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V:\PRETURI\Catalog de preturi\Septembrie 2019\"/>
    </mc:Choice>
  </mc:AlternateContent>
  <xr:revisionPtr revIDLastSave="0" documentId="13_ncr:1_{11D84D5B-8C66-4311-9A0E-BD007AF2AEA1}" xr6:coauthVersionLast="45" xr6:coauthVersionMax="45" xr10:uidLastSave="{00000000-0000-0000-0000-000000000000}"/>
  <bookViews>
    <workbookView xWindow="-108" yWindow="-108" windowWidth="23256" windowHeight="12576" tabRatio="926" firstSheet="31" activeTab="41" xr2:uid="{00000000-000D-0000-FFFF-FFFF00000000}"/>
  </bookViews>
  <sheets>
    <sheet name="Sheet1" sheetId="1" state="hidden" r:id="rId1"/>
    <sheet name="Prezentare" sheetId="51" r:id="rId2"/>
    <sheet name="Cuprins" sheetId="41" r:id="rId3"/>
    <sheet name="Fisa de proiect" sheetId="42" r:id="rId4"/>
    <sheet name="Cost de transport" sheetId="49" r:id="rId5"/>
    <sheet name="Tencuiala Uscata" sheetId="4" r:id="rId6"/>
    <sheet name="Gleturi" sheetId="5" r:id="rId7"/>
    <sheet name="OSB" sheetId="6" r:id="rId8"/>
    <sheet name="Profile GC" sheetId="7" r:id="rId9"/>
    <sheet name="Sist. Fixare" sheetId="8" r:id="rId10"/>
    <sheet name="Accesorii CD UA" sheetId="9" r:id="rId11"/>
    <sheet name="Benzi" sheetId="10" r:id="rId12"/>
    <sheet name="Profile tencuiala" sheetId="11" r:id="rId13"/>
    <sheet name="Sist. suspendare" sheetId="12" r:id="rId14"/>
    <sheet name="Trape fara Foc" sheetId="13" r:id="rId15"/>
    <sheet name="Trape R Foc" sheetId="14" r:id="rId16"/>
    <sheet name="Vata de Sticla" sheetId="15" r:id="rId17"/>
    <sheet name="Vata bazatica" sheetId="16" r:id="rId18"/>
    <sheet name="Wedi" sheetId="17" r:id="rId19"/>
    <sheet name="XPS" sheetId="18" r:id="rId20"/>
    <sheet name="Tavan FM" sheetId="19" r:id="rId21"/>
    <sheet name="Tavan Metalic" sheetId="20" r:id="rId22"/>
    <sheet name="Tavan Vata" sheetId="21" r:id="rId23"/>
    <sheet name="Canopy" sheetId="22" r:id="rId24"/>
    <sheet name="Tavan Gips" sheetId="23" r:id="rId25"/>
    <sheet name="Structura Tavan" sheetId="24" r:id="rId26"/>
    <sheet name="Accesorii TC" sheetId="25" r:id="rId27"/>
    <sheet name="tencuiala" sheetId="26" r:id="rId28"/>
    <sheet name="Accesorii tencuiala" sheetId="27" r:id="rId29"/>
    <sheet name="Pardoseala suprainaltata" sheetId="28" r:id="rId30"/>
    <sheet name="Adeziv kerakol" sheetId="29" r:id="rId31"/>
    <sheet name="Ardex" sheetId="30" r:id="rId32"/>
    <sheet name="Kerakoll" sheetId="31" r:id="rId33"/>
    <sheet name="baumit" sheetId="32" r:id="rId34"/>
    <sheet name="Amorsa Caparol" sheetId="33" r:id="rId35"/>
    <sheet name="Vopsea Interior" sheetId="34" r:id="rId36"/>
    <sheet name="Vopsea Exterior" sheetId="35" r:id="rId37"/>
    <sheet name="Tencuiala Caparol" sheetId="36" r:id="rId38"/>
    <sheet name="EPS" sheetId="37" r:id="rId39"/>
    <sheet name="Profile TS" sheetId="38" r:id="rId40"/>
    <sheet name="Accesorii TS" sheetId="39" r:id="rId41"/>
    <sheet name="Scule" sheetId="40" r:id="rId42"/>
    <sheet name="Izolatii tehnice" sheetId="46" r:id="rId43"/>
    <sheet name="Protectii la foc" sheetId="47" r:id="rId44"/>
  </sheets>
  <definedNames>
    <definedName name="_xlnm._FilterDatabase" localSheetId="0" hidden="1">Sheet1!$A$3:$N$2722</definedName>
    <definedName name="_xlnm.Print_Area" localSheetId="10">'Accesorii CD UA'!$A$2:$L$261</definedName>
    <definedName name="_xlnm.Print_Area" localSheetId="26">'Accesorii TC'!$A$2:$L$261</definedName>
    <definedName name="_xlnm.Print_Area" localSheetId="28">'Accesorii tencuiala'!$A$2:$L$53</definedName>
    <definedName name="_xlnm.Print_Area" localSheetId="40">'Accesorii TS'!$A$2:$L$261</definedName>
    <definedName name="_xlnm.Print_Area" localSheetId="30">'Adeziv kerakol'!$A$2:$L$53</definedName>
    <definedName name="_xlnm.Print_Area" localSheetId="34">'Amorsa Caparol'!$A$2:$L$53</definedName>
    <definedName name="_xlnm.Print_Area" localSheetId="31">Ardex!$A$2:$L$209</definedName>
    <definedName name="_xlnm.Print_Area" localSheetId="33">baumit!$A$2:$L$53</definedName>
    <definedName name="_xlnm.Print_Area" localSheetId="11">Benzi!$A$2:$L$313</definedName>
    <definedName name="_xlnm.Print_Area" localSheetId="23">Canopy!$A$2:$L$53</definedName>
    <definedName name="_xlnm.Print_Area" localSheetId="4">'Cost de transport'!$B$1:$K$51</definedName>
    <definedName name="_xlnm.Print_Area" localSheetId="2">Cuprins!$A$3:$J$53</definedName>
    <definedName name="_xlnm.Print_Area" localSheetId="38">EPS!$A$2:$L$157</definedName>
    <definedName name="_xlnm.Print_Area" localSheetId="3">'Fisa de proiect'!$A$2:$P$75</definedName>
    <definedName name="_xlnm.Print_Area" localSheetId="6">Gleturi!$A$2:$L$209</definedName>
    <definedName name="_xlnm.Print_Area" localSheetId="42">'Izolatii tehnice'!$A$2:$L$313</definedName>
    <definedName name="_xlnm.Print_Area" localSheetId="32">Kerakoll!$A$2:$L$365</definedName>
    <definedName name="_xlnm.Print_Area" localSheetId="7">OSB!$A$2:$L$53</definedName>
    <definedName name="_xlnm.Print_Area" localSheetId="29">'Pardoseala suprainaltata'!$A$2:$L$209</definedName>
    <definedName name="_xlnm.Print_Area" localSheetId="1">Prezentare!$A$3:$O$53</definedName>
    <definedName name="_xlnm.Print_Area" localSheetId="8">'Profile GC'!$A$2:$L$469</definedName>
    <definedName name="_xlnm.Print_Area" localSheetId="12">'Profile tencuiala'!$A$2:$L$53</definedName>
    <definedName name="_xlnm.Print_Area" localSheetId="39">'Profile TS'!$A$2:$L$53</definedName>
    <definedName name="_xlnm.Print_Area" localSheetId="43">'Protectii la foc'!$A$2:$L$53</definedName>
    <definedName name="_xlnm.Print_Area" localSheetId="41">Scule!$A$2:$L$261</definedName>
    <definedName name="_xlnm.Print_Area" localSheetId="9">'Sist. Fixare'!$A$2:$L$441</definedName>
    <definedName name="_xlnm.Print_Area" localSheetId="13">'Sist. suspendare'!$A$2:$L$209</definedName>
    <definedName name="_xlnm.Print_Area" localSheetId="25">'Structura Tavan'!$A$2:$L$313</definedName>
    <definedName name="_xlnm.Print_Area" localSheetId="20">'Tavan FM'!$A$2:$L$209</definedName>
    <definedName name="_xlnm.Print_Area" localSheetId="24">'Tavan Gips'!$A$2:$L$105</definedName>
    <definedName name="_xlnm.Print_Area" localSheetId="21">'Tavan Metalic'!$A$2:$L$157</definedName>
    <definedName name="_xlnm.Print_Area" localSheetId="22">'Tavan Vata'!$A$2:$L$53</definedName>
    <definedName name="_xlnm.Print_Area" localSheetId="27">tencuiala!$A$2:$L$209</definedName>
    <definedName name="_xlnm.Print_Area" localSheetId="37">'Tencuiala Caparol'!$A$2:$L$105</definedName>
    <definedName name="_xlnm.Print_Area" localSheetId="5">'Tencuiala Uscata'!$A$2:$L$625</definedName>
    <definedName name="_xlnm.Print_Area" localSheetId="14">'Trape fara Foc'!$A$2:$L$157</definedName>
    <definedName name="_xlnm.Print_Area" localSheetId="15">'Trape R Foc'!$A$2:$L$209</definedName>
    <definedName name="_xlnm.Print_Area" localSheetId="17">'Vata bazatica'!$A$2:$L$677</definedName>
    <definedName name="_xlnm.Print_Area" localSheetId="16">'Vata de Sticla'!$A$2:$L$313</definedName>
    <definedName name="_xlnm.Print_Area" localSheetId="36">'Vopsea Exterior'!$A$2:$L$105</definedName>
    <definedName name="_xlnm.Print_Area" localSheetId="35">'Vopsea Interior'!$A$2:$L$105</definedName>
    <definedName name="_xlnm.Print_Area" localSheetId="18">Wedi!$A$2:$L$53</definedName>
    <definedName name="_xlnm.Print_Area" localSheetId="19">XPS!$A$2:$L$53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45" i="15" l="1"/>
  <c r="C245" i="15"/>
  <c r="A14" i="47" l="1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13" i="47"/>
  <c r="D29" i="47"/>
  <c r="C29" i="47"/>
  <c r="D28" i="47"/>
  <c r="C28" i="47"/>
  <c r="D27" i="47"/>
  <c r="C27" i="47"/>
  <c r="D26" i="47"/>
  <c r="C26" i="47"/>
  <c r="D25" i="47"/>
  <c r="C25" i="47"/>
  <c r="D24" i="47"/>
  <c r="C24" i="47"/>
  <c r="D23" i="47"/>
  <c r="C23" i="47"/>
  <c r="D22" i="47"/>
  <c r="C22" i="47"/>
  <c r="D21" i="47"/>
  <c r="C21" i="47"/>
  <c r="D20" i="47"/>
  <c r="C20" i="47"/>
  <c r="D19" i="47"/>
  <c r="C19" i="47"/>
  <c r="D18" i="47"/>
  <c r="C18" i="47"/>
  <c r="D17" i="47"/>
  <c r="C17" i="47"/>
  <c r="D16" i="47"/>
  <c r="C16" i="47"/>
  <c r="D15" i="47"/>
  <c r="C15" i="47"/>
  <c r="D13" i="47"/>
  <c r="C13" i="47"/>
  <c r="A270" i="46" l="1"/>
  <c r="A271" i="46"/>
  <c r="A272" i="46"/>
  <c r="A273" i="46"/>
  <c r="A274" i="46"/>
  <c r="A275" i="46"/>
  <c r="A276" i="46"/>
  <c r="A277" i="46"/>
  <c r="A269" i="46"/>
  <c r="A244" i="46"/>
  <c r="A245" i="46"/>
  <c r="A246" i="46"/>
  <c r="A247" i="46"/>
  <c r="A243" i="46"/>
  <c r="D277" i="46"/>
  <c r="C277" i="46"/>
  <c r="D276" i="46"/>
  <c r="C276" i="46"/>
  <c r="D275" i="46"/>
  <c r="C275" i="46"/>
  <c r="D274" i="46"/>
  <c r="C274" i="46"/>
  <c r="D273" i="46"/>
  <c r="C273" i="46"/>
  <c r="D272" i="46"/>
  <c r="C272" i="46"/>
  <c r="D271" i="46"/>
  <c r="C271" i="46"/>
  <c r="D270" i="46"/>
  <c r="C270" i="46"/>
  <c r="D269" i="46"/>
  <c r="C269" i="46"/>
  <c r="D247" i="46"/>
  <c r="C247" i="46"/>
  <c r="D246" i="46"/>
  <c r="C246" i="46"/>
  <c r="D245" i="46"/>
  <c r="C245" i="46"/>
  <c r="D243" i="46"/>
  <c r="C243" i="46"/>
  <c r="A235" i="46"/>
  <c r="A230" i="46"/>
  <c r="A231" i="46"/>
  <c r="A232" i="46"/>
  <c r="A233" i="46"/>
  <c r="A234" i="46"/>
  <c r="A222" i="46"/>
  <c r="A223" i="46"/>
  <c r="A224" i="46"/>
  <c r="A225" i="46"/>
  <c r="A226" i="46"/>
  <c r="A227" i="46"/>
  <c r="A228" i="46"/>
  <c r="A229" i="46"/>
  <c r="A221" i="46"/>
  <c r="A200" i="46"/>
  <c r="C200" i="46"/>
  <c r="D200" i="46"/>
  <c r="A201" i="46"/>
  <c r="C201" i="46"/>
  <c r="D201" i="46"/>
  <c r="A202" i="46"/>
  <c r="C202" i="46"/>
  <c r="D202" i="46"/>
  <c r="A203" i="46"/>
  <c r="C203" i="46"/>
  <c r="D203" i="46"/>
  <c r="A204" i="46"/>
  <c r="C204" i="46"/>
  <c r="D204" i="46"/>
  <c r="A205" i="46"/>
  <c r="C205" i="46"/>
  <c r="D205" i="46"/>
  <c r="A206" i="46"/>
  <c r="C206" i="46"/>
  <c r="D206" i="46"/>
  <c r="A207" i="46"/>
  <c r="C207" i="46"/>
  <c r="D207" i="46"/>
  <c r="A208" i="46"/>
  <c r="C208" i="46"/>
  <c r="D208" i="46"/>
  <c r="A197" i="46"/>
  <c r="C197" i="46"/>
  <c r="D197" i="46"/>
  <c r="A198" i="46"/>
  <c r="C198" i="46"/>
  <c r="D198" i="46"/>
  <c r="A199" i="46"/>
  <c r="C199" i="46"/>
  <c r="D199" i="46"/>
  <c r="A196" i="46"/>
  <c r="C196" i="46"/>
  <c r="D196" i="46"/>
  <c r="D195" i="46"/>
  <c r="C195" i="46"/>
  <c r="D194" i="46"/>
  <c r="C194" i="46"/>
  <c r="D193" i="46"/>
  <c r="C193" i="46"/>
  <c r="D192" i="46"/>
  <c r="C192" i="46"/>
  <c r="D191" i="46"/>
  <c r="C191" i="46"/>
  <c r="D190" i="46"/>
  <c r="C190" i="46"/>
  <c r="D189" i="46"/>
  <c r="C189" i="46"/>
  <c r="D188" i="46"/>
  <c r="C188" i="46"/>
  <c r="D187" i="46"/>
  <c r="C187" i="46"/>
  <c r="D186" i="46"/>
  <c r="C186" i="46"/>
  <c r="D185" i="46"/>
  <c r="C185" i="46"/>
  <c r="D184" i="46"/>
  <c r="C184" i="46"/>
  <c r="D183" i="46"/>
  <c r="C183" i="46"/>
  <c r="D182" i="46"/>
  <c r="C182" i="46"/>
  <c r="D181" i="46"/>
  <c r="C181" i="46"/>
  <c r="D180" i="46"/>
  <c r="C180" i="46"/>
  <c r="D179" i="46"/>
  <c r="C179" i="46"/>
  <c r="D178" i="46"/>
  <c r="C178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C171" i="46"/>
  <c r="D171" i="46"/>
  <c r="C172" i="46"/>
  <c r="D172" i="46"/>
  <c r="C173" i="46"/>
  <c r="D173" i="46"/>
  <c r="C174" i="46"/>
  <c r="D174" i="46"/>
  <c r="C175" i="46"/>
  <c r="D175" i="46"/>
  <c r="C176" i="46"/>
  <c r="D176" i="46"/>
  <c r="C177" i="46"/>
  <c r="D177" i="46"/>
  <c r="A171" i="46"/>
  <c r="A172" i="46"/>
  <c r="A173" i="46"/>
  <c r="A174" i="46"/>
  <c r="A175" i="46"/>
  <c r="A176" i="46"/>
  <c r="A177" i="46"/>
  <c r="C170" i="46"/>
  <c r="D170" i="46"/>
  <c r="A170" i="46"/>
  <c r="A169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17" i="46"/>
  <c r="D169" i="46"/>
  <c r="C169" i="46"/>
  <c r="D154" i="46"/>
  <c r="C154" i="46"/>
  <c r="D153" i="46"/>
  <c r="C153" i="46"/>
  <c r="D152" i="46"/>
  <c r="C152" i="46"/>
  <c r="D151" i="46"/>
  <c r="C151" i="46"/>
  <c r="D150" i="46"/>
  <c r="C150" i="46"/>
  <c r="D149" i="46"/>
  <c r="C149" i="46"/>
  <c r="D147" i="46"/>
  <c r="C147" i="46"/>
  <c r="D146" i="46"/>
  <c r="C146" i="46"/>
  <c r="D145" i="46"/>
  <c r="C145" i="46"/>
  <c r="D144" i="46"/>
  <c r="C144" i="46"/>
  <c r="D143" i="46"/>
  <c r="C143" i="46"/>
  <c r="D142" i="46"/>
  <c r="C142" i="46"/>
  <c r="D141" i="46"/>
  <c r="C141" i="46"/>
  <c r="D140" i="46"/>
  <c r="C140" i="46"/>
  <c r="D139" i="46"/>
  <c r="C139" i="46"/>
  <c r="D138" i="46"/>
  <c r="C138" i="46"/>
  <c r="D137" i="46"/>
  <c r="C137" i="46"/>
  <c r="D136" i="46"/>
  <c r="C136" i="46"/>
  <c r="D135" i="46"/>
  <c r="C135" i="46"/>
  <c r="D134" i="46"/>
  <c r="C134" i="46"/>
  <c r="D133" i="46"/>
  <c r="C133" i="46"/>
  <c r="D132" i="46"/>
  <c r="C132" i="46"/>
  <c r="D131" i="46"/>
  <c r="C131" i="46"/>
  <c r="D130" i="46"/>
  <c r="C130" i="46"/>
  <c r="D129" i="46"/>
  <c r="C129" i="46"/>
  <c r="D128" i="46"/>
  <c r="C128" i="46"/>
  <c r="D127" i="46"/>
  <c r="C127" i="46"/>
  <c r="D126" i="46"/>
  <c r="C126" i="46"/>
  <c r="D125" i="46"/>
  <c r="C125" i="46"/>
  <c r="D124" i="46"/>
  <c r="C124" i="46"/>
  <c r="D123" i="46"/>
  <c r="C123" i="46"/>
  <c r="D122" i="46"/>
  <c r="C122" i="46"/>
  <c r="D121" i="46"/>
  <c r="C121" i="46"/>
  <c r="D120" i="46"/>
  <c r="C120" i="46"/>
  <c r="D119" i="46"/>
  <c r="C119" i="46"/>
  <c r="D117" i="46"/>
  <c r="C117" i="46"/>
  <c r="A82" i="46"/>
  <c r="A83" i="46"/>
  <c r="A81" i="46"/>
  <c r="A66" i="46"/>
  <c r="A67" i="46"/>
  <c r="A68" i="46"/>
  <c r="A69" i="46"/>
  <c r="A70" i="46"/>
  <c r="A71" i="46"/>
  <c r="A72" i="46"/>
  <c r="A73" i="46"/>
  <c r="A74" i="46"/>
  <c r="A65" i="46"/>
  <c r="C67" i="46"/>
  <c r="D67" i="46"/>
  <c r="C68" i="46"/>
  <c r="D68" i="46"/>
  <c r="C69" i="46"/>
  <c r="D69" i="46"/>
  <c r="C70" i="46"/>
  <c r="D70" i="46"/>
  <c r="C71" i="46"/>
  <c r="D71" i="46"/>
  <c r="C72" i="46"/>
  <c r="D72" i="46"/>
  <c r="C73" i="46"/>
  <c r="D73" i="46"/>
  <c r="C74" i="46"/>
  <c r="D74" i="46"/>
  <c r="C81" i="46"/>
  <c r="D81" i="46"/>
  <c r="C82" i="46"/>
  <c r="D82" i="46"/>
  <c r="C83" i="46"/>
  <c r="D83" i="46"/>
  <c r="A48" i="46"/>
  <c r="A49" i="46"/>
  <c r="A50" i="46"/>
  <c r="A51" i="46"/>
  <c r="A52" i="46"/>
  <c r="A47" i="46"/>
  <c r="D66" i="46"/>
  <c r="C66" i="46"/>
  <c r="D65" i="46"/>
  <c r="C65" i="46"/>
  <c r="D52" i="46"/>
  <c r="C52" i="46"/>
  <c r="D51" i="46"/>
  <c r="C51" i="46"/>
  <c r="D50" i="46"/>
  <c r="C50" i="46"/>
  <c r="D49" i="46"/>
  <c r="C49" i="46"/>
  <c r="D47" i="46"/>
  <c r="C47" i="46"/>
  <c r="A38" i="46"/>
  <c r="A39" i="46"/>
  <c r="A37" i="46"/>
  <c r="A28" i="46"/>
  <c r="A27" i="46"/>
  <c r="A19" i="46"/>
  <c r="A18" i="46"/>
  <c r="A17" i="46"/>
  <c r="A16" i="46"/>
  <c r="A15" i="46"/>
  <c r="A14" i="46"/>
  <c r="A13" i="46"/>
  <c r="C13" i="46"/>
  <c r="D13" i="46"/>
  <c r="C15" i="46"/>
  <c r="D15" i="46"/>
  <c r="C16" i="46"/>
  <c r="D16" i="46"/>
  <c r="C17" i="46"/>
  <c r="D17" i="46"/>
  <c r="C18" i="46"/>
  <c r="D18" i="46"/>
  <c r="C19" i="46"/>
  <c r="D19" i="46"/>
  <c r="C27" i="46"/>
  <c r="D27" i="46"/>
  <c r="C28" i="46"/>
  <c r="D28" i="46"/>
  <c r="C37" i="46"/>
  <c r="D37" i="46"/>
  <c r="C38" i="46"/>
  <c r="D38" i="46"/>
  <c r="C39" i="46"/>
  <c r="D39" i="46"/>
  <c r="D234" i="46"/>
  <c r="C234" i="46"/>
  <c r="D233" i="46"/>
  <c r="C233" i="46"/>
  <c r="D232" i="46"/>
  <c r="C232" i="46"/>
  <c r="D231" i="46"/>
  <c r="C231" i="46"/>
  <c r="D230" i="46"/>
  <c r="C230" i="46"/>
  <c r="D229" i="46"/>
  <c r="C229" i="46"/>
  <c r="D228" i="46"/>
  <c r="C228" i="46"/>
  <c r="D227" i="46"/>
  <c r="C227" i="46"/>
  <c r="D226" i="46"/>
  <c r="C226" i="46"/>
  <c r="D225" i="46"/>
  <c r="C225" i="46"/>
  <c r="D224" i="46"/>
  <c r="C224" i="46"/>
  <c r="D223" i="46"/>
  <c r="C223" i="46"/>
  <c r="D221" i="46"/>
  <c r="C221" i="46"/>
  <c r="G38" i="46" l="1"/>
  <c r="E37" i="46"/>
  <c r="F37" i="46"/>
  <c r="G39" i="46"/>
  <c r="H38" i="46"/>
  <c r="B65" i="46"/>
  <c r="E38" i="46"/>
  <c r="F39" i="46"/>
  <c r="E66" i="46"/>
  <c r="F66" i="46"/>
  <c r="G66" i="46"/>
  <c r="H66" i="46"/>
  <c r="I66" i="46"/>
  <c r="J66" i="46" s="1"/>
  <c r="B38" i="46"/>
  <c r="I39" i="46"/>
  <c r="J39" i="46" s="1"/>
  <c r="I38" i="46"/>
  <c r="J38" i="46" s="1"/>
  <c r="E39" i="46"/>
  <c r="B39" i="46"/>
  <c r="H39" i="46"/>
  <c r="G37" i="46"/>
  <c r="B37" i="46"/>
  <c r="I37" i="46"/>
  <c r="J37" i="46" s="1"/>
  <c r="F38" i="46"/>
  <c r="H37" i="46"/>
  <c r="A256" i="10"/>
  <c r="J256" i="10" s="1"/>
  <c r="A257" i="10"/>
  <c r="G257" i="10" s="1"/>
  <c r="A258" i="10"/>
  <c r="A259" i="10"/>
  <c r="D256" i="10"/>
  <c r="C256" i="10"/>
  <c r="D255" i="10"/>
  <c r="C255" i="10"/>
  <c r="A255" i="10"/>
  <c r="D257" i="10"/>
  <c r="C257" i="10"/>
  <c r="H256" i="10"/>
  <c r="G221" i="46"/>
  <c r="I222" i="46"/>
  <c r="J222" i="46" s="1"/>
  <c r="G225" i="46"/>
  <c r="I226" i="46"/>
  <c r="J226" i="46" s="1"/>
  <c r="G229" i="46"/>
  <c r="I230" i="46"/>
  <c r="J230" i="46" s="1"/>
  <c r="G233" i="46"/>
  <c r="I234" i="46"/>
  <c r="J234" i="46" s="1"/>
  <c r="B13" i="46"/>
  <c r="E13" i="46"/>
  <c r="I13" i="46"/>
  <c r="J13" i="46" s="1"/>
  <c r="F13" i="46"/>
  <c r="G13" i="46"/>
  <c r="H13" i="46"/>
  <c r="B14" i="46"/>
  <c r="E14" i="46"/>
  <c r="I14" i="46"/>
  <c r="J14" i="46" s="1"/>
  <c r="F14" i="46"/>
  <c r="G14" i="46"/>
  <c r="H14" i="46"/>
  <c r="B15" i="46"/>
  <c r="E15" i="46"/>
  <c r="I15" i="46"/>
  <c r="J15" i="46" s="1"/>
  <c r="F15" i="46"/>
  <c r="G15" i="46"/>
  <c r="H15" i="46"/>
  <c r="B16" i="46"/>
  <c r="E16" i="46"/>
  <c r="I16" i="46"/>
  <c r="J16" i="46" s="1"/>
  <c r="F16" i="46"/>
  <c r="G16" i="46"/>
  <c r="H16" i="46"/>
  <c r="B17" i="46"/>
  <c r="E17" i="46"/>
  <c r="I17" i="46"/>
  <c r="J17" i="46" s="1"/>
  <c r="F17" i="46"/>
  <c r="G17" i="46"/>
  <c r="H17" i="46"/>
  <c r="B18" i="46"/>
  <c r="E18" i="46"/>
  <c r="I18" i="46"/>
  <c r="J18" i="46" s="1"/>
  <c r="F18" i="46"/>
  <c r="G18" i="46"/>
  <c r="H18" i="46"/>
  <c r="B19" i="46"/>
  <c r="E19" i="46"/>
  <c r="I19" i="46"/>
  <c r="J19" i="46" s="1"/>
  <c r="F19" i="46"/>
  <c r="G19" i="46"/>
  <c r="H19" i="46"/>
  <c r="B27" i="46"/>
  <c r="E27" i="46"/>
  <c r="I27" i="46"/>
  <c r="J27" i="46" s="1"/>
  <c r="F27" i="46"/>
  <c r="G27" i="46"/>
  <c r="H27" i="46"/>
  <c r="B28" i="46"/>
  <c r="E28" i="46"/>
  <c r="I28" i="46"/>
  <c r="J28" i="46" s="1"/>
  <c r="F28" i="46"/>
  <c r="G28" i="46"/>
  <c r="H28" i="46"/>
  <c r="B117" i="46"/>
  <c r="E117" i="46"/>
  <c r="I117" i="46"/>
  <c r="J117" i="46" s="1"/>
  <c r="F117" i="46"/>
  <c r="G117" i="46"/>
  <c r="H117" i="46"/>
  <c r="B118" i="46"/>
  <c r="E118" i="46"/>
  <c r="I118" i="46"/>
  <c r="J118" i="46" s="1"/>
  <c r="F118" i="46"/>
  <c r="G118" i="46"/>
  <c r="H118" i="46"/>
  <c r="B119" i="46"/>
  <c r="E119" i="46"/>
  <c r="I119" i="46"/>
  <c r="J119" i="46" s="1"/>
  <c r="F119" i="46"/>
  <c r="G119" i="46"/>
  <c r="H119" i="46"/>
  <c r="B120" i="46"/>
  <c r="E120" i="46"/>
  <c r="I120" i="46"/>
  <c r="J120" i="46" s="1"/>
  <c r="F120" i="46"/>
  <c r="G120" i="46"/>
  <c r="H120" i="46"/>
  <c r="B121" i="46"/>
  <c r="E121" i="46"/>
  <c r="I121" i="46"/>
  <c r="J121" i="46" s="1"/>
  <c r="F121" i="46"/>
  <c r="G121" i="46"/>
  <c r="H121" i="46"/>
  <c r="B122" i="46"/>
  <c r="E122" i="46"/>
  <c r="I122" i="46"/>
  <c r="J122" i="46" s="1"/>
  <c r="F122" i="46"/>
  <c r="G122" i="46"/>
  <c r="H122" i="46"/>
  <c r="B123" i="46"/>
  <c r="E123" i="46"/>
  <c r="I123" i="46"/>
  <c r="J123" i="46" s="1"/>
  <c r="F123" i="46"/>
  <c r="G123" i="46"/>
  <c r="H123" i="46"/>
  <c r="B124" i="46"/>
  <c r="E124" i="46"/>
  <c r="I124" i="46"/>
  <c r="J124" i="46" s="1"/>
  <c r="F124" i="46"/>
  <c r="G124" i="46"/>
  <c r="H124" i="46"/>
  <c r="B125" i="46"/>
  <c r="E125" i="46"/>
  <c r="I125" i="46"/>
  <c r="J125" i="46" s="1"/>
  <c r="F125" i="46"/>
  <c r="G125" i="46"/>
  <c r="H125" i="46"/>
  <c r="B126" i="46"/>
  <c r="E126" i="46"/>
  <c r="I126" i="46"/>
  <c r="J126" i="46" s="1"/>
  <c r="F126" i="46"/>
  <c r="G126" i="46"/>
  <c r="H126" i="46"/>
  <c r="B127" i="46"/>
  <c r="E127" i="46"/>
  <c r="I127" i="46"/>
  <c r="J127" i="46" s="1"/>
  <c r="F127" i="46"/>
  <c r="G127" i="46"/>
  <c r="H127" i="46"/>
  <c r="B128" i="46"/>
  <c r="E128" i="46"/>
  <c r="I128" i="46"/>
  <c r="J128" i="46" s="1"/>
  <c r="F128" i="46"/>
  <c r="G128" i="46"/>
  <c r="H128" i="46"/>
  <c r="B129" i="46"/>
  <c r="E129" i="46"/>
  <c r="I129" i="46"/>
  <c r="J129" i="46" s="1"/>
  <c r="F129" i="46"/>
  <c r="G129" i="46"/>
  <c r="H129" i="46"/>
  <c r="B130" i="46"/>
  <c r="E130" i="46"/>
  <c r="I130" i="46"/>
  <c r="J130" i="46" s="1"/>
  <c r="F130" i="46"/>
  <c r="G130" i="46"/>
  <c r="H130" i="46"/>
  <c r="B131" i="46"/>
  <c r="E131" i="46"/>
  <c r="I131" i="46"/>
  <c r="J131" i="46" s="1"/>
  <c r="F131" i="46"/>
  <c r="G131" i="46"/>
  <c r="H131" i="46"/>
  <c r="B132" i="46"/>
  <c r="E132" i="46"/>
  <c r="I132" i="46"/>
  <c r="J132" i="46" s="1"/>
  <c r="F132" i="46"/>
  <c r="G132" i="46"/>
  <c r="H132" i="46"/>
  <c r="B133" i="46"/>
  <c r="E133" i="46"/>
  <c r="I133" i="46"/>
  <c r="J133" i="46" s="1"/>
  <c r="F133" i="46"/>
  <c r="G133" i="46"/>
  <c r="H133" i="46"/>
  <c r="B134" i="46"/>
  <c r="E134" i="46"/>
  <c r="I134" i="46"/>
  <c r="J134" i="46" s="1"/>
  <c r="F134" i="46"/>
  <c r="G134" i="46"/>
  <c r="H134" i="46"/>
  <c r="B135" i="46"/>
  <c r="E135" i="46"/>
  <c r="I135" i="46"/>
  <c r="J135" i="46" s="1"/>
  <c r="F135" i="46"/>
  <c r="G135" i="46"/>
  <c r="H135" i="46"/>
  <c r="B136" i="46"/>
  <c r="E136" i="46"/>
  <c r="I136" i="46"/>
  <c r="J136" i="46" s="1"/>
  <c r="F136" i="46"/>
  <c r="G136" i="46"/>
  <c r="H136" i="46"/>
  <c r="B137" i="46"/>
  <c r="E137" i="46"/>
  <c r="I137" i="46"/>
  <c r="J137" i="46" s="1"/>
  <c r="F137" i="46"/>
  <c r="G137" i="46"/>
  <c r="H137" i="46"/>
  <c r="B138" i="46"/>
  <c r="E138" i="46"/>
  <c r="I138" i="46"/>
  <c r="J138" i="46" s="1"/>
  <c r="F138" i="46"/>
  <c r="G138" i="46"/>
  <c r="H138" i="46"/>
  <c r="B139" i="46"/>
  <c r="E139" i="46"/>
  <c r="I139" i="46"/>
  <c r="J139" i="46" s="1"/>
  <c r="F139" i="46"/>
  <c r="G139" i="46"/>
  <c r="H139" i="46"/>
  <c r="B140" i="46"/>
  <c r="E140" i="46"/>
  <c r="I140" i="46"/>
  <c r="J140" i="46" s="1"/>
  <c r="F140" i="46"/>
  <c r="G140" i="46"/>
  <c r="H140" i="46"/>
  <c r="B141" i="46"/>
  <c r="E141" i="46"/>
  <c r="I141" i="46"/>
  <c r="J141" i="46" s="1"/>
  <c r="F141" i="46"/>
  <c r="G141" i="46"/>
  <c r="H141" i="46"/>
  <c r="B142" i="46"/>
  <c r="E142" i="46"/>
  <c r="I142" i="46"/>
  <c r="J142" i="46" s="1"/>
  <c r="F142" i="46"/>
  <c r="G142" i="46"/>
  <c r="H142" i="46"/>
  <c r="B143" i="46"/>
  <c r="E143" i="46"/>
  <c r="I143" i="46"/>
  <c r="J143" i="46" s="1"/>
  <c r="F143" i="46"/>
  <c r="G143" i="46"/>
  <c r="H143" i="46"/>
  <c r="B144" i="46"/>
  <c r="E144" i="46"/>
  <c r="I144" i="46"/>
  <c r="J144" i="46" s="1"/>
  <c r="F144" i="46"/>
  <c r="G144" i="46"/>
  <c r="H144" i="46"/>
  <c r="B145" i="46"/>
  <c r="E145" i="46"/>
  <c r="I145" i="46"/>
  <c r="J145" i="46" s="1"/>
  <c r="F145" i="46"/>
  <c r="G145" i="46"/>
  <c r="H145" i="46"/>
  <c r="B146" i="46"/>
  <c r="E146" i="46"/>
  <c r="I146" i="46"/>
  <c r="J146" i="46" s="1"/>
  <c r="F146" i="46"/>
  <c r="G146" i="46"/>
  <c r="H146" i="46"/>
  <c r="B147" i="46"/>
  <c r="E147" i="46"/>
  <c r="I147" i="46"/>
  <c r="J147" i="46" s="1"/>
  <c r="F147" i="46"/>
  <c r="G147" i="46"/>
  <c r="H147" i="46"/>
  <c r="B148" i="46"/>
  <c r="E148" i="46"/>
  <c r="I148" i="46"/>
  <c r="J148" i="46" s="1"/>
  <c r="F148" i="46"/>
  <c r="G148" i="46"/>
  <c r="H148" i="46"/>
  <c r="B149" i="46"/>
  <c r="E149" i="46"/>
  <c r="I149" i="46"/>
  <c r="J149" i="46" s="1"/>
  <c r="F149" i="46"/>
  <c r="G149" i="46"/>
  <c r="H149" i="46"/>
  <c r="B150" i="46"/>
  <c r="E150" i="46"/>
  <c r="I150" i="46"/>
  <c r="J150" i="46" s="1"/>
  <c r="F150" i="46"/>
  <c r="G150" i="46"/>
  <c r="H150" i="46"/>
  <c r="B151" i="46"/>
  <c r="E151" i="46"/>
  <c r="I151" i="46"/>
  <c r="J151" i="46" s="1"/>
  <c r="F151" i="46"/>
  <c r="G151" i="46"/>
  <c r="H151" i="46"/>
  <c r="B152" i="46"/>
  <c r="E152" i="46"/>
  <c r="I152" i="46"/>
  <c r="J152" i="46" s="1"/>
  <c r="F152" i="46"/>
  <c r="G152" i="46"/>
  <c r="H152" i="46"/>
  <c r="B153" i="46"/>
  <c r="E153" i="46"/>
  <c r="I153" i="46"/>
  <c r="J153" i="46" s="1"/>
  <c r="F153" i="46"/>
  <c r="G153" i="46"/>
  <c r="H153" i="46"/>
  <c r="B154" i="46"/>
  <c r="E154" i="46"/>
  <c r="I154" i="46"/>
  <c r="J154" i="46" s="1"/>
  <c r="F154" i="46"/>
  <c r="G154" i="46"/>
  <c r="H154" i="46"/>
  <c r="B169" i="46"/>
  <c r="E169" i="46"/>
  <c r="I169" i="46"/>
  <c r="J169" i="46" s="1"/>
  <c r="F169" i="46"/>
  <c r="G169" i="46"/>
  <c r="H169" i="46"/>
  <c r="B170" i="46"/>
  <c r="E170" i="46"/>
  <c r="I170" i="46"/>
  <c r="J170" i="46" s="1"/>
  <c r="F170" i="46"/>
  <c r="G170" i="46"/>
  <c r="H170" i="46"/>
  <c r="B171" i="46"/>
  <c r="E171" i="46"/>
  <c r="I171" i="46"/>
  <c r="J171" i="46" s="1"/>
  <c r="F171" i="46"/>
  <c r="G171" i="46"/>
  <c r="H171" i="46"/>
  <c r="B172" i="46"/>
  <c r="E172" i="46"/>
  <c r="I172" i="46"/>
  <c r="J172" i="46" s="1"/>
  <c r="F172" i="46"/>
  <c r="G172" i="46"/>
  <c r="H172" i="46"/>
  <c r="B173" i="46"/>
  <c r="E173" i="46"/>
  <c r="I173" i="46"/>
  <c r="J173" i="46" s="1"/>
  <c r="F173" i="46"/>
  <c r="G173" i="46"/>
  <c r="H173" i="46"/>
  <c r="B174" i="46"/>
  <c r="E174" i="46"/>
  <c r="I174" i="46"/>
  <c r="J174" i="46" s="1"/>
  <c r="F174" i="46"/>
  <c r="G174" i="46"/>
  <c r="H174" i="46"/>
  <c r="B175" i="46"/>
  <c r="E175" i="46"/>
  <c r="I175" i="46"/>
  <c r="J175" i="46" s="1"/>
  <c r="F175" i="46"/>
  <c r="G175" i="46"/>
  <c r="H175" i="46"/>
  <c r="B176" i="46"/>
  <c r="E176" i="46"/>
  <c r="I176" i="46"/>
  <c r="J176" i="46" s="1"/>
  <c r="F176" i="46"/>
  <c r="G176" i="46"/>
  <c r="H176" i="46"/>
  <c r="B177" i="46"/>
  <c r="E177" i="46"/>
  <c r="I177" i="46"/>
  <c r="J177" i="46" s="1"/>
  <c r="F177" i="46"/>
  <c r="G177" i="46"/>
  <c r="H177" i="46"/>
  <c r="B178" i="46"/>
  <c r="E178" i="46"/>
  <c r="I178" i="46"/>
  <c r="J178" i="46" s="1"/>
  <c r="F178" i="46"/>
  <c r="G178" i="46"/>
  <c r="H178" i="46"/>
  <c r="B179" i="46"/>
  <c r="E179" i="46"/>
  <c r="I179" i="46"/>
  <c r="J179" i="46" s="1"/>
  <c r="F179" i="46"/>
  <c r="G179" i="46"/>
  <c r="H179" i="46"/>
  <c r="B180" i="46"/>
  <c r="E180" i="46"/>
  <c r="I180" i="46"/>
  <c r="J180" i="46" s="1"/>
  <c r="F180" i="46"/>
  <c r="G180" i="46"/>
  <c r="H180" i="46"/>
  <c r="B181" i="46"/>
  <c r="E181" i="46"/>
  <c r="I181" i="46"/>
  <c r="J181" i="46" s="1"/>
  <c r="F181" i="46"/>
  <c r="G181" i="46"/>
  <c r="H181" i="46"/>
  <c r="B182" i="46"/>
  <c r="E182" i="46"/>
  <c r="I182" i="46"/>
  <c r="J182" i="46" s="1"/>
  <c r="F182" i="46"/>
  <c r="G182" i="46"/>
  <c r="H182" i="46"/>
  <c r="B183" i="46"/>
  <c r="E183" i="46"/>
  <c r="I183" i="46"/>
  <c r="J183" i="46" s="1"/>
  <c r="F183" i="46"/>
  <c r="G183" i="46"/>
  <c r="H183" i="46"/>
  <c r="B184" i="46"/>
  <c r="E184" i="46"/>
  <c r="I184" i="46"/>
  <c r="J184" i="46" s="1"/>
  <c r="F184" i="46"/>
  <c r="G184" i="46"/>
  <c r="H184" i="46"/>
  <c r="B185" i="46"/>
  <c r="E185" i="46"/>
  <c r="I185" i="46"/>
  <c r="J185" i="46" s="1"/>
  <c r="F185" i="46"/>
  <c r="G185" i="46"/>
  <c r="H185" i="46"/>
  <c r="B186" i="46"/>
  <c r="E186" i="46"/>
  <c r="I186" i="46"/>
  <c r="J186" i="46" s="1"/>
  <c r="F186" i="46"/>
  <c r="G186" i="46"/>
  <c r="H186" i="46"/>
  <c r="B187" i="46"/>
  <c r="E187" i="46"/>
  <c r="I187" i="46"/>
  <c r="J187" i="46" s="1"/>
  <c r="F187" i="46"/>
  <c r="G187" i="46"/>
  <c r="H187" i="46"/>
  <c r="B188" i="46"/>
  <c r="E188" i="46"/>
  <c r="I188" i="46"/>
  <c r="J188" i="46" s="1"/>
  <c r="F188" i="46"/>
  <c r="G188" i="46"/>
  <c r="H188" i="46"/>
  <c r="B189" i="46"/>
  <c r="E189" i="46"/>
  <c r="I189" i="46"/>
  <c r="J189" i="46" s="1"/>
  <c r="F189" i="46"/>
  <c r="G189" i="46"/>
  <c r="H189" i="46"/>
  <c r="B190" i="46"/>
  <c r="E190" i="46"/>
  <c r="I190" i="46"/>
  <c r="J190" i="46" s="1"/>
  <c r="F190" i="46"/>
  <c r="G190" i="46"/>
  <c r="H190" i="46"/>
  <c r="B191" i="46"/>
  <c r="E191" i="46"/>
  <c r="I191" i="46"/>
  <c r="J191" i="46" s="1"/>
  <c r="F191" i="46"/>
  <c r="G191" i="46"/>
  <c r="H191" i="46"/>
  <c r="B192" i="46"/>
  <c r="E192" i="46"/>
  <c r="I192" i="46"/>
  <c r="J192" i="46" s="1"/>
  <c r="F192" i="46"/>
  <c r="G192" i="46"/>
  <c r="H192" i="46"/>
  <c r="B193" i="46"/>
  <c r="E193" i="46"/>
  <c r="I193" i="46"/>
  <c r="J193" i="46" s="1"/>
  <c r="F193" i="46"/>
  <c r="G193" i="46"/>
  <c r="H193" i="46"/>
  <c r="B194" i="46"/>
  <c r="E194" i="46"/>
  <c r="I194" i="46"/>
  <c r="J194" i="46" s="1"/>
  <c r="F194" i="46"/>
  <c r="G194" i="46"/>
  <c r="H194" i="46"/>
  <c r="B195" i="46"/>
  <c r="E195" i="46"/>
  <c r="I195" i="46"/>
  <c r="J195" i="46" s="1"/>
  <c r="F195" i="46"/>
  <c r="G195" i="46"/>
  <c r="H195" i="46"/>
  <c r="B196" i="46"/>
  <c r="E196" i="46"/>
  <c r="I196" i="46"/>
  <c r="J196" i="46" s="1"/>
  <c r="F196" i="46"/>
  <c r="G196" i="46"/>
  <c r="H196" i="46"/>
  <c r="B197" i="46"/>
  <c r="E197" i="46"/>
  <c r="I197" i="46"/>
  <c r="J197" i="46" s="1"/>
  <c r="F197" i="46"/>
  <c r="G197" i="46"/>
  <c r="H197" i="46"/>
  <c r="B198" i="46"/>
  <c r="E198" i="46"/>
  <c r="I198" i="46"/>
  <c r="J198" i="46" s="1"/>
  <c r="F198" i="46"/>
  <c r="G198" i="46"/>
  <c r="H198" i="46"/>
  <c r="B199" i="46"/>
  <c r="E199" i="46"/>
  <c r="I199" i="46"/>
  <c r="J199" i="46" s="1"/>
  <c r="F199" i="46"/>
  <c r="G199" i="46"/>
  <c r="H199" i="46"/>
  <c r="B200" i="46"/>
  <c r="E200" i="46"/>
  <c r="I200" i="46"/>
  <c r="J200" i="46" s="1"/>
  <c r="F200" i="46"/>
  <c r="G200" i="46"/>
  <c r="H200" i="46"/>
  <c r="B201" i="46"/>
  <c r="E201" i="46"/>
  <c r="I201" i="46"/>
  <c r="J201" i="46" s="1"/>
  <c r="F201" i="46"/>
  <c r="G201" i="46"/>
  <c r="H201" i="46"/>
  <c r="B202" i="46"/>
  <c r="E202" i="46"/>
  <c r="I202" i="46"/>
  <c r="J202" i="46" s="1"/>
  <c r="F202" i="46"/>
  <c r="G202" i="46"/>
  <c r="H202" i="46"/>
  <c r="B203" i="46"/>
  <c r="E203" i="46"/>
  <c r="I203" i="46"/>
  <c r="J203" i="46" s="1"/>
  <c r="F203" i="46"/>
  <c r="G203" i="46"/>
  <c r="H203" i="46"/>
  <c r="B204" i="46"/>
  <c r="E204" i="46"/>
  <c r="I204" i="46"/>
  <c r="J204" i="46" s="1"/>
  <c r="F204" i="46"/>
  <c r="G204" i="46"/>
  <c r="H204" i="46"/>
  <c r="B205" i="46"/>
  <c r="E205" i="46"/>
  <c r="I205" i="46"/>
  <c r="J205" i="46" s="1"/>
  <c r="F205" i="46"/>
  <c r="G205" i="46"/>
  <c r="H205" i="46"/>
  <c r="B206" i="46"/>
  <c r="E206" i="46"/>
  <c r="I206" i="46"/>
  <c r="J206" i="46" s="1"/>
  <c r="F206" i="46"/>
  <c r="G206" i="46"/>
  <c r="H206" i="46"/>
  <c r="B207" i="46"/>
  <c r="E207" i="46"/>
  <c r="I207" i="46"/>
  <c r="J207" i="46" s="1"/>
  <c r="F207" i="46"/>
  <c r="G207" i="46"/>
  <c r="H207" i="46"/>
  <c r="B208" i="46"/>
  <c r="E208" i="46"/>
  <c r="I208" i="46"/>
  <c r="J208" i="46" s="1"/>
  <c r="F208" i="46"/>
  <c r="G208" i="46"/>
  <c r="H208" i="46"/>
  <c r="B81" i="46"/>
  <c r="E81" i="46"/>
  <c r="I81" i="46"/>
  <c r="J81" i="46" s="1"/>
  <c r="F81" i="46"/>
  <c r="G81" i="46"/>
  <c r="H81" i="46"/>
  <c r="B82" i="46"/>
  <c r="E82" i="46"/>
  <c r="I82" i="46"/>
  <c r="J82" i="46" s="1"/>
  <c r="F82" i="46"/>
  <c r="G82" i="46"/>
  <c r="H82" i="46"/>
  <c r="B83" i="46"/>
  <c r="E83" i="46"/>
  <c r="I83" i="46"/>
  <c r="J83" i="46" s="1"/>
  <c r="F83" i="46"/>
  <c r="G83" i="46"/>
  <c r="H83" i="46"/>
  <c r="B243" i="46"/>
  <c r="E243" i="46"/>
  <c r="I243" i="46"/>
  <c r="J243" i="46" s="1"/>
  <c r="F243" i="46"/>
  <c r="G243" i="46"/>
  <c r="H243" i="46"/>
  <c r="B244" i="46"/>
  <c r="E244" i="46"/>
  <c r="I244" i="46"/>
  <c r="J244" i="46" s="1"/>
  <c r="F244" i="46"/>
  <c r="G244" i="46"/>
  <c r="H244" i="46"/>
  <c r="B245" i="46"/>
  <c r="E245" i="46"/>
  <c r="I245" i="46"/>
  <c r="J245" i="46" s="1"/>
  <c r="F245" i="46"/>
  <c r="G245" i="46"/>
  <c r="H245" i="46"/>
  <c r="B246" i="46"/>
  <c r="E246" i="46"/>
  <c r="I246" i="46"/>
  <c r="J246" i="46" s="1"/>
  <c r="F246" i="46"/>
  <c r="G246" i="46"/>
  <c r="H246" i="46"/>
  <c r="B247" i="46"/>
  <c r="E247" i="46"/>
  <c r="I247" i="46"/>
  <c r="J247" i="46" s="1"/>
  <c r="F247" i="46"/>
  <c r="G247" i="46"/>
  <c r="H247" i="46"/>
  <c r="B66" i="46"/>
  <c r="B67" i="46"/>
  <c r="E67" i="46"/>
  <c r="I67" i="46"/>
  <c r="J67" i="46" s="1"/>
  <c r="F67" i="46"/>
  <c r="G67" i="46"/>
  <c r="H67" i="46"/>
  <c r="B68" i="46"/>
  <c r="E68" i="46"/>
  <c r="I68" i="46"/>
  <c r="J68" i="46" s="1"/>
  <c r="F68" i="46"/>
  <c r="G68" i="46"/>
  <c r="H68" i="46"/>
  <c r="B69" i="46"/>
  <c r="E69" i="46"/>
  <c r="I69" i="46"/>
  <c r="J69" i="46" s="1"/>
  <c r="F69" i="46"/>
  <c r="G69" i="46"/>
  <c r="H69" i="46"/>
  <c r="B70" i="46"/>
  <c r="B71" i="46"/>
  <c r="E71" i="46"/>
  <c r="I71" i="46"/>
  <c r="J71" i="46" s="1"/>
  <c r="F71" i="46"/>
  <c r="G71" i="46"/>
  <c r="H71" i="46"/>
  <c r="B72" i="46"/>
  <c r="E72" i="46"/>
  <c r="I72" i="46"/>
  <c r="J72" i="46" s="1"/>
  <c r="F72" i="46"/>
  <c r="G72" i="46"/>
  <c r="H72" i="46"/>
  <c r="B73" i="46"/>
  <c r="E73" i="46"/>
  <c r="I73" i="46"/>
  <c r="J73" i="46" s="1"/>
  <c r="F73" i="46"/>
  <c r="G73" i="46"/>
  <c r="H73" i="46"/>
  <c r="B74" i="46"/>
  <c r="E74" i="46"/>
  <c r="I74" i="46"/>
  <c r="J74" i="46" s="1"/>
  <c r="F74" i="46"/>
  <c r="G74" i="46"/>
  <c r="H74" i="46"/>
  <c r="B47" i="46"/>
  <c r="E47" i="46"/>
  <c r="I47" i="46"/>
  <c r="J47" i="46" s="1"/>
  <c r="F47" i="46"/>
  <c r="G47" i="46"/>
  <c r="H47" i="46"/>
  <c r="B48" i="46"/>
  <c r="E48" i="46"/>
  <c r="I48" i="46"/>
  <c r="J48" i="46" s="1"/>
  <c r="F48" i="46"/>
  <c r="G48" i="46"/>
  <c r="H48" i="46"/>
  <c r="B49" i="46"/>
  <c r="E49" i="46"/>
  <c r="I49" i="46"/>
  <c r="J49" i="46" s="1"/>
  <c r="F49" i="46"/>
  <c r="G49" i="46"/>
  <c r="H49" i="46"/>
  <c r="B50" i="46"/>
  <c r="E50" i="46"/>
  <c r="I50" i="46"/>
  <c r="J50" i="46" s="1"/>
  <c r="F50" i="46"/>
  <c r="G50" i="46"/>
  <c r="H50" i="46"/>
  <c r="B51" i="46"/>
  <c r="E51" i="46"/>
  <c r="I51" i="46"/>
  <c r="J51" i="46" s="1"/>
  <c r="F51" i="46"/>
  <c r="G51" i="46"/>
  <c r="H51" i="46"/>
  <c r="B52" i="46"/>
  <c r="E52" i="46"/>
  <c r="I52" i="46"/>
  <c r="J52" i="46" s="1"/>
  <c r="F52" i="46"/>
  <c r="G52" i="46"/>
  <c r="H52" i="46"/>
  <c r="B269" i="46"/>
  <c r="E269" i="46"/>
  <c r="I269" i="46"/>
  <c r="J269" i="46" s="1"/>
  <c r="F269" i="46"/>
  <c r="G269" i="46"/>
  <c r="H269" i="46"/>
  <c r="B270" i="46"/>
  <c r="E270" i="46"/>
  <c r="I270" i="46"/>
  <c r="J270" i="46" s="1"/>
  <c r="F270" i="46"/>
  <c r="G270" i="46"/>
  <c r="H270" i="46"/>
  <c r="B271" i="46"/>
  <c r="E271" i="46"/>
  <c r="I271" i="46"/>
  <c r="J271" i="46" s="1"/>
  <c r="F271" i="46"/>
  <c r="G271" i="46"/>
  <c r="H271" i="46"/>
  <c r="B272" i="46"/>
  <c r="E272" i="46"/>
  <c r="I272" i="46"/>
  <c r="J272" i="46" s="1"/>
  <c r="F272" i="46"/>
  <c r="G272" i="46"/>
  <c r="H272" i="46"/>
  <c r="B273" i="46"/>
  <c r="E273" i="46"/>
  <c r="I273" i="46"/>
  <c r="J273" i="46" s="1"/>
  <c r="F273" i="46"/>
  <c r="G273" i="46"/>
  <c r="H273" i="46"/>
  <c r="B274" i="46"/>
  <c r="E274" i="46"/>
  <c r="I274" i="46"/>
  <c r="J274" i="46" s="1"/>
  <c r="F274" i="46"/>
  <c r="G274" i="46"/>
  <c r="H274" i="46"/>
  <c r="B275" i="46"/>
  <c r="E275" i="46"/>
  <c r="I275" i="46"/>
  <c r="J275" i="46" s="1"/>
  <c r="F275" i="46"/>
  <c r="G275" i="46"/>
  <c r="H275" i="46"/>
  <c r="B276" i="46"/>
  <c r="E276" i="46"/>
  <c r="I276" i="46"/>
  <c r="J276" i="46" s="1"/>
  <c r="F276" i="46"/>
  <c r="G276" i="46"/>
  <c r="H276" i="46"/>
  <c r="B277" i="46"/>
  <c r="E277" i="46"/>
  <c r="I277" i="46"/>
  <c r="J277" i="46" s="1"/>
  <c r="F277" i="46"/>
  <c r="G277" i="46"/>
  <c r="H277" i="46"/>
  <c r="B13" i="47"/>
  <c r="E13" i="47"/>
  <c r="I13" i="47"/>
  <c r="J13" i="47" s="1"/>
  <c r="F13" i="47"/>
  <c r="G13" i="47"/>
  <c r="H13" i="47"/>
  <c r="B14" i="47"/>
  <c r="E14" i="47"/>
  <c r="I14" i="47"/>
  <c r="J14" i="47" s="1"/>
  <c r="F14" i="47"/>
  <c r="G14" i="47"/>
  <c r="H14" i="47"/>
  <c r="B15" i="47"/>
  <c r="E15" i="47"/>
  <c r="I15" i="47"/>
  <c r="J15" i="47" s="1"/>
  <c r="F15" i="47"/>
  <c r="G15" i="47"/>
  <c r="H15" i="47"/>
  <c r="B16" i="47"/>
  <c r="E16" i="47"/>
  <c r="I16" i="47"/>
  <c r="J16" i="47" s="1"/>
  <c r="F16" i="47"/>
  <c r="G16" i="47"/>
  <c r="H16" i="47"/>
  <c r="B17" i="47"/>
  <c r="E17" i="47"/>
  <c r="I17" i="47"/>
  <c r="J17" i="47" s="1"/>
  <c r="F17" i="47"/>
  <c r="G17" i="47"/>
  <c r="H17" i="47"/>
  <c r="B18" i="47"/>
  <c r="E18" i="47"/>
  <c r="I18" i="47"/>
  <c r="J18" i="47" s="1"/>
  <c r="F18" i="47"/>
  <c r="G18" i="47"/>
  <c r="H18" i="47"/>
  <c r="B19" i="47"/>
  <c r="E19" i="47"/>
  <c r="I19" i="47"/>
  <c r="J19" i="47" s="1"/>
  <c r="F19" i="47"/>
  <c r="G19" i="47"/>
  <c r="H19" i="47"/>
  <c r="B20" i="47"/>
  <c r="E20" i="47"/>
  <c r="I20" i="47"/>
  <c r="J20" i="47" s="1"/>
  <c r="F20" i="47"/>
  <c r="G20" i="47"/>
  <c r="H20" i="47"/>
  <c r="B21" i="47"/>
  <c r="E21" i="47"/>
  <c r="I21" i="47"/>
  <c r="J21" i="47" s="1"/>
  <c r="F21" i="47"/>
  <c r="G21" i="47"/>
  <c r="H21" i="47"/>
  <c r="B22" i="47"/>
  <c r="E22" i="47"/>
  <c r="I22" i="47"/>
  <c r="J22" i="47" s="1"/>
  <c r="F22" i="47"/>
  <c r="G22" i="47"/>
  <c r="H22" i="47"/>
  <c r="B23" i="47"/>
  <c r="E23" i="47"/>
  <c r="I23" i="47"/>
  <c r="J23" i="47" s="1"/>
  <c r="F23" i="47"/>
  <c r="G23" i="47"/>
  <c r="H23" i="47"/>
  <c r="B24" i="47"/>
  <c r="E24" i="47"/>
  <c r="I24" i="47"/>
  <c r="J24" i="47" s="1"/>
  <c r="F24" i="47"/>
  <c r="G24" i="47"/>
  <c r="H24" i="47"/>
  <c r="B25" i="47"/>
  <c r="E25" i="47"/>
  <c r="I25" i="47"/>
  <c r="J25" i="47" s="1"/>
  <c r="F25" i="47"/>
  <c r="G25" i="47"/>
  <c r="H25" i="47"/>
  <c r="B26" i="47"/>
  <c r="E26" i="47"/>
  <c r="I26" i="47"/>
  <c r="J26" i="47" s="1"/>
  <c r="F26" i="47"/>
  <c r="G26" i="47"/>
  <c r="H26" i="47"/>
  <c r="B27" i="47"/>
  <c r="E27" i="47"/>
  <c r="I27" i="47"/>
  <c r="J27" i="47" s="1"/>
  <c r="F27" i="47"/>
  <c r="G27" i="47"/>
  <c r="H27" i="47"/>
  <c r="B28" i="47"/>
  <c r="E28" i="47"/>
  <c r="I28" i="47"/>
  <c r="J28" i="47" s="1"/>
  <c r="F28" i="47"/>
  <c r="G28" i="47"/>
  <c r="H28" i="47"/>
  <c r="B29" i="47"/>
  <c r="E29" i="47"/>
  <c r="I29" i="47"/>
  <c r="J29" i="47" s="1"/>
  <c r="F29" i="47"/>
  <c r="G29" i="47"/>
  <c r="H29" i="47"/>
  <c r="B30" i="47"/>
  <c r="E30" i="47"/>
  <c r="I30" i="47"/>
  <c r="J30" i="47" s="1"/>
  <c r="F30" i="47"/>
  <c r="G30" i="47"/>
  <c r="H30" i="47"/>
  <c r="G256" i="10" l="1"/>
  <c r="G65" i="46"/>
  <c r="G70" i="46"/>
  <c r="I233" i="46"/>
  <c r="J233" i="46" s="1"/>
  <c r="G232" i="46"/>
  <c r="I229" i="46"/>
  <c r="J229" i="46" s="1"/>
  <c r="G228" i="46"/>
  <c r="I225" i="46"/>
  <c r="J225" i="46" s="1"/>
  <c r="G224" i="46"/>
  <c r="I221" i="46"/>
  <c r="J221" i="46" s="1"/>
  <c r="F65" i="46"/>
  <c r="F70" i="46"/>
  <c r="H235" i="46"/>
  <c r="B234" i="46"/>
  <c r="E233" i="46"/>
  <c r="F232" i="46"/>
  <c r="H231" i="46"/>
  <c r="B230" i="46"/>
  <c r="E229" i="46"/>
  <c r="F228" i="46"/>
  <c r="H227" i="46"/>
  <c r="B226" i="46"/>
  <c r="E225" i="46"/>
  <c r="F224" i="46"/>
  <c r="H223" i="46"/>
  <c r="B222" i="46"/>
  <c r="E221" i="46"/>
  <c r="I65" i="46"/>
  <c r="J65" i="46" s="1"/>
  <c r="I70" i="46"/>
  <c r="J70" i="46" s="1"/>
  <c r="G235" i="46"/>
  <c r="I232" i="46"/>
  <c r="J232" i="46" s="1"/>
  <c r="G231" i="46"/>
  <c r="I228" i="46"/>
  <c r="J228" i="46" s="1"/>
  <c r="G227" i="46"/>
  <c r="I224" i="46"/>
  <c r="J224" i="46" s="1"/>
  <c r="G223" i="46"/>
  <c r="E70" i="46"/>
  <c r="E65" i="46"/>
  <c r="F235" i="46"/>
  <c r="H234" i="46"/>
  <c r="B233" i="46"/>
  <c r="E232" i="46"/>
  <c r="F231" i="46"/>
  <c r="H230" i="46"/>
  <c r="B229" i="46"/>
  <c r="E228" i="46"/>
  <c r="F227" i="46"/>
  <c r="H226" i="46"/>
  <c r="B225" i="46"/>
  <c r="E224" i="46"/>
  <c r="F223" i="46"/>
  <c r="H222" i="46"/>
  <c r="B221" i="46"/>
  <c r="I235" i="46"/>
  <c r="J235" i="46" s="1"/>
  <c r="G234" i="46"/>
  <c r="I231" i="46"/>
  <c r="J231" i="46" s="1"/>
  <c r="G230" i="46"/>
  <c r="I227" i="46"/>
  <c r="J227" i="46" s="1"/>
  <c r="G226" i="46"/>
  <c r="I223" i="46"/>
  <c r="J223" i="46" s="1"/>
  <c r="G222" i="46"/>
  <c r="E235" i="46"/>
  <c r="F234" i="46"/>
  <c r="H233" i="46"/>
  <c r="B232" i="46"/>
  <c r="E231" i="46"/>
  <c r="F230" i="46"/>
  <c r="H229" i="46"/>
  <c r="B228" i="46"/>
  <c r="E227" i="46"/>
  <c r="F226" i="46"/>
  <c r="H225" i="46"/>
  <c r="B224" i="46"/>
  <c r="E223" i="46"/>
  <c r="F222" i="46"/>
  <c r="H221" i="46"/>
  <c r="H70" i="46"/>
  <c r="H65" i="46"/>
  <c r="B235" i="46"/>
  <c r="E234" i="46"/>
  <c r="F233" i="46"/>
  <c r="H232" i="46"/>
  <c r="B231" i="46"/>
  <c r="E230" i="46"/>
  <c r="F229" i="46"/>
  <c r="H228" i="46"/>
  <c r="B227" i="46"/>
  <c r="E226" i="46"/>
  <c r="F225" i="46"/>
  <c r="H224" i="46"/>
  <c r="B223" i="46"/>
  <c r="E222" i="46"/>
  <c r="F221" i="46"/>
  <c r="J257" i="10"/>
  <c r="H255" i="10"/>
  <c r="G255" i="10"/>
  <c r="E256" i="10"/>
  <c r="I256" i="10"/>
  <c r="E255" i="10"/>
  <c r="I255" i="10"/>
  <c r="B255" i="10"/>
  <c r="F255" i="10"/>
  <c r="J255" i="10"/>
  <c r="B256" i="10"/>
  <c r="F256" i="10"/>
  <c r="H257" i="10"/>
  <c r="E257" i="10"/>
  <c r="I257" i="10"/>
  <c r="B257" i="10"/>
  <c r="F257" i="10"/>
  <c r="J18" i="41" l="1"/>
  <c r="P17" i="42" s="1"/>
  <c r="P53" i="42" s="1"/>
  <c r="K18" i="49" s="1"/>
  <c r="L17" i="4" s="1"/>
  <c r="D51" i="36"/>
  <c r="C51" i="36"/>
  <c r="A51" i="36"/>
  <c r="F51" i="36" s="1"/>
  <c r="D50" i="36"/>
  <c r="C50" i="36"/>
  <c r="A50" i="36"/>
  <c r="H50" i="36" s="1"/>
  <c r="D49" i="36"/>
  <c r="C49" i="36"/>
  <c r="A49" i="36"/>
  <c r="F49" i="36" s="1"/>
  <c r="D48" i="36"/>
  <c r="C48" i="36"/>
  <c r="A48" i="36"/>
  <c r="H48" i="36" s="1"/>
  <c r="D47" i="36"/>
  <c r="C47" i="36"/>
  <c r="A47" i="36"/>
  <c r="F47" i="36" s="1"/>
  <c r="D46" i="36"/>
  <c r="C46" i="36"/>
  <c r="A46" i="36"/>
  <c r="H46" i="36" s="1"/>
  <c r="D45" i="36"/>
  <c r="C45" i="36"/>
  <c r="A45" i="36"/>
  <c r="F45" i="36" s="1"/>
  <c r="A44" i="36"/>
  <c r="H44" i="36" s="1"/>
  <c r="D43" i="36"/>
  <c r="C43" i="36"/>
  <c r="A43" i="36"/>
  <c r="H43" i="36" s="1"/>
  <c r="I44" i="36" l="1"/>
  <c r="J44" i="36" s="1"/>
  <c r="G45" i="36"/>
  <c r="E44" i="36"/>
  <c r="G51" i="36"/>
  <c r="G49" i="36"/>
  <c r="G47" i="36"/>
  <c r="E43" i="36"/>
  <c r="I43" i="36"/>
  <c r="J43" i="36" s="1"/>
  <c r="B43" i="36"/>
  <c r="F43" i="36"/>
  <c r="F44" i="36"/>
  <c r="H45" i="36"/>
  <c r="B46" i="36"/>
  <c r="F46" i="36"/>
  <c r="H47" i="36"/>
  <c r="B48" i="36"/>
  <c r="F48" i="36"/>
  <c r="H49" i="36"/>
  <c r="B50" i="36"/>
  <c r="F50" i="36"/>
  <c r="H51" i="36"/>
  <c r="G43" i="36"/>
  <c r="I45" i="36"/>
  <c r="J45" i="36" s="1"/>
  <c r="I47" i="36"/>
  <c r="J47" i="36" s="1"/>
  <c r="G48" i="36"/>
  <c r="E49" i="36"/>
  <c r="I49" i="36"/>
  <c r="J49" i="36" s="1"/>
  <c r="G50" i="36"/>
  <c r="E51" i="36"/>
  <c r="I51" i="36"/>
  <c r="J51" i="36" s="1"/>
  <c r="E46" i="36"/>
  <c r="I46" i="36"/>
  <c r="J46" i="36" s="1"/>
  <c r="E48" i="36"/>
  <c r="I48" i="36"/>
  <c r="J48" i="36" s="1"/>
  <c r="E50" i="36"/>
  <c r="I50" i="36"/>
  <c r="J50" i="36" s="1"/>
  <c r="G44" i="36"/>
  <c r="E45" i="36"/>
  <c r="G46" i="36"/>
  <c r="E47" i="36"/>
  <c r="B44" i="36"/>
  <c r="B45" i="36"/>
  <c r="B47" i="36"/>
  <c r="B49" i="36"/>
  <c r="B51" i="36"/>
  <c r="A15" i="28" l="1"/>
  <c r="H15" i="28" s="1"/>
  <c r="A14" i="28"/>
  <c r="F14" i="28" s="1"/>
  <c r="G16" i="28"/>
  <c r="D15" i="28"/>
  <c r="C15" i="28"/>
  <c r="D13" i="28"/>
  <c r="C13" i="28"/>
  <c r="A13" i="28"/>
  <c r="F13" i="28" s="1"/>
  <c r="H16" i="28" l="1"/>
  <c r="G14" i="28"/>
  <c r="B14" i="28"/>
  <c r="H14" i="28"/>
  <c r="E14" i="28"/>
  <c r="I14" i="28"/>
  <c r="J14" i="28" s="1"/>
  <c r="G13" i="28"/>
  <c r="H13" i="28"/>
  <c r="B15" i="28"/>
  <c r="F15" i="28"/>
  <c r="E16" i="28"/>
  <c r="I16" i="28"/>
  <c r="G15" i="28"/>
  <c r="B16" i="28"/>
  <c r="F16" i="28"/>
  <c r="E15" i="28"/>
  <c r="I15" i="28"/>
  <c r="J15" i="28" s="1"/>
  <c r="E13" i="28"/>
  <c r="I13" i="28"/>
  <c r="J13" i="28" s="1"/>
  <c r="B13" i="28"/>
  <c r="A273" i="24" l="1"/>
  <c r="B273" i="24" s="1"/>
  <c r="C273" i="24"/>
  <c r="D273" i="24"/>
  <c r="A274" i="24"/>
  <c r="G274" i="24" s="1"/>
  <c r="C274" i="24"/>
  <c r="D274" i="24"/>
  <c r="A275" i="24"/>
  <c r="B275" i="24" s="1"/>
  <c r="C275" i="24"/>
  <c r="D275" i="24"/>
  <c r="A23" i="24"/>
  <c r="B23" i="24" s="1"/>
  <c r="C23" i="24"/>
  <c r="D23" i="24"/>
  <c r="A24" i="24"/>
  <c r="E24" i="24" s="1"/>
  <c r="E274" i="24" l="1"/>
  <c r="I273" i="24"/>
  <c r="J273" i="24" s="1"/>
  <c r="H273" i="24"/>
  <c r="F274" i="24"/>
  <c r="B274" i="24"/>
  <c r="G273" i="24"/>
  <c r="H23" i="24"/>
  <c r="H275" i="24"/>
  <c r="G275" i="24"/>
  <c r="B24" i="24"/>
  <c r="E273" i="24"/>
  <c r="E275" i="24"/>
  <c r="G23" i="24"/>
  <c r="I275" i="24"/>
  <c r="J275" i="24" s="1"/>
  <c r="I274" i="24"/>
  <c r="J274" i="24" s="1"/>
  <c r="E23" i="24"/>
  <c r="F275" i="24"/>
  <c r="H274" i="24"/>
  <c r="F273" i="24"/>
  <c r="I23" i="24"/>
  <c r="J23" i="24" s="1"/>
  <c r="F23" i="24"/>
  <c r="H24" i="24"/>
  <c r="G24" i="24"/>
  <c r="F24" i="24"/>
  <c r="I24" i="24"/>
  <c r="J24" i="24" s="1"/>
  <c r="A143" i="19" l="1"/>
  <c r="A171" i="19"/>
  <c r="D66" i="19"/>
  <c r="C66" i="19"/>
  <c r="A37" i="17" l="1"/>
  <c r="B37" i="17" s="1"/>
  <c r="A38" i="17"/>
  <c r="H38" i="17" s="1"/>
  <c r="C38" i="17"/>
  <c r="D38" i="17"/>
  <c r="G396" i="16"/>
  <c r="D396" i="16"/>
  <c r="C396" i="16"/>
  <c r="F396" i="16"/>
  <c r="A23" i="15"/>
  <c r="B23" i="15" s="1"/>
  <c r="C23" i="15"/>
  <c r="D23" i="15"/>
  <c r="A24" i="15"/>
  <c r="B24" i="15" s="1"/>
  <c r="C24" i="15"/>
  <c r="D24" i="15"/>
  <c r="A25" i="15"/>
  <c r="B25" i="15" s="1"/>
  <c r="C25" i="15"/>
  <c r="D25" i="15"/>
  <c r="B26" i="15"/>
  <c r="C26" i="15"/>
  <c r="D26" i="15"/>
  <c r="E26" i="15"/>
  <c r="F26" i="15"/>
  <c r="G26" i="15"/>
  <c r="H26" i="15"/>
  <c r="E38" i="17" l="1"/>
  <c r="I37" i="17"/>
  <c r="J37" i="17" s="1"/>
  <c r="F38" i="17"/>
  <c r="B38" i="17"/>
  <c r="I38" i="17"/>
  <c r="J38" i="17" s="1"/>
  <c r="G38" i="17"/>
  <c r="H37" i="17"/>
  <c r="G37" i="17"/>
  <c r="E37" i="17"/>
  <c r="F37" i="17"/>
  <c r="I396" i="16"/>
  <c r="H396" i="16"/>
  <c r="E396" i="16"/>
  <c r="B396" i="16"/>
  <c r="H24" i="15"/>
  <c r="G23" i="15"/>
  <c r="G24" i="15"/>
  <c r="E23" i="15"/>
  <c r="G25" i="15"/>
  <c r="E25" i="15"/>
  <c r="H25" i="15"/>
  <c r="E24" i="15"/>
  <c r="H23" i="15"/>
  <c r="F25" i="15"/>
  <c r="F24" i="15"/>
  <c r="F23" i="15"/>
  <c r="J230" i="4" l="1"/>
  <c r="I230" i="4"/>
  <c r="H230" i="4"/>
  <c r="G230" i="4"/>
  <c r="F230" i="4"/>
  <c r="E230" i="4"/>
  <c r="D230" i="4"/>
  <c r="C230" i="4"/>
  <c r="B230" i="4"/>
  <c r="A36" i="7"/>
  <c r="F36" i="7" s="1"/>
  <c r="A35" i="7"/>
  <c r="I35" i="7" s="1"/>
  <c r="J35" i="7" s="1"/>
  <c r="A34" i="7"/>
  <c r="F34" i="7" s="1"/>
  <c r="A33" i="7"/>
  <c r="H33" i="7" s="1"/>
  <c r="A32" i="7"/>
  <c r="G32" i="7" s="1"/>
  <c r="A31" i="7"/>
  <c r="H31" i="7" s="1"/>
  <c r="A24" i="7"/>
  <c r="G24" i="7" s="1"/>
  <c r="A23" i="7"/>
  <c r="H23" i="7" s="1"/>
  <c r="A22" i="7"/>
  <c r="G22" i="7" s="1"/>
  <c r="A21" i="7"/>
  <c r="H21" i="7" s="1"/>
  <c r="A20" i="7"/>
  <c r="F20" i="7" s="1"/>
  <c r="A19" i="7"/>
  <c r="H19" i="7" s="1"/>
  <c r="A18" i="7"/>
  <c r="F18" i="7" s="1"/>
  <c r="A17" i="7"/>
  <c r="B17" i="7" s="1"/>
  <c r="A16" i="7"/>
  <c r="H16" i="7" s="1"/>
  <c r="A15" i="7"/>
  <c r="B15" i="7" s="1"/>
  <c r="A14" i="7"/>
  <c r="H14" i="7" s="1"/>
  <c r="A13" i="7"/>
  <c r="B13" i="7" s="1"/>
  <c r="D36" i="7"/>
  <c r="C36" i="7"/>
  <c r="D35" i="7"/>
  <c r="C35" i="7"/>
  <c r="D34" i="7"/>
  <c r="C34" i="7"/>
  <c r="D33" i="7"/>
  <c r="C33" i="7"/>
  <c r="D32" i="7"/>
  <c r="C32" i="7"/>
  <c r="D31" i="7"/>
  <c r="C31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F22" i="7" l="1"/>
  <c r="H35" i="7"/>
  <c r="I15" i="7"/>
  <c r="J15" i="7" s="1"/>
  <c r="G34" i="7"/>
  <c r="G14" i="7"/>
  <c r="G18" i="7"/>
  <c r="G36" i="7"/>
  <c r="F32" i="7"/>
  <c r="F15" i="7"/>
  <c r="F24" i="7"/>
  <c r="G16" i="7"/>
  <c r="G20" i="7"/>
  <c r="I13" i="7"/>
  <c r="J13" i="7" s="1"/>
  <c r="F13" i="7"/>
  <c r="I17" i="7"/>
  <c r="J17" i="7" s="1"/>
  <c r="F17" i="7"/>
  <c r="E19" i="7"/>
  <c r="I19" i="7"/>
  <c r="J19" i="7" s="1"/>
  <c r="I21" i="7"/>
  <c r="J21" i="7" s="1"/>
  <c r="G13" i="7"/>
  <c r="E14" i="7"/>
  <c r="I14" i="7"/>
  <c r="J14" i="7" s="1"/>
  <c r="G15" i="7"/>
  <c r="E16" i="7"/>
  <c r="I16" i="7"/>
  <c r="J16" i="7" s="1"/>
  <c r="G17" i="7"/>
  <c r="H18" i="7"/>
  <c r="B19" i="7"/>
  <c r="F19" i="7"/>
  <c r="H20" i="7"/>
  <c r="B21" i="7"/>
  <c r="F21" i="7"/>
  <c r="H22" i="7"/>
  <c r="B23" i="7"/>
  <c r="F23" i="7"/>
  <c r="H24" i="7"/>
  <c r="B31" i="7"/>
  <c r="F31" i="7"/>
  <c r="H32" i="7"/>
  <c r="B33" i="7"/>
  <c r="F33" i="7"/>
  <c r="H34" i="7"/>
  <c r="B35" i="7"/>
  <c r="F35" i="7"/>
  <c r="H36" i="7"/>
  <c r="E23" i="7"/>
  <c r="I23" i="7"/>
  <c r="J23" i="7" s="1"/>
  <c r="E31" i="7"/>
  <c r="I31" i="7"/>
  <c r="J31" i="7" s="1"/>
  <c r="E35" i="7"/>
  <c r="H13" i="7"/>
  <c r="B14" i="7"/>
  <c r="F14" i="7"/>
  <c r="H15" i="7"/>
  <c r="B16" i="7"/>
  <c r="F16" i="7"/>
  <c r="H17" i="7"/>
  <c r="E18" i="7"/>
  <c r="I18" i="7"/>
  <c r="J18" i="7" s="1"/>
  <c r="G19" i="7"/>
  <c r="E20" i="7"/>
  <c r="I20" i="7"/>
  <c r="J20" i="7" s="1"/>
  <c r="G21" i="7"/>
  <c r="E22" i="7"/>
  <c r="I22" i="7"/>
  <c r="J22" i="7" s="1"/>
  <c r="G23" i="7"/>
  <c r="E24" i="7"/>
  <c r="I24" i="7"/>
  <c r="J24" i="7" s="1"/>
  <c r="G31" i="7"/>
  <c r="E32" i="7"/>
  <c r="I32" i="7"/>
  <c r="J32" i="7" s="1"/>
  <c r="G33" i="7"/>
  <c r="E34" i="7"/>
  <c r="I34" i="7"/>
  <c r="J34" i="7" s="1"/>
  <c r="G35" i="7"/>
  <c r="E36" i="7"/>
  <c r="I36" i="7"/>
  <c r="J36" i="7" s="1"/>
  <c r="E21" i="7"/>
  <c r="E33" i="7"/>
  <c r="I33" i="7"/>
  <c r="J33" i="7" s="1"/>
  <c r="E13" i="7"/>
  <c r="E15" i="7"/>
  <c r="E17" i="7"/>
  <c r="B18" i="7"/>
  <c r="B20" i="7"/>
  <c r="B22" i="7"/>
  <c r="B24" i="7"/>
  <c r="B32" i="7"/>
  <c r="B34" i="7"/>
  <c r="B36" i="7"/>
  <c r="A533" i="4"/>
  <c r="A444" i="7" l="1"/>
  <c r="G444" i="7" s="1"/>
  <c r="A443" i="7"/>
  <c r="I443" i="7" s="1"/>
  <c r="J443" i="7" s="1"/>
  <c r="A442" i="7"/>
  <c r="B442" i="7" s="1"/>
  <c r="A441" i="7"/>
  <c r="G441" i="7" s="1"/>
  <c r="A440" i="7"/>
  <c r="E440" i="7" s="1"/>
  <c r="A439" i="7"/>
  <c r="I439" i="7" s="1"/>
  <c r="J439" i="7" s="1"/>
  <c r="A438" i="7"/>
  <c r="F438" i="7" s="1"/>
  <c r="A437" i="7"/>
  <c r="G437" i="7" s="1"/>
  <c r="A436" i="7"/>
  <c r="I436" i="7" s="1"/>
  <c r="J436" i="7" s="1"/>
  <c r="A435" i="7"/>
  <c r="H435" i="7" s="1"/>
  <c r="A434" i="7"/>
  <c r="F434" i="7" s="1"/>
  <c r="A433" i="7"/>
  <c r="H433" i="7" s="1"/>
  <c r="A432" i="7"/>
  <c r="B432" i="7" s="1"/>
  <c r="A431" i="7"/>
  <c r="H431" i="7" s="1"/>
  <c r="A430" i="7"/>
  <c r="B430" i="7" s="1"/>
  <c r="A429" i="7"/>
  <c r="H429" i="7" s="1"/>
  <c r="D444" i="7"/>
  <c r="C444" i="7"/>
  <c r="D443" i="7"/>
  <c r="C443" i="7"/>
  <c r="D442" i="7"/>
  <c r="C442" i="7"/>
  <c r="D441" i="7"/>
  <c r="C441" i="7"/>
  <c r="D440" i="7"/>
  <c r="C440" i="7"/>
  <c r="D439" i="7"/>
  <c r="C439" i="7"/>
  <c r="D438" i="7"/>
  <c r="C438" i="7"/>
  <c r="D437" i="7"/>
  <c r="C437" i="7"/>
  <c r="G436" i="7"/>
  <c r="D436" i="7"/>
  <c r="C436" i="7"/>
  <c r="D435" i="7"/>
  <c r="C435" i="7"/>
  <c r="D434" i="7"/>
  <c r="C434" i="7"/>
  <c r="D433" i="7"/>
  <c r="C433" i="7"/>
  <c r="D432" i="7"/>
  <c r="C432" i="7"/>
  <c r="D431" i="7"/>
  <c r="C431" i="7"/>
  <c r="D430" i="7"/>
  <c r="C430" i="7"/>
  <c r="D429" i="7"/>
  <c r="C429" i="7"/>
  <c r="A23" i="5"/>
  <c r="F436" i="7" l="1"/>
  <c r="B436" i="7"/>
  <c r="E436" i="7"/>
  <c r="E437" i="7"/>
  <c r="E429" i="7"/>
  <c r="E434" i="7"/>
  <c r="B434" i="7"/>
  <c r="H437" i="7"/>
  <c r="G429" i="7"/>
  <c r="I444" i="7"/>
  <c r="J444" i="7" s="1"/>
  <c r="F444" i="7"/>
  <c r="B444" i="7"/>
  <c r="E444" i="7"/>
  <c r="G443" i="7"/>
  <c r="H443" i="7"/>
  <c r="E442" i="7"/>
  <c r="H441" i="7"/>
  <c r="E441" i="7"/>
  <c r="I440" i="7"/>
  <c r="J440" i="7" s="1"/>
  <c r="F440" i="7"/>
  <c r="G440" i="7"/>
  <c r="B440" i="7"/>
  <c r="H439" i="7"/>
  <c r="G439" i="7"/>
  <c r="E438" i="7"/>
  <c r="B438" i="7"/>
  <c r="I435" i="7"/>
  <c r="J435" i="7" s="1"/>
  <c r="G435" i="7"/>
  <c r="G433" i="7"/>
  <c r="E433" i="7"/>
  <c r="E432" i="7"/>
  <c r="F432" i="7"/>
  <c r="G432" i="7"/>
  <c r="I432" i="7"/>
  <c r="J432" i="7" s="1"/>
  <c r="I431" i="7"/>
  <c r="J431" i="7" s="1"/>
  <c r="G431" i="7"/>
  <c r="E430" i="7"/>
  <c r="F430" i="7"/>
  <c r="I429" i="7"/>
  <c r="J429" i="7" s="1"/>
  <c r="G430" i="7"/>
  <c r="E431" i="7"/>
  <c r="I433" i="7"/>
  <c r="J433" i="7" s="1"/>
  <c r="G434" i="7"/>
  <c r="E435" i="7"/>
  <c r="I437" i="7"/>
  <c r="J437" i="7" s="1"/>
  <c r="G438" i="7"/>
  <c r="E439" i="7"/>
  <c r="I441" i="7"/>
  <c r="J441" i="7" s="1"/>
  <c r="G442" i="7"/>
  <c r="E443" i="7"/>
  <c r="F442" i="7"/>
  <c r="B429" i="7"/>
  <c r="H430" i="7"/>
  <c r="F431" i="7"/>
  <c r="B433" i="7"/>
  <c r="H434" i="7"/>
  <c r="F435" i="7"/>
  <c r="B437" i="7"/>
  <c r="H438" i="7"/>
  <c r="F439" i="7"/>
  <c r="B441" i="7"/>
  <c r="H442" i="7"/>
  <c r="F443" i="7"/>
  <c r="I430" i="7"/>
  <c r="J430" i="7" s="1"/>
  <c r="I434" i="7"/>
  <c r="J434" i="7" s="1"/>
  <c r="I438" i="7"/>
  <c r="J438" i="7" s="1"/>
  <c r="I442" i="7"/>
  <c r="J442" i="7" s="1"/>
  <c r="F429" i="7"/>
  <c r="B431" i="7"/>
  <c r="H432" i="7"/>
  <c r="F433" i="7"/>
  <c r="B435" i="7"/>
  <c r="H436" i="7"/>
  <c r="F437" i="7"/>
  <c r="B439" i="7"/>
  <c r="H440" i="7"/>
  <c r="F441" i="7"/>
  <c r="B443" i="7"/>
  <c r="H444" i="7"/>
  <c r="J582" i="4"/>
  <c r="I582" i="4"/>
  <c r="H582" i="4"/>
  <c r="G582" i="4"/>
  <c r="F582" i="4"/>
  <c r="E582" i="4"/>
  <c r="D582" i="4"/>
  <c r="C582" i="4"/>
  <c r="B582" i="4"/>
  <c r="J272" i="4"/>
  <c r="I272" i="4"/>
  <c r="H272" i="4"/>
  <c r="G272" i="4"/>
  <c r="F272" i="4"/>
  <c r="E272" i="4"/>
  <c r="D272" i="4"/>
  <c r="C272" i="4"/>
  <c r="B272" i="4"/>
  <c r="J191" i="4"/>
  <c r="J192" i="4"/>
  <c r="J202" i="4"/>
  <c r="M57" i="42"/>
  <c r="N57" i="42" s="1"/>
  <c r="M58" i="42"/>
  <c r="N58" i="42" s="1"/>
  <c r="M59" i="42"/>
  <c r="N59" i="42" s="1"/>
  <c r="M60" i="42"/>
  <c r="N60" i="42" s="1"/>
  <c r="M61" i="42"/>
  <c r="N61" i="42" s="1"/>
  <c r="M62" i="42"/>
  <c r="N62" i="42" s="1"/>
  <c r="M63" i="42"/>
  <c r="N63" i="42" s="1"/>
  <c r="M64" i="42"/>
  <c r="N64" i="42" s="1"/>
  <c r="M65" i="42"/>
  <c r="N65" i="42" s="1"/>
  <c r="M66" i="42"/>
  <c r="N66" i="42" s="1"/>
  <c r="M67" i="42"/>
  <c r="N67" i="42" s="1"/>
  <c r="M68" i="42"/>
  <c r="N68" i="42" s="1"/>
  <c r="M69" i="42"/>
  <c r="N69" i="42" s="1"/>
  <c r="M70" i="42"/>
  <c r="N70" i="42" s="1"/>
  <c r="M71" i="42"/>
  <c r="N71" i="42" s="1"/>
  <c r="M72" i="42"/>
  <c r="N72" i="42" s="1"/>
  <c r="L69" i="4"/>
  <c r="L121" i="4" s="1"/>
  <c r="L173" i="4" s="1"/>
  <c r="L225" i="4" s="1"/>
  <c r="L277" i="4" s="1"/>
  <c r="L329" i="4" s="1"/>
  <c r="L381" i="4" s="1"/>
  <c r="L433" i="4" s="1"/>
  <c r="L485" i="4" s="1"/>
  <c r="L537" i="4" s="1"/>
  <c r="L589" i="4" s="1"/>
  <c r="L17" i="5" s="1"/>
  <c r="L69" i="5" l="1"/>
  <c r="L121" i="5" s="1"/>
  <c r="L173" i="5" s="1"/>
  <c r="L17" i="6" s="1"/>
  <c r="L17" i="7" s="1"/>
  <c r="L69" i="7" s="1"/>
  <c r="L121" i="7" s="1"/>
  <c r="L173" i="7" s="1"/>
  <c r="L225" i="7" s="1"/>
  <c r="L277" i="7" s="1"/>
  <c r="L329" i="7" s="1"/>
  <c r="L381" i="7" s="1"/>
  <c r="L433" i="7" s="1"/>
  <c r="L17" i="8" s="1"/>
  <c r="L72" i="8" s="1"/>
  <c r="L127" i="8" s="1"/>
  <c r="L182" i="8" s="1"/>
  <c r="L237" i="8" s="1"/>
  <c r="L292" i="8" s="1"/>
  <c r="L347" i="8" s="1"/>
  <c r="L402" i="8" s="1"/>
  <c r="L17" i="9" s="1"/>
  <c r="M22" i="42"/>
  <c r="N22" i="42" s="1"/>
  <c r="M23" i="42"/>
  <c r="N23" i="42" s="1"/>
  <c r="M24" i="42"/>
  <c r="N24" i="42" s="1"/>
  <c r="M25" i="42"/>
  <c r="N25" i="42" s="1"/>
  <c r="M26" i="42"/>
  <c r="N26" i="42" s="1"/>
  <c r="M27" i="42"/>
  <c r="N27" i="42" s="1"/>
  <c r="M28" i="42"/>
  <c r="N28" i="42" s="1"/>
  <c r="M29" i="42"/>
  <c r="N29" i="42" s="1"/>
  <c r="M30" i="42"/>
  <c r="N30" i="42" s="1"/>
  <c r="M31" i="42"/>
  <c r="N31" i="42" s="1"/>
  <c r="M32" i="42"/>
  <c r="N32" i="42" s="1"/>
  <c r="M33" i="42"/>
  <c r="N33" i="42" s="1"/>
  <c r="M34" i="42"/>
  <c r="N34" i="42" s="1"/>
  <c r="M35" i="42"/>
  <c r="N35" i="42" s="1"/>
  <c r="M36" i="42"/>
  <c r="N36" i="42" s="1"/>
  <c r="M37" i="42"/>
  <c r="N37" i="42" s="1"/>
  <c r="M38" i="42"/>
  <c r="N38" i="42" s="1"/>
  <c r="M39" i="42"/>
  <c r="N39" i="42" s="1"/>
  <c r="M40" i="42"/>
  <c r="N40" i="42" s="1"/>
  <c r="M41" i="42"/>
  <c r="N41" i="42" s="1"/>
  <c r="M42" i="42"/>
  <c r="N42" i="42" s="1"/>
  <c r="M43" i="42"/>
  <c r="N43" i="42" s="1"/>
  <c r="M44" i="42"/>
  <c r="N44" i="42" s="1"/>
  <c r="M45" i="42"/>
  <c r="N45" i="42" s="1"/>
  <c r="M46" i="42"/>
  <c r="N46" i="42" s="1"/>
  <c r="M47" i="42"/>
  <c r="N47" i="42" s="1"/>
  <c r="M48" i="42"/>
  <c r="N48" i="42" s="1"/>
  <c r="M49" i="42"/>
  <c r="N49" i="42" s="1"/>
  <c r="M50" i="42"/>
  <c r="N50" i="42" s="1"/>
  <c r="M51" i="42"/>
  <c r="N51" i="42" s="1"/>
  <c r="M52" i="42"/>
  <c r="N52" i="42" s="1"/>
  <c r="M53" i="42"/>
  <c r="N53" i="42" s="1"/>
  <c r="M54" i="42"/>
  <c r="N54" i="42" s="1"/>
  <c r="M55" i="42"/>
  <c r="N55" i="42" s="1"/>
  <c r="M56" i="42"/>
  <c r="N56" i="42" s="1"/>
  <c r="M20" i="42"/>
  <c r="N20" i="42" s="1"/>
  <c r="M21" i="42"/>
  <c r="N21" i="42" s="1"/>
  <c r="I224" i="40" l="1"/>
  <c r="I223" i="40"/>
  <c r="I209" i="40"/>
  <c r="I208" i="40"/>
  <c r="I207" i="40"/>
  <c r="I36" i="40"/>
  <c r="J224" i="40"/>
  <c r="J223" i="40"/>
  <c r="J209" i="40"/>
  <c r="J208" i="40"/>
  <c r="J207" i="40"/>
  <c r="J36" i="40"/>
  <c r="I232" i="39"/>
  <c r="I126" i="39"/>
  <c r="I38" i="39"/>
  <c r="J232" i="39"/>
  <c r="J126" i="39"/>
  <c r="J38" i="39"/>
  <c r="I38" i="38"/>
  <c r="I37" i="38"/>
  <c r="I36" i="38"/>
  <c r="I35" i="38"/>
  <c r="I34" i="38"/>
  <c r="I33" i="38"/>
  <c r="I32" i="38"/>
  <c r="I31" i="38"/>
  <c r="I30" i="38"/>
  <c r="I29" i="38"/>
  <c r="I28" i="38"/>
  <c r="J38" i="38"/>
  <c r="J37" i="38"/>
  <c r="J36" i="38"/>
  <c r="J35" i="38"/>
  <c r="J34" i="38"/>
  <c r="J33" i="38"/>
  <c r="J32" i="38"/>
  <c r="J31" i="38"/>
  <c r="J30" i="38"/>
  <c r="J29" i="38"/>
  <c r="J28" i="38"/>
  <c r="I90" i="34"/>
  <c r="J90" i="34"/>
  <c r="I22" i="32"/>
  <c r="I302" i="31"/>
  <c r="I235" i="31"/>
  <c r="I140" i="31"/>
  <c r="I117" i="31"/>
  <c r="I86" i="31"/>
  <c r="I28" i="31"/>
  <c r="J302" i="31"/>
  <c r="J235" i="31"/>
  <c r="J140" i="31"/>
  <c r="J86" i="31"/>
  <c r="J28" i="31"/>
  <c r="I18" i="30"/>
  <c r="J18" i="30"/>
  <c r="I184" i="28"/>
  <c r="I97" i="28"/>
  <c r="I78" i="28"/>
  <c r="J184" i="28"/>
  <c r="J97" i="28"/>
  <c r="J78" i="28"/>
  <c r="I20" i="27"/>
  <c r="J20" i="27"/>
  <c r="I142" i="26"/>
  <c r="I68" i="26"/>
  <c r="I28" i="26"/>
  <c r="J142" i="26"/>
  <c r="J68" i="26"/>
  <c r="J28" i="26"/>
  <c r="I246" i="25"/>
  <c r="I200" i="25"/>
  <c r="I199" i="25"/>
  <c r="I79" i="25"/>
  <c r="I78" i="25"/>
  <c r="I25" i="25"/>
  <c r="I24" i="25"/>
  <c r="J246" i="25"/>
  <c r="J200" i="25"/>
  <c r="J199" i="25"/>
  <c r="J79" i="25"/>
  <c r="J78" i="25"/>
  <c r="J25" i="25"/>
  <c r="J24" i="25"/>
  <c r="I277" i="24"/>
  <c r="I174" i="24"/>
  <c r="I173" i="24"/>
  <c r="I148" i="24"/>
  <c r="I138" i="24"/>
  <c r="I128" i="24"/>
  <c r="I127" i="24"/>
  <c r="I96" i="24"/>
  <c r="I95" i="24"/>
  <c r="I84" i="24"/>
  <c r="I83" i="24"/>
  <c r="I72" i="24"/>
  <c r="I40" i="24"/>
  <c r="I28" i="24"/>
  <c r="I16" i="24"/>
  <c r="J277" i="24"/>
  <c r="J174" i="24"/>
  <c r="J173" i="24"/>
  <c r="J148" i="24"/>
  <c r="J138" i="24"/>
  <c r="J128" i="24"/>
  <c r="J127" i="24"/>
  <c r="J96" i="24"/>
  <c r="J95" i="24"/>
  <c r="J84" i="24"/>
  <c r="J83" i="24"/>
  <c r="J72" i="24"/>
  <c r="J40" i="24"/>
  <c r="J28" i="24"/>
  <c r="J16" i="24"/>
  <c r="I72" i="23"/>
  <c r="I71" i="23"/>
  <c r="I20" i="23"/>
  <c r="J72" i="23"/>
  <c r="J71" i="23"/>
  <c r="J20" i="23"/>
  <c r="I132" i="20"/>
  <c r="I47" i="20"/>
  <c r="J132" i="20"/>
  <c r="I22" i="18"/>
  <c r="J22" i="18"/>
  <c r="I49" i="17"/>
  <c r="J49" i="17"/>
  <c r="I644" i="16"/>
  <c r="I622" i="16"/>
  <c r="I604" i="16"/>
  <c r="I586" i="16"/>
  <c r="I554" i="16"/>
  <c r="I542" i="16"/>
  <c r="I534" i="16"/>
  <c r="I458" i="16"/>
  <c r="I448" i="16"/>
  <c r="I440" i="16"/>
  <c r="I439" i="16"/>
  <c r="I410" i="16"/>
  <c r="I326" i="16"/>
  <c r="I298" i="16"/>
  <c r="I287" i="16"/>
  <c r="I278" i="16"/>
  <c r="I246" i="16"/>
  <c r="I245" i="16"/>
  <c r="I236" i="16"/>
  <c r="I224" i="16"/>
  <c r="I223" i="16"/>
  <c r="I175" i="16"/>
  <c r="I167" i="16"/>
  <c r="I154" i="16"/>
  <c r="I143" i="16"/>
  <c r="I132" i="16"/>
  <c r="I131" i="16"/>
  <c r="I121" i="16"/>
  <c r="I120" i="16"/>
  <c r="I78" i="16"/>
  <c r="I67" i="16"/>
  <c r="I45" i="16"/>
  <c r="I44" i="16"/>
  <c r="I33" i="16"/>
  <c r="J644" i="16"/>
  <c r="J622" i="16"/>
  <c r="J604" i="16"/>
  <c r="J586" i="16"/>
  <c r="J554" i="16"/>
  <c r="J542" i="16"/>
  <c r="J534" i="16"/>
  <c r="J458" i="16"/>
  <c r="J448" i="16"/>
  <c r="J440" i="16"/>
  <c r="J439" i="16"/>
  <c r="J410" i="16"/>
  <c r="J326" i="16"/>
  <c r="J298" i="16"/>
  <c r="J287" i="16"/>
  <c r="J278" i="16"/>
  <c r="J246" i="16"/>
  <c r="J245" i="16"/>
  <c r="J236" i="16"/>
  <c r="J224" i="16"/>
  <c r="J223" i="16"/>
  <c r="J175" i="16"/>
  <c r="J167" i="16"/>
  <c r="J154" i="16"/>
  <c r="J143" i="16"/>
  <c r="J132" i="16"/>
  <c r="J131" i="16"/>
  <c r="J121" i="16"/>
  <c r="J120" i="16"/>
  <c r="J78" i="16"/>
  <c r="J67" i="16"/>
  <c r="J45" i="16"/>
  <c r="J44" i="16"/>
  <c r="J33" i="16"/>
  <c r="I284" i="15"/>
  <c r="I283" i="15"/>
  <c r="I274" i="15"/>
  <c r="I273" i="15"/>
  <c r="I272" i="15"/>
  <c r="I271" i="15"/>
  <c r="I258" i="15"/>
  <c r="I257" i="15"/>
  <c r="I248" i="15"/>
  <c r="I247" i="15"/>
  <c r="I246" i="15"/>
  <c r="I234" i="15"/>
  <c r="I233" i="15"/>
  <c r="I232" i="15"/>
  <c r="I224" i="15"/>
  <c r="I223" i="15"/>
  <c r="I153" i="15"/>
  <c r="I152" i="15"/>
  <c r="I143" i="15"/>
  <c r="I142" i="15"/>
  <c r="I131" i="15"/>
  <c r="I130" i="15"/>
  <c r="I120" i="15"/>
  <c r="I119" i="15"/>
  <c r="I118" i="15"/>
  <c r="I64" i="15"/>
  <c r="I63" i="15"/>
  <c r="I48" i="15"/>
  <c r="I47" i="15"/>
  <c r="I46" i="15"/>
  <c r="I38" i="15"/>
  <c r="I26" i="15"/>
  <c r="I16" i="15"/>
  <c r="I15" i="15"/>
  <c r="I14" i="15"/>
  <c r="J284" i="15"/>
  <c r="J274" i="15"/>
  <c r="J273" i="15"/>
  <c r="J272" i="15"/>
  <c r="J271" i="15"/>
  <c r="J258" i="15"/>
  <c r="J257" i="15"/>
  <c r="J248" i="15"/>
  <c r="J247" i="15"/>
  <c r="J246" i="15"/>
  <c r="J234" i="15"/>
  <c r="J233" i="15"/>
  <c r="J232" i="15"/>
  <c r="J224" i="15"/>
  <c r="J223" i="15"/>
  <c r="J153" i="15"/>
  <c r="J152" i="15"/>
  <c r="J143" i="15"/>
  <c r="J142" i="15"/>
  <c r="J131" i="15"/>
  <c r="J130" i="15"/>
  <c r="J120" i="15"/>
  <c r="J119" i="15"/>
  <c r="J118" i="15"/>
  <c r="J64" i="15"/>
  <c r="J63" i="15"/>
  <c r="J48" i="15"/>
  <c r="J47" i="15"/>
  <c r="J46" i="15"/>
  <c r="J38" i="15"/>
  <c r="J26" i="15"/>
  <c r="J16" i="15"/>
  <c r="J15" i="15"/>
  <c r="J14" i="15"/>
  <c r="I195" i="14"/>
  <c r="I182" i="14"/>
  <c r="I169" i="14"/>
  <c r="I168" i="14"/>
  <c r="I167" i="14"/>
  <c r="I141" i="14"/>
  <c r="I128" i="14"/>
  <c r="I117" i="14"/>
  <c r="I87" i="14"/>
  <c r="I86" i="14"/>
  <c r="I76" i="14"/>
  <c r="I65" i="14"/>
  <c r="I50" i="14"/>
  <c r="I39" i="14"/>
  <c r="I17" i="14"/>
  <c r="I16" i="14"/>
  <c r="J195" i="14"/>
  <c r="J182" i="14"/>
  <c r="J169" i="14"/>
  <c r="J168" i="14"/>
  <c r="J167" i="14"/>
  <c r="J141" i="14"/>
  <c r="J128" i="14"/>
  <c r="J117" i="14"/>
  <c r="J87" i="14"/>
  <c r="J86" i="14"/>
  <c r="J76" i="14"/>
  <c r="J65" i="14"/>
  <c r="J50" i="14"/>
  <c r="J39" i="14"/>
  <c r="J28" i="14"/>
  <c r="J27" i="14"/>
  <c r="J17" i="14"/>
  <c r="J16" i="14"/>
  <c r="I146" i="13"/>
  <c r="I122" i="13"/>
  <c r="I67" i="13"/>
  <c r="I46" i="13"/>
  <c r="I45" i="13"/>
  <c r="I44" i="13"/>
  <c r="I18" i="13"/>
  <c r="J146" i="13"/>
  <c r="J122" i="13"/>
  <c r="J67" i="13"/>
  <c r="J46" i="13"/>
  <c r="J45" i="13"/>
  <c r="J44" i="13"/>
  <c r="J18" i="13"/>
  <c r="I169" i="12"/>
  <c r="I168" i="12"/>
  <c r="I167" i="12"/>
  <c r="I142" i="12"/>
  <c r="I141" i="12"/>
  <c r="I104" i="12"/>
  <c r="I103" i="12"/>
  <c r="I80" i="12"/>
  <c r="I79" i="12"/>
  <c r="I42" i="12"/>
  <c r="I41" i="12"/>
  <c r="I30" i="12"/>
  <c r="J169" i="12"/>
  <c r="J168" i="12"/>
  <c r="J167" i="12"/>
  <c r="J142" i="12"/>
  <c r="J141" i="12"/>
  <c r="J104" i="12"/>
  <c r="J103" i="12"/>
  <c r="J80" i="12"/>
  <c r="J79" i="12"/>
  <c r="J42" i="12"/>
  <c r="J41" i="12"/>
  <c r="J30" i="12"/>
  <c r="I28" i="11"/>
  <c r="I20" i="11"/>
  <c r="I19" i="11"/>
  <c r="I18" i="11"/>
  <c r="J28" i="11"/>
  <c r="J20" i="11"/>
  <c r="J19" i="11"/>
  <c r="J18" i="11"/>
  <c r="I278" i="10"/>
  <c r="I277" i="10"/>
  <c r="I276" i="10"/>
  <c r="I260" i="10"/>
  <c r="I259" i="10"/>
  <c r="I258" i="10"/>
  <c r="I248" i="10"/>
  <c r="I240" i="10"/>
  <c r="I239" i="10"/>
  <c r="I238" i="10"/>
  <c r="I237" i="10"/>
  <c r="I226" i="10"/>
  <c r="I225" i="10"/>
  <c r="I224" i="10"/>
  <c r="I223" i="10"/>
  <c r="I184" i="10"/>
  <c r="I183" i="10"/>
  <c r="I176" i="10"/>
  <c r="I175" i="10"/>
  <c r="I174" i="10"/>
  <c r="I173" i="10"/>
  <c r="I172" i="10"/>
  <c r="I171" i="10"/>
  <c r="I132" i="10"/>
  <c r="I124" i="10"/>
  <c r="I123" i="10"/>
  <c r="I77" i="10"/>
  <c r="I65" i="10"/>
  <c r="I28" i="10"/>
  <c r="J278" i="10"/>
  <c r="J277" i="10"/>
  <c r="J276" i="10"/>
  <c r="J260" i="10"/>
  <c r="J259" i="10"/>
  <c r="J258" i="10"/>
  <c r="J248" i="10"/>
  <c r="J240" i="10"/>
  <c r="J239" i="10"/>
  <c r="J238" i="10"/>
  <c r="J237" i="10"/>
  <c r="J226" i="10"/>
  <c r="J225" i="10"/>
  <c r="J224" i="10"/>
  <c r="J223" i="10"/>
  <c r="J184" i="10"/>
  <c r="J183" i="10"/>
  <c r="J176" i="10"/>
  <c r="J175" i="10"/>
  <c r="J174" i="10"/>
  <c r="J173" i="10"/>
  <c r="J172" i="10"/>
  <c r="J171" i="10"/>
  <c r="J132" i="10"/>
  <c r="J124" i="10"/>
  <c r="J123" i="10"/>
  <c r="J77" i="10"/>
  <c r="J65" i="10"/>
  <c r="J28" i="10"/>
  <c r="I256" i="9"/>
  <c r="I255" i="9"/>
  <c r="I254" i="9"/>
  <c r="I253" i="9"/>
  <c r="I252" i="9"/>
  <c r="I251" i="9"/>
  <c r="I240" i="9"/>
  <c r="I230" i="9"/>
  <c r="I229" i="9"/>
  <c r="I228" i="9"/>
  <c r="I227" i="9"/>
  <c r="I226" i="9"/>
  <c r="I225" i="9"/>
  <c r="I208" i="9"/>
  <c r="I207" i="9"/>
  <c r="I198" i="9"/>
  <c r="I197" i="9"/>
  <c r="I196" i="9"/>
  <c r="I195" i="9"/>
  <c r="I194" i="9"/>
  <c r="I186" i="9"/>
  <c r="I185" i="9"/>
  <c r="I184" i="9"/>
  <c r="I176" i="9"/>
  <c r="I175" i="9"/>
  <c r="I174" i="9"/>
  <c r="I173" i="9"/>
  <c r="I155" i="9"/>
  <c r="I145" i="9"/>
  <c r="I131" i="9"/>
  <c r="I130" i="9"/>
  <c r="I121" i="9"/>
  <c r="I120" i="9"/>
  <c r="I64" i="9"/>
  <c r="I48" i="9"/>
  <c r="I22" i="9"/>
  <c r="I21" i="9"/>
  <c r="J256" i="9"/>
  <c r="J255" i="9"/>
  <c r="J254" i="9"/>
  <c r="J253" i="9"/>
  <c r="J252" i="9"/>
  <c r="J251" i="9"/>
  <c r="J240" i="9"/>
  <c r="J230" i="9"/>
  <c r="J229" i="9"/>
  <c r="J228" i="9"/>
  <c r="J227" i="9"/>
  <c r="J226" i="9"/>
  <c r="J225" i="9"/>
  <c r="J208" i="9"/>
  <c r="J207" i="9"/>
  <c r="J198" i="9"/>
  <c r="J197" i="9"/>
  <c r="J196" i="9"/>
  <c r="J195" i="9"/>
  <c r="J194" i="9"/>
  <c r="J186" i="9"/>
  <c r="J185" i="9"/>
  <c r="J184" i="9"/>
  <c r="J176" i="9"/>
  <c r="J175" i="9"/>
  <c r="J174" i="9"/>
  <c r="J173" i="9"/>
  <c r="J155" i="9"/>
  <c r="J145" i="9"/>
  <c r="J131" i="9"/>
  <c r="J130" i="9"/>
  <c r="J121" i="9"/>
  <c r="J120" i="9"/>
  <c r="J64" i="9"/>
  <c r="J48" i="9"/>
  <c r="J22" i="9"/>
  <c r="J21" i="9"/>
  <c r="I403" i="8"/>
  <c r="I402" i="8"/>
  <c r="I401" i="8"/>
  <c r="I400" i="8"/>
  <c r="I399" i="8"/>
  <c r="I376" i="8"/>
  <c r="I354" i="8"/>
  <c r="I274" i="8"/>
  <c r="I264" i="8"/>
  <c r="I263" i="8"/>
  <c r="I254" i="8"/>
  <c r="I244" i="8"/>
  <c r="I183" i="8"/>
  <c r="I138" i="8"/>
  <c r="I124" i="8"/>
  <c r="I83" i="8"/>
  <c r="I71" i="8"/>
  <c r="I56" i="8"/>
  <c r="I42" i="8"/>
  <c r="I14" i="8"/>
  <c r="J403" i="8"/>
  <c r="J402" i="8"/>
  <c r="J401" i="8"/>
  <c r="J400" i="8"/>
  <c r="J399" i="8"/>
  <c r="J376" i="8"/>
  <c r="J354" i="8"/>
  <c r="J274" i="8"/>
  <c r="J264" i="8"/>
  <c r="J263" i="8"/>
  <c r="J254" i="8"/>
  <c r="J244" i="8"/>
  <c r="J183" i="8"/>
  <c r="J138" i="8"/>
  <c r="J124" i="8"/>
  <c r="J83" i="8"/>
  <c r="J71" i="8"/>
  <c r="J56" i="8"/>
  <c r="J42" i="8"/>
  <c r="J14" i="8"/>
  <c r="I402" i="7"/>
  <c r="I401" i="7"/>
  <c r="I400" i="7"/>
  <c r="I392" i="7"/>
  <c r="I391" i="7"/>
  <c r="I390" i="7"/>
  <c r="I382" i="7"/>
  <c r="I257" i="7"/>
  <c r="I246" i="7"/>
  <c r="I245" i="7"/>
  <c r="I234" i="7"/>
  <c r="I233" i="7"/>
  <c r="I232" i="7"/>
  <c r="I198" i="7"/>
  <c r="I76" i="7"/>
  <c r="I75" i="7"/>
  <c r="J402" i="7"/>
  <c r="J401" i="7"/>
  <c r="J400" i="7"/>
  <c r="J392" i="7"/>
  <c r="J391" i="7"/>
  <c r="J390" i="7"/>
  <c r="J382" i="7"/>
  <c r="J257" i="7"/>
  <c r="J246" i="7"/>
  <c r="J245" i="7"/>
  <c r="J234" i="7"/>
  <c r="J233" i="7"/>
  <c r="J232" i="7"/>
  <c r="J198" i="7"/>
  <c r="J76" i="7"/>
  <c r="J75" i="7"/>
  <c r="I192" i="5"/>
  <c r="I191" i="5"/>
  <c r="I190" i="5"/>
  <c r="I182" i="5"/>
  <c r="I181" i="5"/>
  <c r="I172" i="5"/>
  <c r="I120" i="5"/>
  <c r="I618" i="4"/>
  <c r="I606" i="4"/>
  <c r="I605" i="4"/>
  <c r="I596" i="4"/>
  <c r="I566" i="4"/>
  <c r="I565" i="4"/>
  <c r="I564" i="4"/>
  <c r="I556" i="4"/>
  <c r="I546" i="4"/>
  <c r="I536" i="4"/>
  <c r="I535" i="4"/>
  <c r="I534" i="4"/>
  <c r="I533" i="4"/>
  <c r="I518" i="4"/>
  <c r="I517" i="4"/>
  <c r="I506" i="4"/>
  <c r="I496" i="4"/>
  <c r="I495" i="4"/>
  <c r="I478" i="4"/>
  <c r="I458" i="4"/>
  <c r="I457" i="4"/>
  <c r="I448" i="4"/>
  <c r="I402" i="4"/>
  <c r="I401" i="4"/>
  <c r="I400" i="4"/>
  <c r="I391" i="4"/>
  <c r="I381" i="4"/>
  <c r="I380" i="4"/>
  <c r="I379" i="4"/>
  <c r="I359" i="4"/>
  <c r="I328" i="4"/>
  <c r="I298" i="4"/>
  <c r="I290" i="4"/>
  <c r="I282" i="4"/>
  <c r="I281" i="4"/>
  <c r="I229" i="4"/>
  <c r="I220" i="4"/>
  <c r="I219" i="4"/>
  <c r="I202" i="4"/>
  <c r="I192" i="4"/>
  <c r="I191" i="4"/>
  <c r="I126" i="4"/>
  <c r="I116" i="4"/>
  <c r="I115" i="4"/>
  <c r="I97" i="4"/>
  <c r="I96" i="4"/>
  <c r="I75" i="4"/>
  <c r="I74" i="4"/>
  <c r="I64" i="4"/>
  <c r="I63" i="4"/>
  <c r="I46" i="4"/>
  <c r="I36" i="4"/>
  <c r="I16" i="4"/>
  <c r="J618" i="4" l="1"/>
  <c r="J606" i="4"/>
  <c r="J605" i="4"/>
  <c r="J596" i="4"/>
  <c r="J518" i="4"/>
  <c r="J517" i="4"/>
  <c r="J506" i="4"/>
  <c r="J496" i="4"/>
  <c r="J495" i="4"/>
  <c r="J478" i="4"/>
  <c r="J458" i="4"/>
  <c r="J457" i="4"/>
  <c r="J448" i="4"/>
  <c r="J220" i="4"/>
  <c r="J219" i="4"/>
  <c r="J298" i="4"/>
  <c r="J290" i="4"/>
  <c r="J282" i="4"/>
  <c r="J281" i="4"/>
  <c r="J229" i="4"/>
  <c r="J126" i="4"/>
  <c r="J116" i="4"/>
  <c r="J115" i="4"/>
  <c r="J97" i="4"/>
  <c r="J96" i="4"/>
  <c r="J566" i="4"/>
  <c r="J565" i="4"/>
  <c r="J564" i="4"/>
  <c r="J556" i="4"/>
  <c r="J546" i="4"/>
  <c r="J536" i="4"/>
  <c r="J535" i="4"/>
  <c r="J534" i="4"/>
  <c r="J533" i="4"/>
  <c r="J402" i="4"/>
  <c r="J401" i="4"/>
  <c r="J400" i="4"/>
  <c r="J391" i="4"/>
  <c r="J381" i="4"/>
  <c r="J380" i="4"/>
  <c r="J379" i="4"/>
  <c r="J359" i="4"/>
  <c r="J328" i="4"/>
  <c r="J75" i="4"/>
  <c r="J74" i="4"/>
  <c r="J36" i="4"/>
  <c r="J192" i="5"/>
  <c r="J191" i="5"/>
  <c r="J190" i="5"/>
  <c r="J182" i="5"/>
  <c r="J181" i="5"/>
  <c r="J172" i="5"/>
  <c r="J120" i="5"/>
  <c r="D244" i="40" l="1"/>
  <c r="C244" i="40"/>
  <c r="A244" i="40"/>
  <c r="I244" i="40" s="1"/>
  <c r="J244" i="40" s="1"/>
  <c r="D243" i="40"/>
  <c r="C243" i="40"/>
  <c r="A243" i="40"/>
  <c r="I243" i="40" s="1"/>
  <c r="J243" i="40" s="1"/>
  <c r="D242" i="40"/>
  <c r="C242" i="40"/>
  <c r="A242" i="40"/>
  <c r="I242" i="40" s="1"/>
  <c r="J242" i="40" s="1"/>
  <c r="D241" i="40"/>
  <c r="C241" i="40"/>
  <c r="A241" i="40"/>
  <c r="I241" i="40" s="1"/>
  <c r="J241" i="40" s="1"/>
  <c r="D240" i="40"/>
  <c r="C240" i="40"/>
  <c r="A240" i="40"/>
  <c r="I240" i="40" s="1"/>
  <c r="J240" i="40" s="1"/>
  <c r="D239" i="40"/>
  <c r="C239" i="40"/>
  <c r="A239" i="40"/>
  <c r="I239" i="40" s="1"/>
  <c r="J239" i="40" s="1"/>
  <c r="D238" i="40"/>
  <c r="C238" i="40"/>
  <c r="A238" i="40"/>
  <c r="I238" i="40" s="1"/>
  <c r="J238" i="40" s="1"/>
  <c r="D237" i="40"/>
  <c r="C237" i="40"/>
  <c r="A237" i="40"/>
  <c r="I237" i="40" s="1"/>
  <c r="J237" i="40" s="1"/>
  <c r="D236" i="40"/>
  <c r="C236" i="40"/>
  <c r="A236" i="40"/>
  <c r="I236" i="40" s="1"/>
  <c r="J236" i="40" s="1"/>
  <c r="D235" i="40"/>
  <c r="C235" i="40"/>
  <c r="A235" i="40"/>
  <c r="I235" i="40" s="1"/>
  <c r="J235" i="40" s="1"/>
  <c r="D234" i="40"/>
  <c r="C234" i="40"/>
  <c r="A234" i="40"/>
  <c r="I234" i="40" s="1"/>
  <c r="J234" i="40" s="1"/>
  <c r="D233" i="40"/>
  <c r="C233" i="40"/>
  <c r="A233" i="40"/>
  <c r="I233" i="40" s="1"/>
  <c r="J233" i="40" s="1"/>
  <c r="A232" i="40"/>
  <c r="I232" i="40" s="1"/>
  <c r="J232" i="40" s="1"/>
  <c r="D231" i="40"/>
  <c r="C231" i="40"/>
  <c r="A231" i="40"/>
  <c r="I231" i="40" s="1"/>
  <c r="J231" i="40" s="1"/>
  <c r="H224" i="40"/>
  <c r="G224" i="40"/>
  <c r="F224" i="40"/>
  <c r="E224" i="40"/>
  <c r="D224" i="40"/>
  <c r="C224" i="40"/>
  <c r="B224" i="40"/>
  <c r="H223" i="40"/>
  <c r="G223" i="40"/>
  <c r="F223" i="40"/>
  <c r="E223" i="40"/>
  <c r="D223" i="40"/>
  <c r="C223" i="40"/>
  <c r="B223" i="40"/>
  <c r="D222" i="40"/>
  <c r="C222" i="40"/>
  <c r="A222" i="40"/>
  <c r="I222" i="40" s="1"/>
  <c r="J222" i="40" s="1"/>
  <c r="D221" i="40"/>
  <c r="C221" i="40"/>
  <c r="A221" i="40"/>
  <c r="I221" i="40" s="1"/>
  <c r="J221" i="40" s="1"/>
  <c r="D220" i="40"/>
  <c r="C220" i="40"/>
  <c r="A220" i="40"/>
  <c r="I220" i="40" s="1"/>
  <c r="J220" i="40" s="1"/>
  <c r="D219" i="40"/>
  <c r="C219" i="40"/>
  <c r="A219" i="40"/>
  <c r="I219" i="40" s="1"/>
  <c r="J219" i="40" s="1"/>
  <c r="A218" i="40"/>
  <c r="I218" i="40" s="1"/>
  <c r="J218" i="40" s="1"/>
  <c r="D217" i="40"/>
  <c r="C217" i="40"/>
  <c r="A217" i="40"/>
  <c r="I217" i="40" s="1"/>
  <c r="J217" i="40" s="1"/>
  <c r="H209" i="40"/>
  <c r="G209" i="40"/>
  <c r="F209" i="40"/>
  <c r="E209" i="40"/>
  <c r="D209" i="40"/>
  <c r="C209" i="40"/>
  <c r="B209" i="40"/>
  <c r="H208" i="40"/>
  <c r="G208" i="40"/>
  <c r="F208" i="40"/>
  <c r="E208" i="40"/>
  <c r="D208" i="40"/>
  <c r="C208" i="40"/>
  <c r="B208" i="40"/>
  <c r="H207" i="40"/>
  <c r="G207" i="40"/>
  <c r="F207" i="40"/>
  <c r="E207" i="40"/>
  <c r="D207" i="40"/>
  <c r="C207" i="40"/>
  <c r="B207" i="40"/>
  <c r="D206" i="40"/>
  <c r="C206" i="40"/>
  <c r="A206" i="40"/>
  <c r="I206" i="40" s="1"/>
  <c r="J206" i="40" s="1"/>
  <c r="D205" i="40"/>
  <c r="C205" i="40"/>
  <c r="A205" i="40"/>
  <c r="I205" i="40" s="1"/>
  <c r="J205" i="40" s="1"/>
  <c r="D204" i="40"/>
  <c r="C204" i="40"/>
  <c r="A204" i="40"/>
  <c r="I204" i="40" s="1"/>
  <c r="J204" i="40" s="1"/>
  <c r="D203" i="40"/>
  <c r="C203" i="40"/>
  <c r="A203" i="40"/>
  <c r="I203" i="40" s="1"/>
  <c r="J203" i="40" s="1"/>
  <c r="D202" i="40"/>
  <c r="C202" i="40"/>
  <c r="A202" i="40"/>
  <c r="I202" i="40" s="1"/>
  <c r="J202" i="40" s="1"/>
  <c r="D201" i="40"/>
  <c r="C201" i="40"/>
  <c r="A201" i="40"/>
  <c r="I201" i="40" s="1"/>
  <c r="J201" i="40" s="1"/>
  <c r="D200" i="40"/>
  <c r="C200" i="40"/>
  <c r="A200" i="40"/>
  <c r="I200" i="40" s="1"/>
  <c r="J200" i="40" s="1"/>
  <c r="A199" i="40"/>
  <c r="I199" i="40" s="1"/>
  <c r="J199" i="40" s="1"/>
  <c r="D198" i="40"/>
  <c r="C198" i="40"/>
  <c r="A198" i="40"/>
  <c r="I198" i="40" s="1"/>
  <c r="J198" i="40" s="1"/>
  <c r="D186" i="40"/>
  <c r="C186" i="40"/>
  <c r="A186" i="40"/>
  <c r="I186" i="40" s="1"/>
  <c r="J186" i="40" s="1"/>
  <c r="D185" i="40"/>
  <c r="C185" i="40"/>
  <c r="A185" i="40"/>
  <c r="I185" i="40" s="1"/>
  <c r="J185" i="40" s="1"/>
  <c r="D184" i="40"/>
  <c r="C184" i="40"/>
  <c r="A184" i="40"/>
  <c r="I184" i="40" s="1"/>
  <c r="J184" i="40" s="1"/>
  <c r="D183" i="40"/>
  <c r="C183" i="40"/>
  <c r="A183" i="40"/>
  <c r="I183" i="40" s="1"/>
  <c r="J183" i="40" s="1"/>
  <c r="D182" i="40"/>
  <c r="C182" i="40"/>
  <c r="A182" i="40"/>
  <c r="I182" i="40" s="1"/>
  <c r="J182" i="40" s="1"/>
  <c r="D181" i="40"/>
  <c r="C181" i="40"/>
  <c r="A181" i="40"/>
  <c r="I181" i="40" s="1"/>
  <c r="J181" i="40" s="1"/>
  <c r="D180" i="40"/>
  <c r="C180" i="40"/>
  <c r="A180" i="40"/>
  <c r="I180" i="40" s="1"/>
  <c r="J180" i="40" s="1"/>
  <c r="D179" i="40"/>
  <c r="C179" i="40"/>
  <c r="A179" i="40"/>
  <c r="I179" i="40" s="1"/>
  <c r="J179" i="40" s="1"/>
  <c r="D178" i="40"/>
  <c r="C178" i="40"/>
  <c r="A178" i="40"/>
  <c r="I178" i="40" s="1"/>
  <c r="J178" i="40" s="1"/>
  <c r="D177" i="40"/>
  <c r="C177" i="40"/>
  <c r="A177" i="40"/>
  <c r="I177" i="40" s="1"/>
  <c r="J177" i="40" s="1"/>
  <c r="D176" i="40"/>
  <c r="C176" i="40"/>
  <c r="A176" i="40"/>
  <c r="I176" i="40" s="1"/>
  <c r="J176" i="40" s="1"/>
  <c r="D175" i="40"/>
  <c r="C175" i="40"/>
  <c r="A175" i="40"/>
  <c r="I175" i="40" s="1"/>
  <c r="J175" i="40" s="1"/>
  <c r="D174" i="40"/>
  <c r="C174" i="40"/>
  <c r="A174" i="40"/>
  <c r="I174" i="40" s="1"/>
  <c r="J174" i="40" s="1"/>
  <c r="D173" i="40"/>
  <c r="C173" i="40"/>
  <c r="A173" i="40"/>
  <c r="I173" i="40" s="1"/>
  <c r="J173" i="40" s="1"/>
  <c r="D172" i="40"/>
  <c r="C172" i="40"/>
  <c r="A172" i="40"/>
  <c r="I172" i="40" s="1"/>
  <c r="J172" i="40" s="1"/>
  <c r="D171" i="40"/>
  <c r="C171" i="40"/>
  <c r="A171" i="40"/>
  <c r="I171" i="40" s="1"/>
  <c r="J171" i="40" s="1"/>
  <c r="D170" i="40"/>
  <c r="C170" i="40"/>
  <c r="A170" i="40"/>
  <c r="I170" i="40" s="1"/>
  <c r="J170" i="40" s="1"/>
  <c r="D169" i="40"/>
  <c r="C169" i="40"/>
  <c r="A169" i="40"/>
  <c r="I169" i="40" s="1"/>
  <c r="J169" i="40" s="1"/>
  <c r="D168" i="40"/>
  <c r="C168" i="40"/>
  <c r="A168" i="40"/>
  <c r="I168" i="40" s="1"/>
  <c r="J168" i="40" s="1"/>
  <c r="D167" i="40"/>
  <c r="C167" i="40"/>
  <c r="A167" i="40"/>
  <c r="I167" i="40" s="1"/>
  <c r="J167" i="40" s="1"/>
  <c r="A166" i="40"/>
  <c r="I166" i="40" s="1"/>
  <c r="J166" i="40" s="1"/>
  <c r="D165" i="40"/>
  <c r="C165" i="40"/>
  <c r="A165" i="40"/>
  <c r="I165" i="40" s="1"/>
  <c r="J165" i="40" s="1"/>
  <c r="D142" i="40"/>
  <c r="C142" i="40"/>
  <c r="A142" i="40"/>
  <c r="D141" i="40"/>
  <c r="C141" i="40"/>
  <c r="A141" i="40"/>
  <c r="I141" i="40" s="1"/>
  <c r="J141" i="40" s="1"/>
  <c r="D140" i="40"/>
  <c r="C140" i="40"/>
  <c r="A140" i="40"/>
  <c r="I140" i="40" s="1"/>
  <c r="J140" i="40" s="1"/>
  <c r="D139" i="40"/>
  <c r="C139" i="40"/>
  <c r="A139" i="40"/>
  <c r="I139" i="40" s="1"/>
  <c r="J139" i="40" s="1"/>
  <c r="D138" i="40"/>
  <c r="C138" i="40"/>
  <c r="A138" i="40"/>
  <c r="D137" i="40"/>
  <c r="C137" i="40"/>
  <c r="A137" i="40"/>
  <c r="I137" i="40" s="1"/>
  <c r="J137" i="40" s="1"/>
  <c r="A136" i="40"/>
  <c r="I136" i="40" s="1"/>
  <c r="J136" i="40" s="1"/>
  <c r="D135" i="40"/>
  <c r="C135" i="40"/>
  <c r="A135" i="40"/>
  <c r="I135" i="40" s="1"/>
  <c r="J135" i="40" s="1"/>
  <c r="D128" i="40"/>
  <c r="C128" i="40"/>
  <c r="A128" i="40"/>
  <c r="I128" i="40" s="1"/>
  <c r="J128" i="40" s="1"/>
  <c r="D127" i="40"/>
  <c r="C127" i="40"/>
  <c r="A127" i="40"/>
  <c r="I127" i="40" s="1"/>
  <c r="J127" i="40" s="1"/>
  <c r="D126" i="40"/>
  <c r="C126" i="40"/>
  <c r="A126" i="40"/>
  <c r="I126" i="40" s="1"/>
  <c r="J126" i="40" s="1"/>
  <c r="D125" i="40"/>
  <c r="C125" i="40"/>
  <c r="A125" i="40"/>
  <c r="I125" i="40" s="1"/>
  <c r="J125" i="40" s="1"/>
  <c r="D124" i="40"/>
  <c r="C124" i="40"/>
  <c r="A124" i="40"/>
  <c r="I124" i="40" s="1"/>
  <c r="J124" i="40" s="1"/>
  <c r="D123" i="40"/>
  <c r="C123" i="40"/>
  <c r="A123" i="40"/>
  <c r="I123" i="40" s="1"/>
  <c r="J123" i="40" s="1"/>
  <c r="D122" i="40"/>
  <c r="C122" i="40"/>
  <c r="A122" i="40"/>
  <c r="I122" i="40" s="1"/>
  <c r="J122" i="40" s="1"/>
  <c r="D121" i="40"/>
  <c r="C121" i="40"/>
  <c r="A121" i="40"/>
  <c r="I121" i="40" s="1"/>
  <c r="J121" i="40" s="1"/>
  <c r="D120" i="40"/>
  <c r="C120" i="40"/>
  <c r="A120" i="40"/>
  <c r="I120" i="40" s="1"/>
  <c r="J120" i="40" s="1"/>
  <c r="D119" i="40"/>
  <c r="C119" i="40"/>
  <c r="A119" i="40"/>
  <c r="I119" i="40" s="1"/>
  <c r="J119" i="40" s="1"/>
  <c r="A118" i="40"/>
  <c r="I118" i="40" s="1"/>
  <c r="J118" i="40" s="1"/>
  <c r="D117" i="40"/>
  <c r="C117" i="40"/>
  <c r="A117" i="40"/>
  <c r="I117" i="40" s="1"/>
  <c r="J117" i="40" s="1"/>
  <c r="D105" i="40"/>
  <c r="C105" i="40"/>
  <c r="A105" i="40"/>
  <c r="I105" i="40" s="1"/>
  <c r="J105" i="40" s="1"/>
  <c r="A104" i="40"/>
  <c r="I104" i="40" s="1"/>
  <c r="J104" i="40" s="1"/>
  <c r="D103" i="40"/>
  <c r="C103" i="40"/>
  <c r="A103" i="40"/>
  <c r="I103" i="40" s="1"/>
  <c r="J103" i="40" s="1"/>
  <c r="D102" i="40"/>
  <c r="C102" i="40"/>
  <c r="A102" i="40"/>
  <c r="D101" i="40"/>
  <c r="C101" i="40"/>
  <c r="A101" i="40"/>
  <c r="I101" i="40" s="1"/>
  <c r="J101" i="40" s="1"/>
  <c r="D100" i="40"/>
  <c r="C100" i="40"/>
  <c r="A100" i="40"/>
  <c r="I100" i="40" s="1"/>
  <c r="J100" i="40" s="1"/>
  <c r="D99" i="40"/>
  <c r="C99" i="40"/>
  <c r="A99" i="40"/>
  <c r="I99" i="40" s="1"/>
  <c r="J99" i="40" s="1"/>
  <c r="D98" i="40"/>
  <c r="C98" i="40"/>
  <c r="A98" i="40"/>
  <c r="I98" i="40" s="1"/>
  <c r="J98" i="40" s="1"/>
  <c r="D97" i="40"/>
  <c r="C97" i="40"/>
  <c r="A97" i="40"/>
  <c r="I97" i="40" s="1"/>
  <c r="J97" i="40" s="1"/>
  <c r="D96" i="40"/>
  <c r="C96" i="40"/>
  <c r="A96" i="40"/>
  <c r="I96" i="40" s="1"/>
  <c r="J96" i="40" s="1"/>
  <c r="D95" i="40"/>
  <c r="C95" i="40"/>
  <c r="A95" i="40"/>
  <c r="I95" i="40" s="1"/>
  <c r="J95" i="40" s="1"/>
  <c r="D94" i="40"/>
  <c r="C94" i="40"/>
  <c r="A94" i="40"/>
  <c r="I94" i="40" s="1"/>
  <c r="J94" i="40" s="1"/>
  <c r="D93" i="40"/>
  <c r="C93" i="40"/>
  <c r="A93" i="40"/>
  <c r="D92" i="40"/>
  <c r="C92" i="40"/>
  <c r="A92" i="40"/>
  <c r="I92" i="40" s="1"/>
  <c r="J92" i="40" s="1"/>
  <c r="D91" i="40"/>
  <c r="C91" i="40"/>
  <c r="A91" i="40"/>
  <c r="I91" i="40" s="1"/>
  <c r="J91" i="40" s="1"/>
  <c r="D90" i="40"/>
  <c r="C90" i="40"/>
  <c r="A90" i="40"/>
  <c r="I90" i="40" s="1"/>
  <c r="J90" i="40" s="1"/>
  <c r="D89" i="40"/>
  <c r="C89" i="40"/>
  <c r="A89" i="40"/>
  <c r="I89" i="40" s="1"/>
  <c r="J89" i="40" s="1"/>
  <c r="D88" i="40"/>
  <c r="C88" i="40"/>
  <c r="A88" i="40"/>
  <c r="I88" i="40" s="1"/>
  <c r="J88" i="40" s="1"/>
  <c r="D87" i="40"/>
  <c r="C87" i="40"/>
  <c r="A87" i="40"/>
  <c r="I87" i="40" s="1"/>
  <c r="J87" i="40" s="1"/>
  <c r="D86" i="40"/>
  <c r="C86" i="40"/>
  <c r="A86" i="40"/>
  <c r="I86" i="40" s="1"/>
  <c r="J86" i="40" s="1"/>
  <c r="D85" i="40"/>
  <c r="C85" i="40"/>
  <c r="A85" i="40"/>
  <c r="I85" i="40" s="1"/>
  <c r="J85" i="40" s="1"/>
  <c r="D84" i="40"/>
  <c r="C84" i="40"/>
  <c r="A84" i="40"/>
  <c r="I84" i="40" s="1"/>
  <c r="J84" i="40" s="1"/>
  <c r="D83" i="40"/>
  <c r="C83" i="40"/>
  <c r="A83" i="40"/>
  <c r="I83" i="40" s="1"/>
  <c r="J83" i="40" s="1"/>
  <c r="D82" i="40"/>
  <c r="C82" i="40"/>
  <c r="A82" i="40"/>
  <c r="I82" i="40" s="1"/>
  <c r="J82" i="40" s="1"/>
  <c r="D81" i="40"/>
  <c r="C81" i="40"/>
  <c r="A81" i="40"/>
  <c r="I81" i="40" s="1"/>
  <c r="J81" i="40" s="1"/>
  <c r="D80" i="40"/>
  <c r="C80" i="40"/>
  <c r="A80" i="40"/>
  <c r="I80" i="40" s="1"/>
  <c r="J80" i="40" s="1"/>
  <c r="D79" i="40"/>
  <c r="C79" i="40"/>
  <c r="A79" i="40"/>
  <c r="I79" i="40" s="1"/>
  <c r="J79" i="40" s="1"/>
  <c r="D78" i="40"/>
  <c r="C78" i="40"/>
  <c r="A78" i="40"/>
  <c r="I78" i="40" s="1"/>
  <c r="J78" i="40" s="1"/>
  <c r="D77" i="40"/>
  <c r="C77" i="40"/>
  <c r="A77" i="40"/>
  <c r="I77" i="40" s="1"/>
  <c r="J77" i="40" s="1"/>
  <c r="D76" i="40"/>
  <c r="C76" i="40"/>
  <c r="A76" i="40"/>
  <c r="I76" i="40" s="1"/>
  <c r="J76" i="40" s="1"/>
  <c r="D75" i="40"/>
  <c r="C75" i="40"/>
  <c r="A75" i="40"/>
  <c r="I75" i="40" s="1"/>
  <c r="J75" i="40" s="1"/>
  <c r="D74" i="40"/>
  <c r="C74" i="40"/>
  <c r="A74" i="40"/>
  <c r="I74" i="40" s="1"/>
  <c r="J74" i="40" s="1"/>
  <c r="D73" i="40"/>
  <c r="C73" i="40"/>
  <c r="A73" i="40"/>
  <c r="I73" i="40" s="1"/>
  <c r="J73" i="40" s="1"/>
  <c r="D72" i="40"/>
  <c r="C72" i="40"/>
  <c r="A72" i="40"/>
  <c r="I72" i="40" s="1"/>
  <c r="J72" i="40" s="1"/>
  <c r="D71" i="40"/>
  <c r="C71" i="40"/>
  <c r="A71" i="40"/>
  <c r="I71" i="40" s="1"/>
  <c r="J71" i="40" s="1"/>
  <c r="D70" i="40"/>
  <c r="C70" i="40"/>
  <c r="A70" i="40"/>
  <c r="I70" i="40" s="1"/>
  <c r="J70" i="40" s="1"/>
  <c r="D69" i="40"/>
  <c r="C69" i="40"/>
  <c r="A69" i="40"/>
  <c r="I69" i="40" s="1"/>
  <c r="J69" i="40" s="1"/>
  <c r="D68" i="40"/>
  <c r="C68" i="40"/>
  <c r="A68" i="40"/>
  <c r="I68" i="40" s="1"/>
  <c r="J68" i="40" s="1"/>
  <c r="D67" i="40"/>
  <c r="C67" i="40"/>
  <c r="A67" i="40"/>
  <c r="I67" i="40" s="1"/>
  <c r="J67" i="40" s="1"/>
  <c r="A66" i="40"/>
  <c r="I66" i="40" s="1"/>
  <c r="J66" i="40" s="1"/>
  <c r="D65" i="40"/>
  <c r="C65" i="40"/>
  <c r="A65" i="40"/>
  <c r="I65" i="40" s="1"/>
  <c r="J65" i="40" s="1"/>
  <c r="H36" i="40"/>
  <c r="G36" i="40"/>
  <c r="F36" i="40"/>
  <c r="E36" i="40"/>
  <c r="D36" i="40"/>
  <c r="C36" i="40"/>
  <c r="B36" i="40"/>
  <c r="D35" i="40"/>
  <c r="C35" i="40"/>
  <c r="A35" i="40"/>
  <c r="I35" i="40" s="1"/>
  <c r="J35" i="40" s="1"/>
  <c r="D34" i="40"/>
  <c r="C34" i="40"/>
  <c r="A34" i="40"/>
  <c r="I34" i="40" s="1"/>
  <c r="J34" i="40" s="1"/>
  <c r="D33" i="40"/>
  <c r="C33" i="40"/>
  <c r="A33" i="40"/>
  <c r="I33" i="40" s="1"/>
  <c r="J33" i="40" s="1"/>
  <c r="A32" i="40"/>
  <c r="I32" i="40" s="1"/>
  <c r="J32" i="40" s="1"/>
  <c r="D31" i="40"/>
  <c r="C31" i="40"/>
  <c r="A31" i="40"/>
  <c r="I31" i="40" s="1"/>
  <c r="J31" i="40" s="1"/>
  <c r="D22" i="40"/>
  <c r="C22" i="40"/>
  <c r="A22" i="40"/>
  <c r="I22" i="40" s="1"/>
  <c r="J22" i="40" s="1"/>
  <c r="D21" i="40"/>
  <c r="C21" i="40"/>
  <c r="A21" i="40"/>
  <c r="I21" i="40" s="1"/>
  <c r="J21" i="40" s="1"/>
  <c r="D20" i="40"/>
  <c r="C20" i="40"/>
  <c r="A20" i="40"/>
  <c r="I20" i="40" s="1"/>
  <c r="J20" i="40" s="1"/>
  <c r="D19" i="40"/>
  <c r="C19" i="40"/>
  <c r="A19" i="40"/>
  <c r="I19" i="40" s="1"/>
  <c r="J19" i="40" s="1"/>
  <c r="D18" i="40"/>
  <c r="C18" i="40"/>
  <c r="A18" i="40"/>
  <c r="I18" i="40" s="1"/>
  <c r="J18" i="40" s="1"/>
  <c r="D17" i="40"/>
  <c r="C17" i="40"/>
  <c r="A17" i="40"/>
  <c r="I17" i="40" s="1"/>
  <c r="J17" i="40" s="1"/>
  <c r="D16" i="40"/>
  <c r="C16" i="40"/>
  <c r="A16" i="40"/>
  <c r="I16" i="40" s="1"/>
  <c r="J16" i="40" s="1"/>
  <c r="D15" i="40"/>
  <c r="C15" i="40"/>
  <c r="A15" i="40"/>
  <c r="I15" i="40" s="1"/>
  <c r="J15" i="40" s="1"/>
  <c r="A14" i="40"/>
  <c r="I14" i="40" s="1"/>
  <c r="J14" i="40" s="1"/>
  <c r="D13" i="40"/>
  <c r="C13" i="40"/>
  <c r="A13" i="40"/>
  <c r="I13" i="40" s="1"/>
  <c r="J13" i="40" s="1"/>
  <c r="H232" i="39"/>
  <c r="G232" i="39"/>
  <c r="F232" i="39"/>
  <c r="E232" i="39"/>
  <c r="D232" i="39"/>
  <c r="C232" i="39"/>
  <c r="B232" i="39"/>
  <c r="D231" i="39"/>
  <c r="C231" i="39"/>
  <c r="A231" i="39"/>
  <c r="I231" i="39" s="1"/>
  <c r="J231" i="39" s="1"/>
  <c r="D230" i="39"/>
  <c r="C230" i="39"/>
  <c r="A230" i="39"/>
  <c r="I230" i="39" s="1"/>
  <c r="J230" i="39" s="1"/>
  <c r="D229" i="39"/>
  <c r="C229" i="39"/>
  <c r="A229" i="39"/>
  <c r="I229" i="39" s="1"/>
  <c r="J229" i="39" s="1"/>
  <c r="D228" i="39"/>
  <c r="C228" i="39"/>
  <c r="A228" i="39"/>
  <c r="D227" i="39"/>
  <c r="C227" i="39"/>
  <c r="A227" i="39"/>
  <c r="I227" i="39" s="1"/>
  <c r="J227" i="39" s="1"/>
  <c r="D226" i="39"/>
  <c r="C226" i="39"/>
  <c r="A226" i="39"/>
  <c r="I226" i="39" s="1"/>
  <c r="J226" i="39" s="1"/>
  <c r="D225" i="39"/>
  <c r="C225" i="39"/>
  <c r="A225" i="39"/>
  <c r="I225" i="39" s="1"/>
  <c r="J225" i="39" s="1"/>
  <c r="D224" i="39"/>
  <c r="C224" i="39"/>
  <c r="A224" i="39"/>
  <c r="I224" i="39" s="1"/>
  <c r="J224" i="39" s="1"/>
  <c r="D223" i="39"/>
  <c r="C223" i="39"/>
  <c r="A223" i="39"/>
  <c r="I223" i="39" s="1"/>
  <c r="J223" i="39" s="1"/>
  <c r="A222" i="39"/>
  <c r="D221" i="39"/>
  <c r="C221" i="39"/>
  <c r="A221" i="39"/>
  <c r="I221" i="39" s="1"/>
  <c r="J221" i="39" s="1"/>
  <c r="D208" i="39"/>
  <c r="C208" i="39"/>
  <c r="A208" i="39"/>
  <c r="I208" i="39" s="1"/>
  <c r="J208" i="39" s="1"/>
  <c r="D207" i="39"/>
  <c r="C207" i="39"/>
  <c r="A207" i="39"/>
  <c r="I207" i="39" s="1"/>
  <c r="J207" i="39" s="1"/>
  <c r="D206" i="39"/>
  <c r="C206" i="39"/>
  <c r="A206" i="39"/>
  <c r="I206" i="39" s="1"/>
  <c r="J206" i="39" s="1"/>
  <c r="D205" i="39"/>
  <c r="C205" i="39"/>
  <c r="A205" i="39"/>
  <c r="I205" i="39" s="1"/>
  <c r="J205" i="39" s="1"/>
  <c r="D204" i="39"/>
  <c r="C204" i="39"/>
  <c r="A204" i="39"/>
  <c r="I204" i="39" s="1"/>
  <c r="J204" i="39" s="1"/>
  <c r="D203" i="39"/>
  <c r="C203" i="39"/>
  <c r="A203" i="39"/>
  <c r="I203" i="39" s="1"/>
  <c r="J203" i="39" s="1"/>
  <c r="D202" i="39"/>
  <c r="C202" i="39"/>
  <c r="A202" i="39"/>
  <c r="D201" i="39"/>
  <c r="C201" i="39"/>
  <c r="A201" i="39"/>
  <c r="I201" i="39" s="1"/>
  <c r="J201" i="39" s="1"/>
  <c r="D200" i="39"/>
  <c r="C200" i="39"/>
  <c r="A200" i="39"/>
  <c r="I200" i="39" s="1"/>
  <c r="J200" i="39" s="1"/>
  <c r="D199" i="39"/>
  <c r="C199" i="39"/>
  <c r="A199" i="39"/>
  <c r="I199" i="39" s="1"/>
  <c r="J199" i="39" s="1"/>
  <c r="D198" i="39"/>
  <c r="C198" i="39"/>
  <c r="A198" i="39"/>
  <c r="I198" i="39" s="1"/>
  <c r="J198" i="39" s="1"/>
  <c r="D197" i="39"/>
  <c r="C197" i="39"/>
  <c r="A197" i="39"/>
  <c r="I197" i="39" s="1"/>
  <c r="J197" i="39" s="1"/>
  <c r="D196" i="39"/>
  <c r="C196" i="39"/>
  <c r="A196" i="39"/>
  <c r="I196" i="39" s="1"/>
  <c r="J196" i="39" s="1"/>
  <c r="D195" i="39"/>
  <c r="C195" i="39"/>
  <c r="A195" i="39"/>
  <c r="I195" i="39" s="1"/>
  <c r="J195" i="39" s="1"/>
  <c r="D194" i="39"/>
  <c r="C194" i="39"/>
  <c r="A194" i="39"/>
  <c r="I194" i="39" s="1"/>
  <c r="J194" i="39" s="1"/>
  <c r="D193" i="39"/>
  <c r="C193" i="39"/>
  <c r="A193" i="39"/>
  <c r="I193" i="39" s="1"/>
  <c r="J193" i="39" s="1"/>
  <c r="D192" i="39"/>
  <c r="C192" i="39"/>
  <c r="A192" i="39"/>
  <c r="I192" i="39" s="1"/>
  <c r="J192" i="39" s="1"/>
  <c r="D191" i="39"/>
  <c r="C191" i="39"/>
  <c r="A191" i="39"/>
  <c r="I191" i="39" s="1"/>
  <c r="J191" i="39" s="1"/>
  <c r="D190" i="39"/>
  <c r="C190" i="39"/>
  <c r="A190" i="39"/>
  <c r="D189" i="39"/>
  <c r="C189" i="39"/>
  <c r="A189" i="39"/>
  <c r="I189" i="39" s="1"/>
  <c r="J189" i="39" s="1"/>
  <c r="D188" i="39"/>
  <c r="C188" i="39"/>
  <c r="A188" i="39"/>
  <c r="I188" i="39" s="1"/>
  <c r="J188" i="39" s="1"/>
  <c r="D187" i="39"/>
  <c r="C187" i="39"/>
  <c r="A187" i="39"/>
  <c r="I187" i="39" s="1"/>
  <c r="J187" i="39" s="1"/>
  <c r="D186" i="39"/>
  <c r="C186" i="39"/>
  <c r="A186" i="39"/>
  <c r="I186" i="39" s="1"/>
  <c r="J186" i="39" s="1"/>
  <c r="D185" i="39"/>
  <c r="C185" i="39"/>
  <c r="A185" i="39"/>
  <c r="I185" i="39" s="1"/>
  <c r="J185" i="39" s="1"/>
  <c r="D184" i="39"/>
  <c r="C184" i="39"/>
  <c r="A184" i="39"/>
  <c r="I184" i="39" s="1"/>
  <c r="J184" i="39" s="1"/>
  <c r="D183" i="39"/>
  <c r="C183" i="39"/>
  <c r="A183" i="39"/>
  <c r="I183" i="39" s="1"/>
  <c r="J183" i="39" s="1"/>
  <c r="D182" i="39"/>
  <c r="C182" i="39"/>
  <c r="A182" i="39"/>
  <c r="I182" i="39" s="1"/>
  <c r="J182" i="39" s="1"/>
  <c r="D181" i="39"/>
  <c r="C181" i="39"/>
  <c r="A181" i="39"/>
  <c r="I181" i="39" s="1"/>
  <c r="J181" i="39" s="1"/>
  <c r="D180" i="39"/>
  <c r="C180" i="39"/>
  <c r="A180" i="39"/>
  <c r="D179" i="39"/>
  <c r="C179" i="39"/>
  <c r="A179" i="39"/>
  <c r="I179" i="39" s="1"/>
  <c r="J179" i="39" s="1"/>
  <c r="D178" i="39"/>
  <c r="C178" i="39"/>
  <c r="A178" i="39"/>
  <c r="I178" i="39" s="1"/>
  <c r="J178" i="39" s="1"/>
  <c r="D177" i="39"/>
  <c r="C177" i="39"/>
  <c r="A177" i="39"/>
  <c r="I177" i="39" s="1"/>
  <c r="J177" i="39" s="1"/>
  <c r="D176" i="39"/>
  <c r="C176" i="39"/>
  <c r="A176" i="39"/>
  <c r="I176" i="39" s="1"/>
  <c r="J176" i="39" s="1"/>
  <c r="D175" i="39"/>
  <c r="C175" i="39"/>
  <c r="A175" i="39"/>
  <c r="I175" i="39" s="1"/>
  <c r="J175" i="39" s="1"/>
  <c r="D174" i="39"/>
  <c r="C174" i="39"/>
  <c r="A174" i="39"/>
  <c r="I174" i="39" s="1"/>
  <c r="J174" i="39" s="1"/>
  <c r="D173" i="39"/>
  <c r="C173" i="39"/>
  <c r="A173" i="39"/>
  <c r="I173" i="39" s="1"/>
  <c r="J173" i="39" s="1"/>
  <c r="D172" i="39"/>
  <c r="C172" i="39"/>
  <c r="A172" i="39"/>
  <c r="I172" i="39" s="1"/>
  <c r="J172" i="39" s="1"/>
  <c r="D171" i="39"/>
  <c r="C171" i="39"/>
  <c r="A171" i="39"/>
  <c r="I171" i="39" s="1"/>
  <c r="J171" i="39" s="1"/>
  <c r="A170" i="39"/>
  <c r="I170" i="39" s="1"/>
  <c r="J170" i="39" s="1"/>
  <c r="D169" i="39"/>
  <c r="C169" i="39"/>
  <c r="A169" i="39"/>
  <c r="I169" i="39" s="1"/>
  <c r="J169" i="39" s="1"/>
  <c r="H126" i="39"/>
  <c r="G126" i="39"/>
  <c r="F126" i="39"/>
  <c r="E126" i="39"/>
  <c r="D126" i="39"/>
  <c r="C126" i="39"/>
  <c r="B126" i="39"/>
  <c r="D125" i="39"/>
  <c r="C125" i="39"/>
  <c r="A125" i="39"/>
  <c r="I125" i="39" s="1"/>
  <c r="J125" i="39" s="1"/>
  <c r="D124" i="39"/>
  <c r="C124" i="39"/>
  <c r="A124" i="39"/>
  <c r="I124" i="39" s="1"/>
  <c r="J124" i="39" s="1"/>
  <c r="D123" i="39"/>
  <c r="C123" i="39"/>
  <c r="A123" i="39"/>
  <c r="I123" i="39" s="1"/>
  <c r="J123" i="39" s="1"/>
  <c r="D122" i="39"/>
  <c r="C122" i="39"/>
  <c r="A122" i="39"/>
  <c r="I122" i="39" s="1"/>
  <c r="J122" i="39" s="1"/>
  <c r="D121" i="39"/>
  <c r="C121" i="39"/>
  <c r="A121" i="39"/>
  <c r="I121" i="39" s="1"/>
  <c r="J121" i="39" s="1"/>
  <c r="D120" i="39"/>
  <c r="C120" i="39"/>
  <c r="A120" i="39"/>
  <c r="I120" i="39" s="1"/>
  <c r="J120" i="39" s="1"/>
  <c r="D119" i="39"/>
  <c r="C119" i="39"/>
  <c r="A119" i="39"/>
  <c r="I119" i="39" s="1"/>
  <c r="J119" i="39" s="1"/>
  <c r="A118" i="39"/>
  <c r="I118" i="39" s="1"/>
  <c r="J118" i="39" s="1"/>
  <c r="D117" i="39"/>
  <c r="C117" i="39"/>
  <c r="A117" i="39"/>
  <c r="I117" i="39" s="1"/>
  <c r="J117" i="39" s="1"/>
  <c r="D72" i="39"/>
  <c r="C72" i="39"/>
  <c r="A72" i="39"/>
  <c r="I72" i="39" s="1"/>
  <c r="J72" i="39" s="1"/>
  <c r="D71" i="39"/>
  <c r="C71" i="39"/>
  <c r="A71" i="39"/>
  <c r="I71" i="39" s="1"/>
  <c r="J71" i="39" s="1"/>
  <c r="D70" i="39"/>
  <c r="C70" i="39"/>
  <c r="A70" i="39"/>
  <c r="I70" i="39" s="1"/>
  <c r="J70" i="39" s="1"/>
  <c r="D69" i="39"/>
  <c r="C69" i="39"/>
  <c r="A69" i="39"/>
  <c r="I69" i="39" s="1"/>
  <c r="J69" i="39" s="1"/>
  <c r="D68" i="39"/>
  <c r="C68" i="39"/>
  <c r="A68" i="39"/>
  <c r="I68" i="39" s="1"/>
  <c r="J68" i="39" s="1"/>
  <c r="D67" i="39"/>
  <c r="C67" i="39"/>
  <c r="A67" i="39"/>
  <c r="A66" i="39"/>
  <c r="I66" i="39" s="1"/>
  <c r="J66" i="39" s="1"/>
  <c r="D65" i="39"/>
  <c r="C65" i="39"/>
  <c r="A65" i="39"/>
  <c r="I65" i="39" s="1"/>
  <c r="J65" i="39" s="1"/>
  <c r="H38" i="39"/>
  <c r="G38" i="39"/>
  <c r="F38" i="39"/>
  <c r="E38" i="39"/>
  <c r="D38" i="39"/>
  <c r="C38" i="39"/>
  <c r="B38" i="39"/>
  <c r="D37" i="39"/>
  <c r="C37" i="39"/>
  <c r="A37" i="39"/>
  <c r="I37" i="39" s="1"/>
  <c r="J37" i="39" s="1"/>
  <c r="D36" i="39"/>
  <c r="C36" i="39"/>
  <c r="A36" i="39"/>
  <c r="I36" i="39" s="1"/>
  <c r="J36" i="39" s="1"/>
  <c r="D35" i="39"/>
  <c r="C35" i="39"/>
  <c r="A35" i="39"/>
  <c r="I35" i="39" s="1"/>
  <c r="J35" i="39" s="1"/>
  <c r="D34" i="39"/>
  <c r="C34" i="39"/>
  <c r="A34" i="39"/>
  <c r="I34" i="39" s="1"/>
  <c r="J34" i="39" s="1"/>
  <c r="D33" i="39"/>
  <c r="C33" i="39"/>
  <c r="A33" i="39"/>
  <c r="I33" i="39" s="1"/>
  <c r="J33" i="39" s="1"/>
  <c r="D32" i="39"/>
  <c r="C32" i="39"/>
  <c r="A32" i="39"/>
  <c r="I32" i="39" s="1"/>
  <c r="J32" i="39" s="1"/>
  <c r="D31" i="39"/>
  <c r="C31" i="39"/>
  <c r="A31" i="39"/>
  <c r="I31" i="39" s="1"/>
  <c r="J31" i="39" s="1"/>
  <c r="D30" i="39"/>
  <c r="C30" i="39"/>
  <c r="A30" i="39"/>
  <c r="I30" i="39" s="1"/>
  <c r="J30" i="39" s="1"/>
  <c r="D29" i="39"/>
  <c r="C29" i="39"/>
  <c r="A29" i="39"/>
  <c r="I29" i="39" s="1"/>
  <c r="J29" i="39" s="1"/>
  <c r="D28" i="39"/>
  <c r="C28" i="39"/>
  <c r="A28" i="39"/>
  <c r="I28" i="39" s="1"/>
  <c r="J28" i="39" s="1"/>
  <c r="D27" i="39"/>
  <c r="C27" i="39"/>
  <c r="A27" i="39"/>
  <c r="I27" i="39" s="1"/>
  <c r="J27" i="39" s="1"/>
  <c r="D26" i="39"/>
  <c r="C26" i="39"/>
  <c r="A26" i="39"/>
  <c r="I26" i="39" s="1"/>
  <c r="J26" i="39" s="1"/>
  <c r="D25" i="39"/>
  <c r="C25" i="39"/>
  <c r="A25" i="39"/>
  <c r="I25" i="39" s="1"/>
  <c r="J25" i="39" s="1"/>
  <c r="D24" i="39"/>
  <c r="C24" i="39"/>
  <c r="A24" i="39"/>
  <c r="I24" i="39" s="1"/>
  <c r="J24" i="39" s="1"/>
  <c r="D23" i="39"/>
  <c r="C23" i="39"/>
  <c r="A23" i="39"/>
  <c r="I23" i="39" s="1"/>
  <c r="J23" i="39" s="1"/>
  <c r="D22" i="39"/>
  <c r="C22" i="39"/>
  <c r="A22" i="39"/>
  <c r="I22" i="39" s="1"/>
  <c r="J22" i="39" s="1"/>
  <c r="D21" i="39"/>
  <c r="C21" i="39"/>
  <c r="A21" i="39"/>
  <c r="I21" i="39" s="1"/>
  <c r="J21" i="39" s="1"/>
  <c r="D20" i="39"/>
  <c r="C20" i="39"/>
  <c r="A20" i="39"/>
  <c r="I20" i="39" s="1"/>
  <c r="J20" i="39" s="1"/>
  <c r="D19" i="39"/>
  <c r="C19" i="39"/>
  <c r="A19" i="39"/>
  <c r="I19" i="39" s="1"/>
  <c r="J19" i="39" s="1"/>
  <c r="D18" i="39"/>
  <c r="C18" i="39"/>
  <c r="A18" i="39"/>
  <c r="I18" i="39" s="1"/>
  <c r="J18" i="39" s="1"/>
  <c r="D17" i="39"/>
  <c r="C17" i="39"/>
  <c r="A17" i="39"/>
  <c r="I17" i="39" s="1"/>
  <c r="J17" i="39" s="1"/>
  <c r="D16" i="39"/>
  <c r="C16" i="39"/>
  <c r="A16" i="39"/>
  <c r="I16" i="39" s="1"/>
  <c r="J16" i="39" s="1"/>
  <c r="D15" i="39"/>
  <c r="C15" i="39"/>
  <c r="A15" i="39"/>
  <c r="I15" i="39" s="1"/>
  <c r="J15" i="39" s="1"/>
  <c r="A14" i="39"/>
  <c r="I14" i="39" s="1"/>
  <c r="J14" i="39" s="1"/>
  <c r="D13" i="39"/>
  <c r="C13" i="39"/>
  <c r="A13" i="39"/>
  <c r="I13" i="39" s="1"/>
  <c r="J13" i="39" s="1"/>
  <c r="H38" i="38"/>
  <c r="G38" i="38"/>
  <c r="F38" i="38"/>
  <c r="E38" i="38"/>
  <c r="D38" i="38"/>
  <c r="C38" i="38"/>
  <c r="B38" i="38"/>
  <c r="H37" i="38"/>
  <c r="G37" i="38"/>
  <c r="F37" i="38"/>
  <c r="E37" i="38"/>
  <c r="D37" i="38"/>
  <c r="C37" i="38"/>
  <c r="B37" i="38"/>
  <c r="H36" i="38"/>
  <c r="G36" i="38"/>
  <c r="F36" i="38"/>
  <c r="E36" i="38"/>
  <c r="D36" i="38"/>
  <c r="C36" i="38"/>
  <c r="B36" i="38"/>
  <c r="H35" i="38"/>
  <c r="G35" i="38"/>
  <c r="F35" i="38"/>
  <c r="E35" i="38"/>
  <c r="D35" i="38"/>
  <c r="C35" i="38"/>
  <c r="B35" i="38"/>
  <c r="H34" i="38"/>
  <c r="G34" i="38"/>
  <c r="F34" i="38"/>
  <c r="E34" i="38"/>
  <c r="D34" i="38"/>
  <c r="C34" i="38"/>
  <c r="B34" i="38"/>
  <c r="H33" i="38"/>
  <c r="G33" i="38"/>
  <c r="F33" i="38"/>
  <c r="E33" i="38"/>
  <c r="D33" i="38"/>
  <c r="C33" i="38"/>
  <c r="B33" i="38"/>
  <c r="H32" i="38"/>
  <c r="G32" i="38"/>
  <c r="F32" i="38"/>
  <c r="E32" i="38"/>
  <c r="D32" i="38"/>
  <c r="C32" i="38"/>
  <c r="B32" i="38"/>
  <c r="H31" i="38"/>
  <c r="G31" i="38"/>
  <c r="F31" i="38"/>
  <c r="E31" i="38"/>
  <c r="D31" i="38"/>
  <c r="C31" i="38"/>
  <c r="B31" i="38"/>
  <c r="H30" i="38"/>
  <c r="G30" i="38"/>
  <c r="F30" i="38"/>
  <c r="E30" i="38"/>
  <c r="D30" i="38"/>
  <c r="C30" i="38"/>
  <c r="B30" i="38"/>
  <c r="H29" i="38"/>
  <c r="G29" i="38"/>
  <c r="F29" i="38"/>
  <c r="E29" i="38"/>
  <c r="D29" i="38"/>
  <c r="C29" i="38"/>
  <c r="B29" i="38"/>
  <c r="H28" i="38"/>
  <c r="G28" i="38"/>
  <c r="F28" i="38"/>
  <c r="E28" i="38"/>
  <c r="D28" i="38"/>
  <c r="C28" i="38"/>
  <c r="B28" i="38"/>
  <c r="D27" i="38"/>
  <c r="C27" i="38"/>
  <c r="A27" i="38"/>
  <c r="I27" i="38" s="1"/>
  <c r="J27" i="38" s="1"/>
  <c r="D26" i="38"/>
  <c r="C26" i="38"/>
  <c r="A26" i="38"/>
  <c r="I26" i="38" s="1"/>
  <c r="J26" i="38" s="1"/>
  <c r="D25" i="38"/>
  <c r="C25" i="38"/>
  <c r="A25" i="38"/>
  <c r="I25" i="38" s="1"/>
  <c r="J25" i="38" s="1"/>
  <c r="D24" i="38"/>
  <c r="C24" i="38"/>
  <c r="A24" i="38"/>
  <c r="I24" i="38" s="1"/>
  <c r="J24" i="38" s="1"/>
  <c r="D23" i="38"/>
  <c r="C23" i="38"/>
  <c r="A23" i="38"/>
  <c r="I23" i="38" s="1"/>
  <c r="J23" i="38" s="1"/>
  <c r="D22" i="38"/>
  <c r="C22" i="38"/>
  <c r="A22" i="38"/>
  <c r="I22" i="38" s="1"/>
  <c r="J22" i="38" s="1"/>
  <c r="D21" i="38"/>
  <c r="C21" i="38"/>
  <c r="A21" i="38"/>
  <c r="I21" i="38" s="1"/>
  <c r="J21" i="38" s="1"/>
  <c r="D20" i="38"/>
  <c r="C20" i="38"/>
  <c r="A20" i="38"/>
  <c r="I20" i="38" s="1"/>
  <c r="J20" i="38" s="1"/>
  <c r="D19" i="38"/>
  <c r="C19" i="38"/>
  <c r="A19" i="38"/>
  <c r="I19" i="38" s="1"/>
  <c r="J19" i="38" s="1"/>
  <c r="D18" i="38"/>
  <c r="C18" i="38"/>
  <c r="A18" i="38"/>
  <c r="I18" i="38" s="1"/>
  <c r="J18" i="38" s="1"/>
  <c r="D17" i="38"/>
  <c r="C17" i="38"/>
  <c r="A17" i="38"/>
  <c r="I17" i="38" s="1"/>
  <c r="J17" i="38" s="1"/>
  <c r="D16" i="38"/>
  <c r="C16" i="38"/>
  <c r="A16" i="38"/>
  <c r="I16" i="38" s="1"/>
  <c r="J16" i="38" s="1"/>
  <c r="D15" i="38"/>
  <c r="C15" i="38"/>
  <c r="A15" i="38"/>
  <c r="I15" i="38" s="1"/>
  <c r="J15" i="38" s="1"/>
  <c r="A14" i="38"/>
  <c r="I14" i="38" s="1"/>
  <c r="J14" i="38" s="1"/>
  <c r="D13" i="38"/>
  <c r="C13" i="38"/>
  <c r="A13" i="38"/>
  <c r="I13" i="38" s="1"/>
  <c r="J13" i="38" s="1"/>
  <c r="D124" i="37"/>
  <c r="C124" i="37"/>
  <c r="A124" i="37"/>
  <c r="I124" i="37" s="1"/>
  <c r="J124" i="37" s="1"/>
  <c r="D123" i="37"/>
  <c r="C123" i="37"/>
  <c r="A123" i="37"/>
  <c r="I123" i="37" s="1"/>
  <c r="J123" i="37" s="1"/>
  <c r="D122" i="37"/>
  <c r="C122" i="37"/>
  <c r="A122" i="37"/>
  <c r="I122" i="37" s="1"/>
  <c r="J122" i="37" s="1"/>
  <c r="D121" i="37"/>
  <c r="C121" i="37"/>
  <c r="A121" i="37"/>
  <c r="I121" i="37" s="1"/>
  <c r="J121" i="37" s="1"/>
  <c r="D120" i="37"/>
  <c r="C120" i="37"/>
  <c r="A120" i="37"/>
  <c r="I120" i="37" s="1"/>
  <c r="J120" i="37" s="1"/>
  <c r="D119" i="37"/>
  <c r="C119" i="37"/>
  <c r="A119" i="37"/>
  <c r="I119" i="37" s="1"/>
  <c r="J119" i="37" s="1"/>
  <c r="D118" i="37"/>
  <c r="C118" i="37"/>
  <c r="A118" i="37"/>
  <c r="I118" i="37" s="1"/>
  <c r="J118" i="37" s="1"/>
  <c r="D117" i="37"/>
  <c r="C117" i="37"/>
  <c r="A117" i="37"/>
  <c r="I117" i="37" s="1"/>
  <c r="J117" i="37" s="1"/>
  <c r="D102" i="37"/>
  <c r="C102" i="37"/>
  <c r="A102" i="37"/>
  <c r="I102" i="37" s="1"/>
  <c r="J102" i="37" s="1"/>
  <c r="D101" i="37"/>
  <c r="C101" i="37"/>
  <c r="A101" i="37"/>
  <c r="I101" i="37" s="1"/>
  <c r="J101" i="37" s="1"/>
  <c r="D100" i="37"/>
  <c r="C100" i="37"/>
  <c r="A100" i="37"/>
  <c r="I100" i="37" s="1"/>
  <c r="J100" i="37" s="1"/>
  <c r="D99" i="37"/>
  <c r="C99" i="37"/>
  <c r="A99" i="37"/>
  <c r="I99" i="37" s="1"/>
  <c r="J99" i="37" s="1"/>
  <c r="D98" i="37"/>
  <c r="C98" i="37"/>
  <c r="A98" i="37"/>
  <c r="I98" i="37" s="1"/>
  <c r="J98" i="37" s="1"/>
  <c r="D97" i="37"/>
  <c r="C97" i="37"/>
  <c r="A97" i="37"/>
  <c r="I97" i="37" s="1"/>
  <c r="J97" i="37" s="1"/>
  <c r="D96" i="37"/>
  <c r="C96" i="37"/>
  <c r="A96" i="37"/>
  <c r="I96" i="37" s="1"/>
  <c r="J96" i="37" s="1"/>
  <c r="D95" i="37"/>
  <c r="C95" i="37"/>
  <c r="A95" i="37"/>
  <c r="I95" i="37" s="1"/>
  <c r="J95" i="37" s="1"/>
  <c r="D94" i="37"/>
  <c r="C94" i="37"/>
  <c r="A94" i="37"/>
  <c r="I94" i="37" s="1"/>
  <c r="J94" i="37" s="1"/>
  <c r="D93" i="37"/>
  <c r="C93" i="37"/>
  <c r="A93" i="37"/>
  <c r="I93" i="37" s="1"/>
  <c r="J93" i="37" s="1"/>
  <c r="D92" i="37"/>
  <c r="C92" i="37"/>
  <c r="A92" i="37"/>
  <c r="D91" i="37"/>
  <c r="C91" i="37"/>
  <c r="A91" i="37"/>
  <c r="I91" i="37" s="1"/>
  <c r="J91" i="37" s="1"/>
  <c r="D90" i="37"/>
  <c r="C90" i="37"/>
  <c r="A90" i="37"/>
  <c r="I90" i="37" s="1"/>
  <c r="J90" i="37" s="1"/>
  <c r="D89" i="37"/>
  <c r="C89" i="37"/>
  <c r="A89" i="37"/>
  <c r="I89" i="37" s="1"/>
  <c r="J89" i="37" s="1"/>
  <c r="D88" i="37"/>
  <c r="C88" i="37"/>
  <c r="A88" i="37"/>
  <c r="I88" i="37" s="1"/>
  <c r="J88" i="37" s="1"/>
  <c r="D87" i="37"/>
  <c r="C87" i="37"/>
  <c r="A87" i="37"/>
  <c r="I87" i="37" s="1"/>
  <c r="J87" i="37" s="1"/>
  <c r="D86" i="37"/>
  <c r="C86" i="37"/>
  <c r="A86" i="37"/>
  <c r="I86" i="37" s="1"/>
  <c r="J86" i="37" s="1"/>
  <c r="D85" i="37"/>
  <c r="C85" i="37"/>
  <c r="A85" i="37"/>
  <c r="I85" i="37" s="1"/>
  <c r="J85" i="37" s="1"/>
  <c r="D84" i="37"/>
  <c r="C84" i="37"/>
  <c r="A84" i="37"/>
  <c r="I84" i="37" s="1"/>
  <c r="J84" i="37" s="1"/>
  <c r="D83" i="37"/>
  <c r="C83" i="37"/>
  <c r="A83" i="37"/>
  <c r="I83" i="37" s="1"/>
  <c r="J83" i="37" s="1"/>
  <c r="D82" i="37"/>
  <c r="C82" i="37"/>
  <c r="A82" i="37"/>
  <c r="I82" i="37" s="1"/>
  <c r="J82" i="37" s="1"/>
  <c r="D81" i="37"/>
  <c r="C81" i="37"/>
  <c r="A81" i="37"/>
  <c r="I81" i="37" s="1"/>
  <c r="J81" i="37" s="1"/>
  <c r="D80" i="37"/>
  <c r="C80" i="37"/>
  <c r="A80" i="37"/>
  <c r="I80" i="37" s="1"/>
  <c r="J80" i="37" s="1"/>
  <c r="D79" i="37"/>
  <c r="C79" i="37"/>
  <c r="A79" i="37"/>
  <c r="I79" i="37" s="1"/>
  <c r="J79" i="37" s="1"/>
  <c r="D78" i="37"/>
  <c r="C78" i="37"/>
  <c r="A78" i="37"/>
  <c r="I78" i="37" s="1"/>
  <c r="J78" i="37" s="1"/>
  <c r="D77" i="37"/>
  <c r="C77" i="37"/>
  <c r="A77" i="37"/>
  <c r="I77" i="37" s="1"/>
  <c r="J77" i="37" s="1"/>
  <c r="D76" i="37"/>
  <c r="C76" i="37"/>
  <c r="A76" i="37"/>
  <c r="D75" i="37"/>
  <c r="C75" i="37"/>
  <c r="A75" i="37"/>
  <c r="I75" i="37" s="1"/>
  <c r="J75" i="37" s="1"/>
  <c r="D74" i="37"/>
  <c r="C74" i="37"/>
  <c r="A74" i="37"/>
  <c r="I74" i="37" s="1"/>
  <c r="J74" i="37" s="1"/>
  <c r="D73" i="37"/>
  <c r="C73" i="37"/>
  <c r="A73" i="37"/>
  <c r="I73" i="37" s="1"/>
  <c r="J73" i="37" s="1"/>
  <c r="D72" i="37"/>
  <c r="C72" i="37"/>
  <c r="A72" i="37"/>
  <c r="I72" i="37" s="1"/>
  <c r="J72" i="37" s="1"/>
  <c r="D71" i="37"/>
  <c r="C71" i="37"/>
  <c r="A71" i="37"/>
  <c r="I71" i="37" s="1"/>
  <c r="J71" i="37" s="1"/>
  <c r="D70" i="37"/>
  <c r="C70" i="37"/>
  <c r="A70" i="37"/>
  <c r="I70" i="37" s="1"/>
  <c r="J70" i="37" s="1"/>
  <c r="D69" i="37"/>
  <c r="C69" i="37"/>
  <c r="A69" i="37"/>
  <c r="I69" i="37" s="1"/>
  <c r="J69" i="37" s="1"/>
  <c r="D68" i="37"/>
  <c r="C68" i="37"/>
  <c r="A68" i="37"/>
  <c r="I68" i="37" s="1"/>
  <c r="J68" i="37" s="1"/>
  <c r="D67" i="37"/>
  <c r="C67" i="37"/>
  <c r="A67" i="37"/>
  <c r="I67" i="37" s="1"/>
  <c r="J67" i="37" s="1"/>
  <c r="A66" i="37"/>
  <c r="I66" i="37" s="1"/>
  <c r="J66" i="37" s="1"/>
  <c r="D65" i="37"/>
  <c r="C65" i="37"/>
  <c r="A65" i="37"/>
  <c r="I65" i="37" s="1"/>
  <c r="J65" i="37" s="1"/>
  <c r="D38" i="37"/>
  <c r="C38" i="37"/>
  <c r="A38" i="37"/>
  <c r="D37" i="37"/>
  <c r="C37" i="37"/>
  <c r="A37" i="37"/>
  <c r="I37" i="37" s="1"/>
  <c r="J37" i="37" s="1"/>
  <c r="D36" i="37"/>
  <c r="C36" i="37"/>
  <c r="A36" i="37"/>
  <c r="I36" i="37" s="1"/>
  <c r="J36" i="37" s="1"/>
  <c r="D35" i="37"/>
  <c r="C35" i="37"/>
  <c r="A35" i="37"/>
  <c r="I35" i="37" s="1"/>
  <c r="J35" i="37" s="1"/>
  <c r="D34" i="37"/>
  <c r="C34" i="37"/>
  <c r="A34" i="37"/>
  <c r="I34" i="37" s="1"/>
  <c r="J34" i="37" s="1"/>
  <c r="D33" i="37"/>
  <c r="C33" i="37"/>
  <c r="A33" i="37"/>
  <c r="I33" i="37" s="1"/>
  <c r="J33" i="37" s="1"/>
  <c r="D32" i="37"/>
  <c r="C32" i="37"/>
  <c r="A32" i="37"/>
  <c r="I32" i="37" s="1"/>
  <c r="J32" i="37" s="1"/>
  <c r="D31" i="37"/>
  <c r="C31" i="37"/>
  <c r="A31" i="37"/>
  <c r="I31" i="37" s="1"/>
  <c r="J31" i="37" s="1"/>
  <c r="D30" i="37"/>
  <c r="C30" i="37"/>
  <c r="A30" i="37"/>
  <c r="I30" i="37" s="1"/>
  <c r="J30" i="37" s="1"/>
  <c r="D29" i="37"/>
  <c r="C29" i="37"/>
  <c r="A29" i="37"/>
  <c r="I29" i="37" s="1"/>
  <c r="J29" i="37" s="1"/>
  <c r="D28" i="37"/>
  <c r="C28" i="37"/>
  <c r="A28" i="37"/>
  <c r="I28" i="37" s="1"/>
  <c r="J28" i="37" s="1"/>
  <c r="D27" i="37"/>
  <c r="C27" i="37"/>
  <c r="A27" i="37"/>
  <c r="I27" i="37" s="1"/>
  <c r="J27" i="37" s="1"/>
  <c r="D26" i="37"/>
  <c r="C26" i="37"/>
  <c r="A26" i="37"/>
  <c r="I26" i="37" s="1"/>
  <c r="J26" i="37" s="1"/>
  <c r="D25" i="37"/>
  <c r="C25" i="37"/>
  <c r="A25" i="37"/>
  <c r="I25" i="37" s="1"/>
  <c r="J25" i="37" s="1"/>
  <c r="D24" i="37"/>
  <c r="C24" i="37"/>
  <c r="A24" i="37"/>
  <c r="I24" i="37" s="1"/>
  <c r="J24" i="37" s="1"/>
  <c r="D23" i="37"/>
  <c r="C23" i="37"/>
  <c r="A23" i="37"/>
  <c r="I23" i="37" s="1"/>
  <c r="J23" i="37" s="1"/>
  <c r="D22" i="37"/>
  <c r="C22" i="37"/>
  <c r="A22" i="37"/>
  <c r="I22" i="37" s="1"/>
  <c r="J22" i="37" s="1"/>
  <c r="D21" i="37"/>
  <c r="C21" i="37"/>
  <c r="A21" i="37"/>
  <c r="I21" i="37" s="1"/>
  <c r="J21" i="37" s="1"/>
  <c r="D20" i="37"/>
  <c r="C20" i="37"/>
  <c r="A20" i="37"/>
  <c r="I20" i="37" s="1"/>
  <c r="J20" i="37" s="1"/>
  <c r="D19" i="37"/>
  <c r="C19" i="37"/>
  <c r="A19" i="37"/>
  <c r="I19" i="37" s="1"/>
  <c r="J19" i="37" s="1"/>
  <c r="D18" i="37"/>
  <c r="C18" i="37"/>
  <c r="A18" i="37"/>
  <c r="I18" i="37" s="1"/>
  <c r="J18" i="37" s="1"/>
  <c r="D17" i="37"/>
  <c r="C17" i="37"/>
  <c r="A17" i="37"/>
  <c r="I17" i="37" s="1"/>
  <c r="J17" i="37" s="1"/>
  <c r="D16" i="37"/>
  <c r="C16" i="37"/>
  <c r="A16" i="37"/>
  <c r="I16" i="37" s="1"/>
  <c r="J16" i="37" s="1"/>
  <c r="D15" i="37"/>
  <c r="C15" i="37"/>
  <c r="A15" i="37"/>
  <c r="I15" i="37" s="1"/>
  <c r="J15" i="37" s="1"/>
  <c r="A14" i="37"/>
  <c r="I14" i="37" s="1"/>
  <c r="J14" i="37" s="1"/>
  <c r="D13" i="37"/>
  <c r="C13" i="37"/>
  <c r="A13" i="37"/>
  <c r="I13" i="37" s="1"/>
  <c r="J13" i="37" s="1"/>
  <c r="A13" i="35"/>
  <c r="I13" i="35" s="1"/>
  <c r="J13" i="35" s="1"/>
  <c r="C13" i="35"/>
  <c r="D13" i="35"/>
  <c r="A14" i="35"/>
  <c r="I14" i="35" s="1"/>
  <c r="J14" i="35" s="1"/>
  <c r="A15" i="35"/>
  <c r="I15" i="35" s="1"/>
  <c r="J15" i="35" s="1"/>
  <c r="C15" i="35"/>
  <c r="D15" i="35"/>
  <c r="A16" i="35"/>
  <c r="I16" i="35" s="1"/>
  <c r="J16" i="35" s="1"/>
  <c r="C16" i="35"/>
  <c r="D16" i="35"/>
  <c r="A17" i="35"/>
  <c r="I17" i="35" s="1"/>
  <c r="J17" i="35" s="1"/>
  <c r="C17" i="35"/>
  <c r="D17" i="35"/>
  <c r="A18" i="35"/>
  <c r="I18" i="35" s="1"/>
  <c r="J18" i="35" s="1"/>
  <c r="C18" i="35"/>
  <c r="D18" i="35"/>
  <c r="A19" i="35"/>
  <c r="I19" i="35" s="1"/>
  <c r="J19" i="35" s="1"/>
  <c r="C19" i="35"/>
  <c r="D19" i="35"/>
  <c r="A20" i="35"/>
  <c r="I20" i="35" s="1"/>
  <c r="J20" i="35" s="1"/>
  <c r="C20" i="35"/>
  <c r="D20" i="35"/>
  <c r="A21" i="35"/>
  <c r="I21" i="35" s="1"/>
  <c r="J21" i="35" s="1"/>
  <c r="C21" i="35"/>
  <c r="D21" i="35"/>
  <c r="A22" i="35"/>
  <c r="I22" i="35" s="1"/>
  <c r="J22" i="35" s="1"/>
  <c r="C22" i="35"/>
  <c r="D22" i="35"/>
  <c r="A23" i="35"/>
  <c r="I23" i="35" s="1"/>
  <c r="J23" i="35" s="1"/>
  <c r="C23" i="35"/>
  <c r="D23" i="35"/>
  <c r="A24" i="35"/>
  <c r="I24" i="35" s="1"/>
  <c r="J24" i="35" s="1"/>
  <c r="C24" i="35"/>
  <c r="D24" i="35"/>
  <c r="D66" i="36"/>
  <c r="C66" i="36"/>
  <c r="A66" i="36"/>
  <c r="I66" i="36" s="1"/>
  <c r="J66" i="36" s="1"/>
  <c r="D65" i="36"/>
  <c r="C65" i="36"/>
  <c r="A65" i="36"/>
  <c r="I65" i="36" s="1"/>
  <c r="J65" i="36" s="1"/>
  <c r="D64" i="36"/>
  <c r="C64" i="36"/>
  <c r="A64" i="36"/>
  <c r="I64" i="36" s="1"/>
  <c r="J64" i="36" s="1"/>
  <c r="D63" i="36"/>
  <c r="C63" i="36"/>
  <c r="A63" i="36"/>
  <c r="I63" i="36" s="1"/>
  <c r="J63" i="36" s="1"/>
  <c r="A62" i="36"/>
  <c r="I62" i="36" s="1"/>
  <c r="J62" i="36" s="1"/>
  <c r="D61" i="36"/>
  <c r="C61" i="36"/>
  <c r="A61" i="36"/>
  <c r="I61" i="36" s="1"/>
  <c r="J61" i="36" s="1"/>
  <c r="D42" i="36"/>
  <c r="C42" i="36"/>
  <c r="A42" i="36"/>
  <c r="I42" i="36" s="1"/>
  <c r="J42" i="36" s="1"/>
  <c r="D41" i="36"/>
  <c r="C41" i="36"/>
  <c r="A41" i="36"/>
  <c r="I41" i="36" s="1"/>
  <c r="J41" i="36" s="1"/>
  <c r="D40" i="36"/>
  <c r="C40" i="36"/>
  <c r="A40" i="36"/>
  <c r="I40" i="36" s="1"/>
  <c r="J40" i="36" s="1"/>
  <c r="D39" i="36"/>
  <c r="C39" i="36"/>
  <c r="A39" i="36"/>
  <c r="I39" i="36" s="1"/>
  <c r="J39" i="36" s="1"/>
  <c r="D38" i="36"/>
  <c r="C38" i="36"/>
  <c r="A38" i="36"/>
  <c r="I38" i="36" s="1"/>
  <c r="J38" i="36" s="1"/>
  <c r="D37" i="36"/>
  <c r="C37" i="36"/>
  <c r="A37" i="36"/>
  <c r="I37" i="36" s="1"/>
  <c r="J37" i="36" s="1"/>
  <c r="D36" i="36"/>
  <c r="C36" i="36"/>
  <c r="A36" i="36"/>
  <c r="I36" i="36" s="1"/>
  <c r="J36" i="36" s="1"/>
  <c r="D35" i="36"/>
  <c r="C35" i="36"/>
  <c r="A35" i="36"/>
  <c r="I35" i="36" s="1"/>
  <c r="J35" i="36" s="1"/>
  <c r="D34" i="36"/>
  <c r="C34" i="36"/>
  <c r="A34" i="36"/>
  <c r="I34" i="36" s="1"/>
  <c r="J34" i="36" s="1"/>
  <c r="D33" i="36"/>
  <c r="C33" i="36"/>
  <c r="A33" i="36"/>
  <c r="I33" i="36" s="1"/>
  <c r="J33" i="36" s="1"/>
  <c r="D32" i="36"/>
  <c r="C32" i="36"/>
  <c r="A32" i="36"/>
  <c r="I32" i="36" s="1"/>
  <c r="J32" i="36" s="1"/>
  <c r="D31" i="36"/>
  <c r="C31" i="36"/>
  <c r="A31" i="36"/>
  <c r="I31" i="36" s="1"/>
  <c r="J31" i="36" s="1"/>
  <c r="D30" i="36"/>
  <c r="C30" i="36"/>
  <c r="A30" i="36"/>
  <c r="I30" i="36" s="1"/>
  <c r="J30" i="36" s="1"/>
  <c r="D29" i="36"/>
  <c r="C29" i="36"/>
  <c r="A29" i="36"/>
  <c r="I29" i="36" s="1"/>
  <c r="J29" i="36" s="1"/>
  <c r="D28" i="36"/>
  <c r="C28" i="36"/>
  <c r="A28" i="36"/>
  <c r="I28" i="36" s="1"/>
  <c r="J28" i="36" s="1"/>
  <c r="D27" i="36"/>
  <c r="C27" i="36"/>
  <c r="A27" i="36"/>
  <c r="I27" i="36" s="1"/>
  <c r="J27" i="36" s="1"/>
  <c r="D26" i="36"/>
  <c r="C26" i="36"/>
  <c r="A26" i="36"/>
  <c r="I26" i="36" s="1"/>
  <c r="J26" i="36" s="1"/>
  <c r="D25" i="36"/>
  <c r="C25" i="36"/>
  <c r="A25" i="36"/>
  <c r="I25" i="36" s="1"/>
  <c r="J25" i="36" s="1"/>
  <c r="D24" i="36"/>
  <c r="C24" i="36"/>
  <c r="A24" i="36"/>
  <c r="I24" i="36" s="1"/>
  <c r="J24" i="36" s="1"/>
  <c r="D23" i="36"/>
  <c r="C23" i="36"/>
  <c r="A23" i="36"/>
  <c r="I23" i="36" s="1"/>
  <c r="J23" i="36" s="1"/>
  <c r="D22" i="36"/>
  <c r="C22" i="36"/>
  <c r="A22" i="36"/>
  <c r="I22" i="36" s="1"/>
  <c r="J22" i="36" s="1"/>
  <c r="D21" i="36"/>
  <c r="C21" i="36"/>
  <c r="A21" i="36"/>
  <c r="I21" i="36" s="1"/>
  <c r="J21" i="36" s="1"/>
  <c r="D20" i="36"/>
  <c r="C20" i="36"/>
  <c r="A20" i="36"/>
  <c r="I20" i="36" s="1"/>
  <c r="J20" i="36" s="1"/>
  <c r="D19" i="36"/>
  <c r="C19" i="36"/>
  <c r="A19" i="36"/>
  <c r="I19" i="36" s="1"/>
  <c r="J19" i="36" s="1"/>
  <c r="D18" i="36"/>
  <c r="C18" i="36"/>
  <c r="A18" i="36"/>
  <c r="I18" i="36" s="1"/>
  <c r="J18" i="36" s="1"/>
  <c r="D17" i="36"/>
  <c r="C17" i="36"/>
  <c r="A17" i="36"/>
  <c r="I17" i="36" s="1"/>
  <c r="J17" i="36" s="1"/>
  <c r="D16" i="36"/>
  <c r="C16" i="36"/>
  <c r="A16" i="36"/>
  <c r="I16" i="36" s="1"/>
  <c r="J16" i="36" s="1"/>
  <c r="D15" i="36"/>
  <c r="C15" i="36"/>
  <c r="A15" i="36"/>
  <c r="I15" i="36" s="1"/>
  <c r="J15" i="36" s="1"/>
  <c r="A14" i="36"/>
  <c r="I14" i="36" s="1"/>
  <c r="J14" i="36" s="1"/>
  <c r="D13" i="36"/>
  <c r="C13" i="36"/>
  <c r="A13" i="36"/>
  <c r="I13" i="36" s="1"/>
  <c r="J13" i="36" s="1"/>
  <c r="D94" i="35"/>
  <c r="C94" i="35"/>
  <c r="A94" i="35"/>
  <c r="I94" i="35" s="1"/>
  <c r="J94" i="35" s="1"/>
  <c r="D93" i="35"/>
  <c r="C93" i="35"/>
  <c r="A93" i="35"/>
  <c r="I93" i="35" s="1"/>
  <c r="J93" i="35" s="1"/>
  <c r="D92" i="35"/>
  <c r="C92" i="35"/>
  <c r="A92" i="35"/>
  <c r="I92" i="35" s="1"/>
  <c r="J92" i="35" s="1"/>
  <c r="D91" i="35"/>
  <c r="C91" i="35"/>
  <c r="A91" i="35"/>
  <c r="I91" i="35" s="1"/>
  <c r="J91" i="35" s="1"/>
  <c r="D90" i="35"/>
  <c r="C90" i="35"/>
  <c r="A90" i="35"/>
  <c r="I90" i="35" s="1"/>
  <c r="J90" i="35" s="1"/>
  <c r="D89" i="35"/>
  <c r="C89" i="35"/>
  <c r="A89" i="35"/>
  <c r="I89" i="35" s="1"/>
  <c r="J89" i="35" s="1"/>
  <c r="D88" i="35"/>
  <c r="C88" i="35"/>
  <c r="A88" i="35"/>
  <c r="I88" i="35" s="1"/>
  <c r="J88" i="35" s="1"/>
  <c r="D87" i="35"/>
  <c r="C87" i="35"/>
  <c r="A87" i="35"/>
  <c r="I87" i="35" s="1"/>
  <c r="J87" i="35" s="1"/>
  <c r="D86" i="35"/>
  <c r="C86" i="35"/>
  <c r="A86" i="35"/>
  <c r="I86" i="35" s="1"/>
  <c r="J86" i="35" s="1"/>
  <c r="D85" i="35"/>
  <c r="C85" i="35"/>
  <c r="A85" i="35"/>
  <c r="I85" i="35" s="1"/>
  <c r="J85" i="35" s="1"/>
  <c r="D84" i="35"/>
  <c r="C84" i="35"/>
  <c r="A84" i="35"/>
  <c r="I84" i="35" s="1"/>
  <c r="J84" i="35" s="1"/>
  <c r="D83" i="35"/>
  <c r="C83" i="35"/>
  <c r="A83" i="35"/>
  <c r="I83" i="35" s="1"/>
  <c r="J83" i="35" s="1"/>
  <c r="D82" i="35"/>
  <c r="C82" i="35"/>
  <c r="A82" i="35"/>
  <c r="I82" i="35" s="1"/>
  <c r="J82" i="35" s="1"/>
  <c r="D81" i="35"/>
  <c r="C81" i="35"/>
  <c r="A81" i="35"/>
  <c r="I81" i="35" s="1"/>
  <c r="J81" i="35" s="1"/>
  <c r="D80" i="35"/>
  <c r="C80" i="35"/>
  <c r="A80" i="35"/>
  <c r="I80" i="35" s="1"/>
  <c r="J80" i="35" s="1"/>
  <c r="D79" i="35"/>
  <c r="C79" i="35"/>
  <c r="A79" i="35"/>
  <c r="I79" i="35" s="1"/>
  <c r="J79" i="35" s="1"/>
  <c r="D78" i="35"/>
  <c r="C78" i="35"/>
  <c r="A78" i="35"/>
  <c r="I78" i="35" s="1"/>
  <c r="J78" i="35" s="1"/>
  <c r="D77" i="35"/>
  <c r="C77" i="35"/>
  <c r="A77" i="35"/>
  <c r="I77" i="35" s="1"/>
  <c r="J77" i="35" s="1"/>
  <c r="D76" i="35"/>
  <c r="C76" i="35"/>
  <c r="A76" i="35"/>
  <c r="I76" i="35" s="1"/>
  <c r="J76" i="35" s="1"/>
  <c r="D75" i="35"/>
  <c r="C75" i="35"/>
  <c r="A75" i="35"/>
  <c r="I75" i="35" s="1"/>
  <c r="J75" i="35" s="1"/>
  <c r="D74" i="35"/>
  <c r="C74" i="35"/>
  <c r="A74" i="35"/>
  <c r="I74" i="35" s="1"/>
  <c r="J74" i="35" s="1"/>
  <c r="D73" i="35"/>
  <c r="C73" i="35"/>
  <c r="A73" i="35"/>
  <c r="I73" i="35" s="1"/>
  <c r="J73" i="35" s="1"/>
  <c r="D72" i="35"/>
  <c r="C72" i="35"/>
  <c r="A72" i="35"/>
  <c r="I72" i="35" s="1"/>
  <c r="J72" i="35" s="1"/>
  <c r="D71" i="35"/>
  <c r="C71" i="35"/>
  <c r="A71" i="35"/>
  <c r="I71" i="35" s="1"/>
  <c r="J71" i="35" s="1"/>
  <c r="D70" i="35"/>
  <c r="C70" i="35"/>
  <c r="A70" i="35"/>
  <c r="I70" i="35" s="1"/>
  <c r="J70" i="35" s="1"/>
  <c r="D69" i="35"/>
  <c r="C69" i="35"/>
  <c r="A69" i="35"/>
  <c r="I69" i="35" s="1"/>
  <c r="J69" i="35" s="1"/>
  <c r="D68" i="35"/>
  <c r="C68" i="35"/>
  <c r="A68" i="35"/>
  <c r="I68" i="35" s="1"/>
  <c r="J68" i="35" s="1"/>
  <c r="D67" i="35"/>
  <c r="C67" i="35"/>
  <c r="A67" i="35"/>
  <c r="I67" i="35" s="1"/>
  <c r="J67" i="35" s="1"/>
  <c r="A66" i="35"/>
  <c r="I66" i="35" s="1"/>
  <c r="J66" i="35" s="1"/>
  <c r="D65" i="35"/>
  <c r="C65" i="35"/>
  <c r="A65" i="35"/>
  <c r="I65" i="35" s="1"/>
  <c r="J65" i="35" s="1"/>
  <c r="H90" i="34"/>
  <c r="G90" i="34"/>
  <c r="F90" i="34"/>
  <c r="E90" i="34"/>
  <c r="D90" i="34"/>
  <c r="C90" i="34"/>
  <c r="B90" i="34"/>
  <c r="D89" i="34"/>
  <c r="C89" i="34"/>
  <c r="A89" i="34"/>
  <c r="I89" i="34" s="1"/>
  <c r="J89" i="34" s="1"/>
  <c r="D88" i="34"/>
  <c r="C88" i="34"/>
  <c r="A88" i="34"/>
  <c r="I88" i="34" s="1"/>
  <c r="J88" i="34" s="1"/>
  <c r="D87" i="34"/>
  <c r="C87" i="34"/>
  <c r="A87" i="34"/>
  <c r="I87" i="34" s="1"/>
  <c r="J87" i="34" s="1"/>
  <c r="D86" i="34"/>
  <c r="C86" i="34"/>
  <c r="A86" i="34"/>
  <c r="I86" i="34" s="1"/>
  <c r="J86" i="34" s="1"/>
  <c r="D85" i="34"/>
  <c r="C85" i="34"/>
  <c r="A85" i="34"/>
  <c r="I85" i="34" s="1"/>
  <c r="J85" i="34" s="1"/>
  <c r="D84" i="34"/>
  <c r="C84" i="34"/>
  <c r="A84" i="34"/>
  <c r="I84" i="34" s="1"/>
  <c r="J84" i="34" s="1"/>
  <c r="D83" i="34"/>
  <c r="C83" i="34"/>
  <c r="A83" i="34"/>
  <c r="I83" i="34" s="1"/>
  <c r="J83" i="34" s="1"/>
  <c r="A82" i="34"/>
  <c r="I82" i="34" s="1"/>
  <c r="J82" i="34" s="1"/>
  <c r="D81" i="34"/>
  <c r="C81" i="34"/>
  <c r="A81" i="34"/>
  <c r="D74" i="34"/>
  <c r="C74" i="34"/>
  <c r="A74" i="34"/>
  <c r="I74" i="34" s="1"/>
  <c r="J74" i="34" s="1"/>
  <c r="D73" i="34"/>
  <c r="C73" i="34"/>
  <c r="A73" i="34"/>
  <c r="I73" i="34" s="1"/>
  <c r="J73" i="34" s="1"/>
  <c r="D72" i="34"/>
  <c r="C72" i="34"/>
  <c r="A72" i="34"/>
  <c r="I72" i="34" s="1"/>
  <c r="J72" i="34" s="1"/>
  <c r="D71" i="34"/>
  <c r="C71" i="34"/>
  <c r="A71" i="34"/>
  <c r="I71" i="34" s="1"/>
  <c r="J71" i="34" s="1"/>
  <c r="D70" i="34"/>
  <c r="C70" i="34"/>
  <c r="A70" i="34"/>
  <c r="I70" i="34" s="1"/>
  <c r="J70" i="34" s="1"/>
  <c r="D69" i="34"/>
  <c r="C69" i="34"/>
  <c r="A69" i="34"/>
  <c r="I69" i="34" s="1"/>
  <c r="J69" i="34" s="1"/>
  <c r="D68" i="34"/>
  <c r="C68" i="34"/>
  <c r="A68" i="34"/>
  <c r="I68" i="34" s="1"/>
  <c r="J68" i="34" s="1"/>
  <c r="D67" i="34"/>
  <c r="C67" i="34"/>
  <c r="A67" i="34"/>
  <c r="I67" i="34" s="1"/>
  <c r="J67" i="34" s="1"/>
  <c r="D66" i="34"/>
  <c r="C66" i="34"/>
  <c r="A66" i="34"/>
  <c r="I66" i="34" s="1"/>
  <c r="J66" i="34" s="1"/>
  <c r="D65" i="34"/>
  <c r="C65" i="34"/>
  <c r="A65" i="34"/>
  <c r="I65" i="34" s="1"/>
  <c r="J65" i="34" s="1"/>
  <c r="D50" i="34"/>
  <c r="C50" i="34"/>
  <c r="A50" i="34"/>
  <c r="I50" i="34" s="1"/>
  <c r="J50" i="34" s="1"/>
  <c r="D49" i="34"/>
  <c r="C49" i="34"/>
  <c r="A49" i="34"/>
  <c r="I49" i="34" s="1"/>
  <c r="J49" i="34" s="1"/>
  <c r="D48" i="34"/>
  <c r="C48" i="34"/>
  <c r="A48" i="34"/>
  <c r="I48" i="34" s="1"/>
  <c r="J48" i="34" s="1"/>
  <c r="D47" i="34"/>
  <c r="C47" i="34"/>
  <c r="A47" i="34"/>
  <c r="I47" i="34" s="1"/>
  <c r="J47" i="34" s="1"/>
  <c r="D46" i="34"/>
  <c r="C46" i="34"/>
  <c r="A46" i="34"/>
  <c r="I46" i="34" s="1"/>
  <c r="J46" i="34" s="1"/>
  <c r="D45" i="34"/>
  <c r="C45" i="34"/>
  <c r="A45" i="34"/>
  <c r="I45" i="34" s="1"/>
  <c r="J45" i="34" s="1"/>
  <c r="D44" i="34"/>
  <c r="C44" i="34"/>
  <c r="A44" i="34"/>
  <c r="I44" i="34" s="1"/>
  <c r="J44" i="34" s="1"/>
  <c r="D43" i="34"/>
  <c r="C43" i="34"/>
  <c r="A43" i="34"/>
  <c r="I43" i="34" s="1"/>
  <c r="J43" i="34" s="1"/>
  <c r="D42" i="34"/>
  <c r="C42" i="34"/>
  <c r="A42" i="34"/>
  <c r="I42" i="34" s="1"/>
  <c r="J42" i="34" s="1"/>
  <c r="D41" i="34"/>
  <c r="C41" i="34"/>
  <c r="A41" i="34"/>
  <c r="I41" i="34" s="1"/>
  <c r="J41" i="34" s="1"/>
  <c r="D40" i="34"/>
  <c r="C40" i="34"/>
  <c r="A40" i="34"/>
  <c r="I40" i="34" s="1"/>
  <c r="J40" i="34" s="1"/>
  <c r="D39" i="34"/>
  <c r="C39" i="34"/>
  <c r="A39" i="34"/>
  <c r="I39" i="34" s="1"/>
  <c r="J39" i="34" s="1"/>
  <c r="D38" i="34"/>
  <c r="C38" i="34"/>
  <c r="A38" i="34"/>
  <c r="I38" i="34" s="1"/>
  <c r="J38" i="34" s="1"/>
  <c r="D37" i="34"/>
  <c r="C37" i="34"/>
  <c r="A37" i="34"/>
  <c r="I37" i="34" s="1"/>
  <c r="J37" i="34" s="1"/>
  <c r="D36" i="34"/>
  <c r="C36" i="34"/>
  <c r="A36" i="34"/>
  <c r="I36" i="34" s="1"/>
  <c r="J36" i="34" s="1"/>
  <c r="D35" i="34"/>
  <c r="C35" i="34"/>
  <c r="A35" i="34"/>
  <c r="I35" i="34" s="1"/>
  <c r="J35" i="34" s="1"/>
  <c r="D34" i="34"/>
  <c r="C34" i="34"/>
  <c r="A34" i="34"/>
  <c r="I34" i="34" s="1"/>
  <c r="J34" i="34" s="1"/>
  <c r="D33" i="34"/>
  <c r="C33" i="34"/>
  <c r="A33" i="34"/>
  <c r="I33" i="34" s="1"/>
  <c r="J33" i="34" s="1"/>
  <c r="D32" i="34"/>
  <c r="C32" i="34"/>
  <c r="A32" i="34"/>
  <c r="I32" i="34" s="1"/>
  <c r="J32" i="34" s="1"/>
  <c r="D31" i="34"/>
  <c r="C31" i="34"/>
  <c r="A31" i="34"/>
  <c r="I31" i="34" s="1"/>
  <c r="J31" i="34" s="1"/>
  <c r="D30" i="34"/>
  <c r="C30" i="34"/>
  <c r="A30" i="34"/>
  <c r="I30" i="34" s="1"/>
  <c r="J30" i="34" s="1"/>
  <c r="D29" i="34"/>
  <c r="C29" i="34"/>
  <c r="A29" i="34"/>
  <c r="I29" i="34" s="1"/>
  <c r="J29" i="34" s="1"/>
  <c r="D28" i="34"/>
  <c r="C28" i="34"/>
  <c r="A28" i="34"/>
  <c r="I28" i="34" s="1"/>
  <c r="J28" i="34" s="1"/>
  <c r="D27" i="34"/>
  <c r="C27" i="34"/>
  <c r="A27" i="34"/>
  <c r="I27" i="34" s="1"/>
  <c r="J27" i="34" s="1"/>
  <c r="D26" i="34"/>
  <c r="C26" i="34"/>
  <c r="A26" i="34"/>
  <c r="I26" i="34" s="1"/>
  <c r="J26" i="34" s="1"/>
  <c r="D25" i="34"/>
  <c r="C25" i="34"/>
  <c r="A25" i="34"/>
  <c r="I25" i="34" s="1"/>
  <c r="J25" i="34" s="1"/>
  <c r="D24" i="34"/>
  <c r="C24" i="34"/>
  <c r="A24" i="34"/>
  <c r="I24" i="34" s="1"/>
  <c r="J24" i="34" s="1"/>
  <c r="D23" i="34"/>
  <c r="C23" i="34"/>
  <c r="A23" i="34"/>
  <c r="I23" i="34" s="1"/>
  <c r="J23" i="34" s="1"/>
  <c r="D22" i="34"/>
  <c r="C22" i="34"/>
  <c r="A22" i="34"/>
  <c r="I22" i="34" s="1"/>
  <c r="J22" i="34" s="1"/>
  <c r="D21" i="34"/>
  <c r="C21" i="34"/>
  <c r="A21" i="34"/>
  <c r="I21" i="34" s="1"/>
  <c r="J21" i="34" s="1"/>
  <c r="D20" i="34"/>
  <c r="C20" i="34"/>
  <c r="A20" i="34"/>
  <c r="I20" i="34" s="1"/>
  <c r="J20" i="34" s="1"/>
  <c r="D19" i="34"/>
  <c r="C19" i="34"/>
  <c r="A19" i="34"/>
  <c r="I19" i="34" s="1"/>
  <c r="J19" i="34" s="1"/>
  <c r="D18" i="34"/>
  <c r="C18" i="34"/>
  <c r="A18" i="34"/>
  <c r="I18" i="34" s="1"/>
  <c r="J18" i="34" s="1"/>
  <c r="D17" i="34"/>
  <c r="C17" i="34"/>
  <c r="A17" i="34"/>
  <c r="I17" i="34" s="1"/>
  <c r="J17" i="34" s="1"/>
  <c r="D16" i="34"/>
  <c r="C16" i="34"/>
  <c r="A16" i="34"/>
  <c r="I16" i="34" s="1"/>
  <c r="J16" i="34" s="1"/>
  <c r="D15" i="34"/>
  <c r="C15" i="34"/>
  <c r="A15" i="34"/>
  <c r="I15" i="34" s="1"/>
  <c r="J15" i="34" s="1"/>
  <c r="A14" i="34"/>
  <c r="I14" i="34" s="1"/>
  <c r="J14" i="34" s="1"/>
  <c r="D13" i="34"/>
  <c r="C13" i="34"/>
  <c r="A13" i="34"/>
  <c r="I13" i="34" s="1"/>
  <c r="J13" i="34" s="1"/>
  <c r="D24" i="33"/>
  <c r="C24" i="33"/>
  <c r="A24" i="33"/>
  <c r="I24" i="33" s="1"/>
  <c r="J24" i="33" s="1"/>
  <c r="D23" i="33"/>
  <c r="C23" i="33"/>
  <c r="A23" i="33"/>
  <c r="I23" i="33" s="1"/>
  <c r="J23" i="33" s="1"/>
  <c r="D22" i="33"/>
  <c r="C22" i="33"/>
  <c r="A22" i="33"/>
  <c r="I22" i="33" s="1"/>
  <c r="J22" i="33" s="1"/>
  <c r="D21" i="33"/>
  <c r="C21" i="33"/>
  <c r="A21" i="33"/>
  <c r="I21" i="33" s="1"/>
  <c r="J21" i="33" s="1"/>
  <c r="D20" i="33"/>
  <c r="C20" i="33"/>
  <c r="A20" i="33"/>
  <c r="I20" i="33" s="1"/>
  <c r="J20" i="33" s="1"/>
  <c r="D19" i="33"/>
  <c r="C19" i="33"/>
  <c r="A19" i="33"/>
  <c r="I19" i="33" s="1"/>
  <c r="J19" i="33" s="1"/>
  <c r="D18" i="33"/>
  <c r="C18" i="33"/>
  <c r="A18" i="33"/>
  <c r="I18" i="33" s="1"/>
  <c r="J18" i="33" s="1"/>
  <c r="D17" i="33"/>
  <c r="C17" i="33"/>
  <c r="A17" i="33"/>
  <c r="I17" i="33" s="1"/>
  <c r="J17" i="33" s="1"/>
  <c r="D16" i="33"/>
  <c r="C16" i="33"/>
  <c r="A16" i="33"/>
  <c r="I16" i="33" s="1"/>
  <c r="J16" i="33" s="1"/>
  <c r="D15" i="33"/>
  <c r="C15" i="33"/>
  <c r="A15" i="33"/>
  <c r="I15" i="33" s="1"/>
  <c r="J15" i="33" s="1"/>
  <c r="A14" i="33"/>
  <c r="I14" i="33" s="1"/>
  <c r="J14" i="33" s="1"/>
  <c r="D13" i="33"/>
  <c r="C13" i="33"/>
  <c r="A13" i="33"/>
  <c r="I13" i="33" s="1"/>
  <c r="J13" i="33" s="1"/>
  <c r="H22" i="32"/>
  <c r="G22" i="32"/>
  <c r="F22" i="32"/>
  <c r="E22" i="32"/>
  <c r="D22" i="32"/>
  <c r="C22" i="32"/>
  <c r="B22" i="32"/>
  <c r="D21" i="32"/>
  <c r="C21" i="32"/>
  <c r="A21" i="32"/>
  <c r="I21" i="32" s="1"/>
  <c r="J21" i="32" s="1"/>
  <c r="D20" i="32"/>
  <c r="C20" i="32"/>
  <c r="A20" i="32"/>
  <c r="I20" i="32" s="1"/>
  <c r="J20" i="32" s="1"/>
  <c r="D19" i="32"/>
  <c r="C19" i="32"/>
  <c r="A19" i="32"/>
  <c r="I19" i="32" s="1"/>
  <c r="J19" i="32" s="1"/>
  <c r="D18" i="32"/>
  <c r="C18" i="32"/>
  <c r="A18" i="32"/>
  <c r="I18" i="32" s="1"/>
  <c r="J18" i="32" s="1"/>
  <c r="D17" i="32"/>
  <c r="C17" i="32"/>
  <c r="A17" i="32"/>
  <c r="I17" i="32" s="1"/>
  <c r="J17" i="32" s="1"/>
  <c r="D16" i="32"/>
  <c r="C16" i="32"/>
  <c r="A16" i="32"/>
  <c r="I16" i="32" s="1"/>
  <c r="J16" i="32" s="1"/>
  <c r="D15" i="32"/>
  <c r="C15" i="32"/>
  <c r="A15" i="32"/>
  <c r="I15" i="32" s="1"/>
  <c r="J15" i="32" s="1"/>
  <c r="A14" i="32"/>
  <c r="I14" i="32" s="1"/>
  <c r="J14" i="32" s="1"/>
  <c r="D13" i="32"/>
  <c r="C13" i="32"/>
  <c r="A13" i="32"/>
  <c r="I13" i="32" s="1"/>
  <c r="J13" i="32" s="1"/>
  <c r="D336" i="31"/>
  <c r="C336" i="31"/>
  <c r="A336" i="31"/>
  <c r="I336" i="31" s="1"/>
  <c r="J336" i="31" s="1"/>
  <c r="D335" i="31"/>
  <c r="C335" i="31"/>
  <c r="A335" i="31"/>
  <c r="I335" i="31" s="1"/>
  <c r="J335" i="31" s="1"/>
  <c r="D334" i="31"/>
  <c r="C334" i="31"/>
  <c r="A334" i="31"/>
  <c r="I334" i="31" s="1"/>
  <c r="J334" i="31" s="1"/>
  <c r="D333" i="31"/>
  <c r="C333" i="31"/>
  <c r="A333" i="31"/>
  <c r="I333" i="31" s="1"/>
  <c r="J333" i="31" s="1"/>
  <c r="D332" i="31"/>
  <c r="C332" i="31"/>
  <c r="A332" i="31"/>
  <c r="I332" i="31" s="1"/>
  <c r="J332" i="31" s="1"/>
  <c r="D331" i="31"/>
  <c r="C331" i="31"/>
  <c r="A331" i="31"/>
  <c r="I331" i="31" s="1"/>
  <c r="J331" i="31" s="1"/>
  <c r="D330" i="31"/>
  <c r="C330" i="31"/>
  <c r="A330" i="31"/>
  <c r="I330" i="31" s="1"/>
  <c r="J330" i="31" s="1"/>
  <c r="D329" i="31"/>
  <c r="C329" i="31"/>
  <c r="A329" i="31"/>
  <c r="I329" i="31" s="1"/>
  <c r="J329" i="31" s="1"/>
  <c r="D328" i="31"/>
  <c r="C328" i="31"/>
  <c r="A328" i="31"/>
  <c r="I328" i="31" s="1"/>
  <c r="J328" i="31" s="1"/>
  <c r="D327" i="31"/>
  <c r="C327" i="31"/>
  <c r="A327" i="31"/>
  <c r="I327" i="31" s="1"/>
  <c r="J327" i="31" s="1"/>
  <c r="A326" i="31"/>
  <c r="I326" i="31" s="1"/>
  <c r="J326" i="31" s="1"/>
  <c r="D325" i="31"/>
  <c r="C325" i="31"/>
  <c r="A325" i="31"/>
  <c r="I325" i="31" s="1"/>
  <c r="J325" i="31" s="1"/>
  <c r="H302" i="31"/>
  <c r="G302" i="31"/>
  <c r="F302" i="31"/>
  <c r="E302" i="31"/>
  <c r="B302" i="31"/>
  <c r="D301" i="31"/>
  <c r="C301" i="31"/>
  <c r="A301" i="31"/>
  <c r="I301" i="31" s="1"/>
  <c r="J301" i="31" s="1"/>
  <c r="D294" i="31"/>
  <c r="C294" i="31"/>
  <c r="A294" i="31"/>
  <c r="I294" i="31" s="1"/>
  <c r="J294" i="31" s="1"/>
  <c r="D293" i="31"/>
  <c r="C293" i="31"/>
  <c r="A293" i="31"/>
  <c r="I293" i="31" s="1"/>
  <c r="J293" i="31" s="1"/>
  <c r="D292" i="31"/>
  <c r="C292" i="31"/>
  <c r="A292" i="31"/>
  <c r="I292" i="31" s="1"/>
  <c r="J292" i="31" s="1"/>
  <c r="D291" i="31"/>
  <c r="C291" i="31"/>
  <c r="A291" i="31"/>
  <c r="I291" i="31" s="1"/>
  <c r="J291" i="31" s="1"/>
  <c r="D290" i="31"/>
  <c r="C290" i="31"/>
  <c r="A290" i="31"/>
  <c r="I290" i="31" s="1"/>
  <c r="J290" i="31" s="1"/>
  <c r="D289" i="31"/>
  <c r="C289" i="31"/>
  <c r="A289" i="31"/>
  <c r="I289" i="31" s="1"/>
  <c r="J289" i="31" s="1"/>
  <c r="D288" i="31"/>
  <c r="C288" i="31"/>
  <c r="A288" i="31"/>
  <c r="I288" i="31" s="1"/>
  <c r="J288" i="31" s="1"/>
  <c r="D287" i="31"/>
  <c r="C287" i="31"/>
  <c r="A287" i="31"/>
  <c r="D286" i="31"/>
  <c r="C286" i="31"/>
  <c r="A286" i="31"/>
  <c r="I286" i="31" s="1"/>
  <c r="J286" i="31" s="1"/>
  <c r="D285" i="31"/>
  <c r="C285" i="31"/>
  <c r="A285" i="31"/>
  <c r="I285" i="31" s="1"/>
  <c r="J285" i="31" s="1"/>
  <c r="D284" i="31"/>
  <c r="C284" i="31"/>
  <c r="A284" i="31"/>
  <c r="I284" i="31" s="1"/>
  <c r="J284" i="31" s="1"/>
  <c r="D283" i="31"/>
  <c r="C283" i="31"/>
  <c r="A283" i="31"/>
  <c r="I283" i="31" s="1"/>
  <c r="J283" i="31" s="1"/>
  <c r="D282" i="31"/>
  <c r="C282" i="31"/>
  <c r="A282" i="31"/>
  <c r="I282" i="31" s="1"/>
  <c r="J282" i="31" s="1"/>
  <c r="D281" i="31"/>
  <c r="C281" i="31"/>
  <c r="A281" i="31"/>
  <c r="I281" i="31" s="1"/>
  <c r="J281" i="31" s="1"/>
  <c r="D280" i="31"/>
  <c r="C280" i="31"/>
  <c r="A280" i="31"/>
  <c r="I280" i="31" s="1"/>
  <c r="J280" i="31" s="1"/>
  <c r="D279" i="31"/>
  <c r="C279" i="31"/>
  <c r="A279" i="31"/>
  <c r="I279" i="31" s="1"/>
  <c r="J279" i="31" s="1"/>
  <c r="D278" i="31"/>
  <c r="C278" i="31"/>
  <c r="A278" i="31"/>
  <c r="I278" i="31" s="1"/>
  <c r="J278" i="31" s="1"/>
  <c r="D277" i="31"/>
  <c r="C277" i="31"/>
  <c r="A277" i="31"/>
  <c r="I277" i="31" s="1"/>
  <c r="J277" i="31" s="1"/>
  <c r="D276" i="31"/>
  <c r="C276" i="31"/>
  <c r="A276" i="31"/>
  <c r="I276" i="31" s="1"/>
  <c r="J276" i="31" s="1"/>
  <c r="D275" i="31"/>
  <c r="C275" i="31"/>
  <c r="A275" i="31"/>
  <c r="I275" i="31" s="1"/>
  <c r="J275" i="31" s="1"/>
  <c r="D274" i="31"/>
  <c r="C274" i="31"/>
  <c r="A274" i="31"/>
  <c r="I274" i="31" s="1"/>
  <c r="J274" i="31" s="1"/>
  <c r="D273" i="31"/>
  <c r="C273" i="31"/>
  <c r="A273" i="31"/>
  <c r="I273" i="31" s="1"/>
  <c r="J273" i="31" s="1"/>
  <c r="D272" i="31"/>
  <c r="C272" i="31"/>
  <c r="A272" i="31"/>
  <c r="I272" i="31" s="1"/>
  <c r="J272" i="31" s="1"/>
  <c r="D271" i="31"/>
  <c r="C271" i="31"/>
  <c r="A271" i="31"/>
  <c r="I271" i="31" s="1"/>
  <c r="J271" i="31" s="1"/>
  <c r="A270" i="31"/>
  <c r="I270" i="31" s="1"/>
  <c r="J270" i="31" s="1"/>
  <c r="D269" i="31"/>
  <c r="C269" i="31"/>
  <c r="A269" i="31"/>
  <c r="I269" i="31" s="1"/>
  <c r="J269" i="31" s="1"/>
  <c r="H235" i="31"/>
  <c r="G235" i="31"/>
  <c r="F235" i="31"/>
  <c r="E235" i="31"/>
  <c r="D235" i="31"/>
  <c r="C235" i="31"/>
  <c r="B235" i="31"/>
  <c r="D234" i="31"/>
  <c r="C234" i="31"/>
  <c r="A234" i="31"/>
  <c r="I234" i="31" s="1"/>
  <c r="J234" i="31" s="1"/>
  <c r="D233" i="31"/>
  <c r="C233" i="31"/>
  <c r="A233" i="31"/>
  <c r="I233" i="31" s="1"/>
  <c r="J233" i="31" s="1"/>
  <c r="D232" i="31"/>
  <c r="C232" i="31"/>
  <c r="A232" i="31"/>
  <c r="I232" i="31" s="1"/>
  <c r="J232" i="31" s="1"/>
  <c r="D231" i="31"/>
  <c r="C231" i="31"/>
  <c r="A231" i="31"/>
  <c r="I231" i="31" s="1"/>
  <c r="J231" i="31" s="1"/>
  <c r="D230" i="31"/>
  <c r="C230" i="31"/>
  <c r="A230" i="31"/>
  <c r="I230" i="31" s="1"/>
  <c r="J230" i="31" s="1"/>
  <c r="D229" i="31"/>
  <c r="C229" i="31"/>
  <c r="A229" i="31"/>
  <c r="I229" i="31" s="1"/>
  <c r="J229" i="31" s="1"/>
  <c r="D228" i="31"/>
  <c r="C228" i="31"/>
  <c r="A228" i="31"/>
  <c r="I228" i="31" s="1"/>
  <c r="J228" i="31" s="1"/>
  <c r="D227" i="31"/>
  <c r="C227" i="31"/>
  <c r="A227" i="31"/>
  <c r="I227" i="31" s="1"/>
  <c r="J227" i="31" s="1"/>
  <c r="D226" i="31"/>
  <c r="C226" i="31"/>
  <c r="A226" i="31"/>
  <c r="D225" i="31"/>
  <c r="C225" i="31"/>
  <c r="A225" i="31"/>
  <c r="I225" i="31" s="1"/>
  <c r="J225" i="31" s="1"/>
  <c r="D224" i="31"/>
  <c r="C224" i="31"/>
  <c r="A224" i="31"/>
  <c r="I224" i="31" s="1"/>
  <c r="J224" i="31" s="1"/>
  <c r="D223" i="31"/>
  <c r="C223" i="31"/>
  <c r="A223" i="31"/>
  <c r="I223" i="31" s="1"/>
  <c r="J223" i="31" s="1"/>
  <c r="D222" i="31"/>
  <c r="C222" i="31"/>
  <c r="A222" i="31"/>
  <c r="I222" i="31" s="1"/>
  <c r="J222" i="31" s="1"/>
  <c r="D221" i="31"/>
  <c r="C221" i="31"/>
  <c r="A221" i="31"/>
  <c r="I221" i="31" s="1"/>
  <c r="J221" i="31" s="1"/>
  <c r="D201" i="31"/>
  <c r="C201" i="31"/>
  <c r="A201" i="31"/>
  <c r="I201" i="31" s="1"/>
  <c r="J201" i="31" s="1"/>
  <c r="D200" i="31"/>
  <c r="C200" i="31"/>
  <c r="A200" i="31"/>
  <c r="I200" i="31" s="1"/>
  <c r="J200" i="31" s="1"/>
  <c r="D199" i="31"/>
  <c r="C199" i="31"/>
  <c r="A199" i="31"/>
  <c r="I199" i="31" s="1"/>
  <c r="J199" i="31" s="1"/>
  <c r="D198" i="31"/>
  <c r="C198" i="31"/>
  <c r="A198" i="31"/>
  <c r="I198" i="31" s="1"/>
  <c r="J198" i="31" s="1"/>
  <c r="D197" i="31"/>
  <c r="C197" i="31"/>
  <c r="A197" i="31"/>
  <c r="I197" i="31" s="1"/>
  <c r="J197" i="31" s="1"/>
  <c r="D196" i="31"/>
  <c r="C196" i="31"/>
  <c r="A196" i="31"/>
  <c r="I196" i="31" s="1"/>
  <c r="J196" i="31" s="1"/>
  <c r="D195" i="31"/>
  <c r="C195" i="31"/>
  <c r="A195" i="31"/>
  <c r="I195" i="31" s="1"/>
  <c r="J195" i="31" s="1"/>
  <c r="D194" i="31"/>
  <c r="C194" i="31"/>
  <c r="A194" i="31"/>
  <c r="I194" i="31" s="1"/>
  <c r="J194" i="31" s="1"/>
  <c r="D193" i="31"/>
  <c r="C193" i="31"/>
  <c r="A193" i="31"/>
  <c r="I193" i="31" s="1"/>
  <c r="J193" i="31" s="1"/>
  <c r="D192" i="31"/>
  <c r="C192" i="31"/>
  <c r="A192" i="31"/>
  <c r="I192" i="31" s="1"/>
  <c r="J192" i="31" s="1"/>
  <c r="D191" i="31"/>
  <c r="C191" i="31"/>
  <c r="A191" i="31"/>
  <c r="I191" i="31" s="1"/>
  <c r="J191" i="31" s="1"/>
  <c r="D190" i="31"/>
  <c r="C190" i="31"/>
  <c r="A190" i="31"/>
  <c r="I190" i="31" s="1"/>
  <c r="J190" i="31" s="1"/>
  <c r="D189" i="31"/>
  <c r="C189" i="31"/>
  <c r="A189" i="31"/>
  <c r="I189" i="31" s="1"/>
  <c r="J189" i="31" s="1"/>
  <c r="D188" i="31"/>
  <c r="C188" i="31"/>
  <c r="A188" i="31"/>
  <c r="I188" i="31" s="1"/>
  <c r="J188" i="31" s="1"/>
  <c r="D187" i="31"/>
  <c r="C187" i="31"/>
  <c r="A187" i="31"/>
  <c r="I187" i="31" s="1"/>
  <c r="J187" i="31" s="1"/>
  <c r="D186" i="31"/>
  <c r="C186" i="31"/>
  <c r="A186" i="31"/>
  <c r="I186" i="31" s="1"/>
  <c r="J186" i="31" s="1"/>
  <c r="D185" i="31"/>
  <c r="C185" i="31"/>
  <c r="A185" i="31"/>
  <c r="I185" i="31" s="1"/>
  <c r="J185" i="31" s="1"/>
  <c r="D184" i="31"/>
  <c r="C184" i="31"/>
  <c r="A184" i="31"/>
  <c r="I184" i="31" s="1"/>
  <c r="J184" i="31" s="1"/>
  <c r="D183" i="31"/>
  <c r="C183" i="31"/>
  <c r="A183" i="31"/>
  <c r="I183" i="31" s="1"/>
  <c r="J183" i="31" s="1"/>
  <c r="D182" i="31"/>
  <c r="C182" i="31"/>
  <c r="A182" i="31"/>
  <c r="I182" i="31" s="1"/>
  <c r="J182" i="31" s="1"/>
  <c r="D181" i="31"/>
  <c r="C181" i="31"/>
  <c r="A181" i="31"/>
  <c r="I181" i="31" s="1"/>
  <c r="J181" i="31" s="1"/>
  <c r="D180" i="31"/>
  <c r="C180" i="31"/>
  <c r="A180" i="31"/>
  <c r="I180" i="31" s="1"/>
  <c r="J180" i="31" s="1"/>
  <c r="D179" i="31"/>
  <c r="C179" i="31"/>
  <c r="A179" i="31"/>
  <c r="I179" i="31" s="1"/>
  <c r="J179" i="31" s="1"/>
  <c r="D178" i="31"/>
  <c r="C178" i="31"/>
  <c r="A178" i="31"/>
  <c r="I178" i="31" s="1"/>
  <c r="J178" i="31" s="1"/>
  <c r="D177" i="31"/>
  <c r="C177" i="31"/>
  <c r="A177" i="31"/>
  <c r="I177" i="31" s="1"/>
  <c r="J177" i="31" s="1"/>
  <c r="D176" i="31"/>
  <c r="C176" i="31"/>
  <c r="A176" i="31"/>
  <c r="I176" i="31" s="1"/>
  <c r="J176" i="31" s="1"/>
  <c r="D175" i="31"/>
  <c r="C175" i="31"/>
  <c r="A175" i="31"/>
  <c r="I175" i="31" s="1"/>
  <c r="J175" i="31" s="1"/>
  <c r="D174" i="31"/>
  <c r="C174" i="31"/>
  <c r="A174" i="31"/>
  <c r="I174" i="31" s="1"/>
  <c r="J174" i="31" s="1"/>
  <c r="D173" i="31"/>
  <c r="C173" i="31"/>
  <c r="A173" i="31"/>
  <c r="I173" i="31" s="1"/>
  <c r="J173" i="31" s="1"/>
  <c r="D172" i="31"/>
  <c r="C172" i="31"/>
  <c r="A172" i="31"/>
  <c r="I172" i="31" s="1"/>
  <c r="J172" i="31" s="1"/>
  <c r="D171" i="31"/>
  <c r="C171" i="31"/>
  <c r="A171" i="31"/>
  <c r="I171" i="31" s="1"/>
  <c r="J171" i="31" s="1"/>
  <c r="A170" i="31"/>
  <c r="I170" i="31" s="1"/>
  <c r="J170" i="31" s="1"/>
  <c r="D169" i="31"/>
  <c r="C169" i="31"/>
  <c r="A169" i="31"/>
  <c r="I169" i="31" s="1"/>
  <c r="J169" i="31" s="1"/>
  <c r="H140" i="31"/>
  <c r="G140" i="31"/>
  <c r="F140" i="31"/>
  <c r="E140" i="31"/>
  <c r="D140" i="31"/>
  <c r="C140" i="31"/>
  <c r="B140" i="31"/>
  <c r="D139" i="31"/>
  <c r="C139" i="31"/>
  <c r="A139" i="31"/>
  <c r="I139" i="31" s="1"/>
  <c r="J139" i="31" s="1"/>
  <c r="D138" i="31"/>
  <c r="C138" i="31"/>
  <c r="A138" i="31"/>
  <c r="I138" i="31" s="1"/>
  <c r="J138" i="31" s="1"/>
  <c r="D137" i="31"/>
  <c r="C137" i="31"/>
  <c r="A137" i="31"/>
  <c r="I137" i="31" s="1"/>
  <c r="J137" i="31" s="1"/>
  <c r="D136" i="31"/>
  <c r="C136" i="31"/>
  <c r="A136" i="31"/>
  <c r="I136" i="31" s="1"/>
  <c r="J136" i="31" s="1"/>
  <c r="D135" i="31"/>
  <c r="C135" i="31"/>
  <c r="A135" i="31"/>
  <c r="I135" i="31" s="1"/>
  <c r="J135" i="31" s="1"/>
  <c r="D134" i="31"/>
  <c r="C134" i="31"/>
  <c r="A134" i="31"/>
  <c r="I134" i="31" s="1"/>
  <c r="J134" i="31" s="1"/>
  <c r="D133" i="31"/>
  <c r="C133" i="31"/>
  <c r="A133" i="31"/>
  <c r="I133" i="31" s="1"/>
  <c r="J133" i="31" s="1"/>
  <c r="D132" i="31"/>
  <c r="C132" i="31"/>
  <c r="A132" i="31"/>
  <c r="I132" i="31" s="1"/>
  <c r="J132" i="31" s="1"/>
  <c r="D131" i="31"/>
  <c r="C131" i="31"/>
  <c r="A131" i="31"/>
  <c r="I131" i="31" s="1"/>
  <c r="J131" i="31" s="1"/>
  <c r="D130" i="31"/>
  <c r="C130" i="31"/>
  <c r="A130" i="31"/>
  <c r="I130" i="31" s="1"/>
  <c r="J130" i="31" s="1"/>
  <c r="D129" i="31"/>
  <c r="C129" i="31"/>
  <c r="A129" i="31"/>
  <c r="I129" i="31" s="1"/>
  <c r="J129" i="31" s="1"/>
  <c r="D128" i="31"/>
  <c r="C128" i="31"/>
  <c r="A128" i="31"/>
  <c r="I128" i="31" s="1"/>
  <c r="J128" i="31" s="1"/>
  <c r="D127" i="31"/>
  <c r="C127" i="31"/>
  <c r="A127" i="31"/>
  <c r="I127" i="31" s="1"/>
  <c r="J127" i="31" s="1"/>
  <c r="D126" i="31"/>
  <c r="C126" i="31"/>
  <c r="A126" i="31"/>
  <c r="I126" i="31" s="1"/>
  <c r="J126" i="31" s="1"/>
  <c r="D125" i="31"/>
  <c r="C125" i="31"/>
  <c r="A125" i="31"/>
  <c r="I125" i="31" s="1"/>
  <c r="J125" i="31" s="1"/>
  <c r="D124" i="31"/>
  <c r="C124" i="31"/>
  <c r="A124" i="31"/>
  <c r="I124" i="31" s="1"/>
  <c r="J124" i="31" s="1"/>
  <c r="D123" i="31"/>
  <c r="C123" i="31"/>
  <c r="A123" i="31"/>
  <c r="I123" i="31" s="1"/>
  <c r="J123" i="31" s="1"/>
  <c r="D122" i="31"/>
  <c r="C122" i="31"/>
  <c r="A122" i="31"/>
  <c r="I122" i="31" s="1"/>
  <c r="J122" i="31" s="1"/>
  <c r="D121" i="31"/>
  <c r="C121" i="31"/>
  <c r="A121" i="31"/>
  <c r="I121" i="31" s="1"/>
  <c r="J121" i="31" s="1"/>
  <c r="D120" i="31"/>
  <c r="C120" i="31"/>
  <c r="A120" i="31"/>
  <c r="I120" i="31" s="1"/>
  <c r="J120" i="31" s="1"/>
  <c r="D119" i="31"/>
  <c r="C119" i="31"/>
  <c r="A119" i="31"/>
  <c r="I119" i="31" s="1"/>
  <c r="J119" i="31" s="1"/>
  <c r="A118" i="31"/>
  <c r="I118" i="31" s="1"/>
  <c r="J118" i="31" s="1"/>
  <c r="H117" i="31"/>
  <c r="G117" i="31"/>
  <c r="F117" i="31"/>
  <c r="E117" i="31"/>
  <c r="D117" i="31"/>
  <c r="C117" i="31"/>
  <c r="B117" i="31"/>
  <c r="H86" i="31"/>
  <c r="G86" i="31"/>
  <c r="F86" i="31"/>
  <c r="E86" i="31"/>
  <c r="D86" i="31"/>
  <c r="C86" i="31"/>
  <c r="B86" i="31"/>
  <c r="D85" i="31"/>
  <c r="C85" i="31"/>
  <c r="A85" i="31"/>
  <c r="I85" i="31" s="1"/>
  <c r="J85" i="31" s="1"/>
  <c r="D84" i="31"/>
  <c r="C84" i="31"/>
  <c r="A84" i="31"/>
  <c r="I84" i="31" s="1"/>
  <c r="J84" i="31" s="1"/>
  <c r="D83" i="31"/>
  <c r="C83" i="31"/>
  <c r="A83" i="31"/>
  <c r="I83" i="31" s="1"/>
  <c r="J83" i="31" s="1"/>
  <c r="D82" i="31"/>
  <c r="C82" i="31"/>
  <c r="A82" i="31"/>
  <c r="I82" i="31" s="1"/>
  <c r="J82" i="31" s="1"/>
  <c r="D81" i="31"/>
  <c r="C81" i="31"/>
  <c r="A81" i="31"/>
  <c r="I81" i="31" s="1"/>
  <c r="J81" i="31" s="1"/>
  <c r="D80" i="31"/>
  <c r="C80" i="31"/>
  <c r="A80" i="31"/>
  <c r="I80" i="31" s="1"/>
  <c r="J80" i="31" s="1"/>
  <c r="D79" i="31"/>
  <c r="C79" i="31"/>
  <c r="A79" i="31"/>
  <c r="I79" i="31" s="1"/>
  <c r="J79" i="31" s="1"/>
  <c r="D78" i="31"/>
  <c r="C78" i="31"/>
  <c r="A78" i="31"/>
  <c r="I78" i="31" s="1"/>
  <c r="J78" i="31" s="1"/>
  <c r="D77" i="31"/>
  <c r="C77" i="31"/>
  <c r="A77" i="31"/>
  <c r="I77" i="31" s="1"/>
  <c r="J77" i="31" s="1"/>
  <c r="D76" i="31"/>
  <c r="C76" i="31"/>
  <c r="A76" i="31"/>
  <c r="I76" i="31" s="1"/>
  <c r="J76" i="31" s="1"/>
  <c r="D75" i="31"/>
  <c r="C75" i="31"/>
  <c r="A75" i="31"/>
  <c r="D74" i="31"/>
  <c r="C74" i="31"/>
  <c r="A74" i="31"/>
  <c r="I74" i="31" s="1"/>
  <c r="J74" i="31" s="1"/>
  <c r="D73" i="31"/>
  <c r="C73" i="31"/>
  <c r="A73" i="31"/>
  <c r="I73" i="31" s="1"/>
  <c r="J73" i="31" s="1"/>
  <c r="D72" i="31"/>
  <c r="C72" i="31"/>
  <c r="A72" i="31"/>
  <c r="I72" i="31" s="1"/>
  <c r="J72" i="31" s="1"/>
  <c r="D71" i="31"/>
  <c r="C71" i="31"/>
  <c r="A71" i="31"/>
  <c r="I71" i="31" s="1"/>
  <c r="J71" i="31" s="1"/>
  <c r="D70" i="31"/>
  <c r="C70" i="31"/>
  <c r="A70" i="31"/>
  <c r="I70" i="31" s="1"/>
  <c r="J70" i="31" s="1"/>
  <c r="D69" i="31"/>
  <c r="C69" i="31"/>
  <c r="A69" i="31"/>
  <c r="I69" i="31" s="1"/>
  <c r="J69" i="31" s="1"/>
  <c r="D68" i="31"/>
  <c r="C68" i="31"/>
  <c r="A68" i="31"/>
  <c r="I68" i="31" s="1"/>
  <c r="J68" i="31" s="1"/>
  <c r="D67" i="31"/>
  <c r="C67" i="31"/>
  <c r="A67" i="31"/>
  <c r="I67" i="31" s="1"/>
  <c r="J67" i="31" s="1"/>
  <c r="A66" i="31"/>
  <c r="I66" i="31" s="1"/>
  <c r="J66" i="31" s="1"/>
  <c r="D65" i="31"/>
  <c r="C65" i="31"/>
  <c r="A65" i="31"/>
  <c r="I65" i="31" s="1"/>
  <c r="J65" i="31" s="1"/>
  <c r="H28" i="31"/>
  <c r="G28" i="31"/>
  <c r="F28" i="31"/>
  <c r="E28" i="31"/>
  <c r="D28" i="31"/>
  <c r="C28" i="31"/>
  <c r="B28" i="31"/>
  <c r="D27" i="31"/>
  <c r="C27" i="31"/>
  <c r="A27" i="31"/>
  <c r="I27" i="31" s="1"/>
  <c r="J27" i="31" s="1"/>
  <c r="D26" i="31"/>
  <c r="C26" i="31"/>
  <c r="A26" i="31"/>
  <c r="I26" i="31" s="1"/>
  <c r="J26" i="31" s="1"/>
  <c r="D25" i="31"/>
  <c r="C25" i="31"/>
  <c r="A25" i="31"/>
  <c r="I25" i="31" s="1"/>
  <c r="J25" i="31" s="1"/>
  <c r="D24" i="31"/>
  <c r="C24" i="31"/>
  <c r="A24" i="31"/>
  <c r="I24" i="31" s="1"/>
  <c r="J24" i="31" s="1"/>
  <c r="D23" i="31"/>
  <c r="C23" i="31"/>
  <c r="A23" i="31"/>
  <c r="I23" i="31" s="1"/>
  <c r="J23" i="31" s="1"/>
  <c r="D22" i="31"/>
  <c r="C22" i="31"/>
  <c r="A22" i="31"/>
  <c r="I22" i="31" s="1"/>
  <c r="J22" i="31" s="1"/>
  <c r="D21" i="31"/>
  <c r="C21" i="31"/>
  <c r="A21" i="31"/>
  <c r="I21" i="31" s="1"/>
  <c r="J21" i="31" s="1"/>
  <c r="D20" i="31"/>
  <c r="C20" i="31"/>
  <c r="A20" i="31"/>
  <c r="I20" i="31" s="1"/>
  <c r="J20" i="31" s="1"/>
  <c r="D19" i="31"/>
  <c r="C19" i="31"/>
  <c r="A19" i="31"/>
  <c r="I19" i="31" s="1"/>
  <c r="J19" i="31" s="1"/>
  <c r="D18" i="31"/>
  <c r="C18" i="31"/>
  <c r="A18" i="31"/>
  <c r="I18" i="31" s="1"/>
  <c r="J18" i="31" s="1"/>
  <c r="D17" i="31"/>
  <c r="C17" i="31"/>
  <c r="A17" i="31"/>
  <c r="I17" i="31" s="1"/>
  <c r="J17" i="31" s="1"/>
  <c r="D16" i="31"/>
  <c r="C16" i="31"/>
  <c r="A16" i="31"/>
  <c r="D15" i="31"/>
  <c r="C15" i="31"/>
  <c r="A15" i="31"/>
  <c r="I15" i="31" s="1"/>
  <c r="J15" i="31" s="1"/>
  <c r="A14" i="31"/>
  <c r="I14" i="31" s="1"/>
  <c r="J14" i="31" s="1"/>
  <c r="D13" i="31"/>
  <c r="C13" i="31"/>
  <c r="A13" i="31"/>
  <c r="I13" i="31" s="1"/>
  <c r="J13" i="31" s="1"/>
  <c r="D194" i="30"/>
  <c r="C194" i="30"/>
  <c r="A194" i="30"/>
  <c r="I194" i="30" s="1"/>
  <c r="J194" i="30" s="1"/>
  <c r="D193" i="30"/>
  <c r="C193" i="30"/>
  <c r="A193" i="30"/>
  <c r="I193" i="30" s="1"/>
  <c r="J193" i="30" s="1"/>
  <c r="D192" i="30"/>
  <c r="C192" i="30"/>
  <c r="A192" i="30"/>
  <c r="I192" i="30" s="1"/>
  <c r="J192" i="30" s="1"/>
  <c r="D191" i="30"/>
  <c r="C191" i="30"/>
  <c r="A191" i="30"/>
  <c r="I191" i="30" s="1"/>
  <c r="J191" i="30" s="1"/>
  <c r="D190" i="30"/>
  <c r="C190" i="30"/>
  <c r="A190" i="30"/>
  <c r="I190" i="30" s="1"/>
  <c r="J190" i="30" s="1"/>
  <c r="D189" i="30"/>
  <c r="C189" i="30"/>
  <c r="A189" i="30"/>
  <c r="I189" i="30" s="1"/>
  <c r="J189" i="30" s="1"/>
  <c r="D188" i="30"/>
  <c r="C188" i="30"/>
  <c r="A188" i="30"/>
  <c r="I188" i="30" s="1"/>
  <c r="J188" i="30" s="1"/>
  <c r="D187" i="30"/>
  <c r="C187" i="30"/>
  <c r="A187" i="30"/>
  <c r="I187" i="30" s="1"/>
  <c r="J187" i="30" s="1"/>
  <c r="D186" i="30"/>
  <c r="C186" i="30"/>
  <c r="A186" i="30"/>
  <c r="I186" i="30" s="1"/>
  <c r="J186" i="30" s="1"/>
  <c r="D185" i="30"/>
  <c r="C185" i="30"/>
  <c r="A185" i="30"/>
  <c r="I185" i="30" s="1"/>
  <c r="J185" i="30" s="1"/>
  <c r="D184" i="30"/>
  <c r="C184" i="30"/>
  <c r="A184" i="30"/>
  <c r="I184" i="30" s="1"/>
  <c r="J184" i="30" s="1"/>
  <c r="D183" i="30"/>
  <c r="C183" i="30"/>
  <c r="A183" i="30"/>
  <c r="I183" i="30" s="1"/>
  <c r="J183" i="30" s="1"/>
  <c r="D182" i="30"/>
  <c r="C182" i="30"/>
  <c r="A182" i="30"/>
  <c r="I182" i="30" s="1"/>
  <c r="J182" i="30" s="1"/>
  <c r="D181" i="30"/>
  <c r="C181" i="30"/>
  <c r="A181" i="30"/>
  <c r="D180" i="30"/>
  <c r="C180" i="30"/>
  <c r="A180" i="30"/>
  <c r="I180" i="30" s="1"/>
  <c r="J180" i="30" s="1"/>
  <c r="D179" i="30"/>
  <c r="C179" i="30"/>
  <c r="A179" i="30"/>
  <c r="I179" i="30" s="1"/>
  <c r="J179" i="30" s="1"/>
  <c r="D178" i="30"/>
  <c r="C178" i="30"/>
  <c r="A178" i="30"/>
  <c r="I178" i="30" s="1"/>
  <c r="J178" i="30" s="1"/>
  <c r="D177" i="30"/>
  <c r="C177" i="30"/>
  <c r="A177" i="30"/>
  <c r="I177" i="30" s="1"/>
  <c r="J177" i="30" s="1"/>
  <c r="D176" i="30"/>
  <c r="C176" i="30"/>
  <c r="A176" i="30"/>
  <c r="I176" i="30" s="1"/>
  <c r="J176" i="30" s="1"/>
  <c r="D175" i="30"/>
  <c r="C175" i="30"/>
  <c r="A175" i="30"/>
  <c r="I175" i="30" s="1"/>
  <c r="J175" i="30" s="1"/>
  <c r="D174" i="30"/>
  <c r="C174" i="30"/>
  <c r="A174" i="30"/>
  <c r="I174" i="30" s="1"/>
  <c r="J174" i="30" s="1"/>
  <c r="D173" i="30"/>
  <c r="C173" i="30"/>
  <c r="A173" i="30"/>
  <c r="I173" i="30" s="1"/>
  <c r="J173" i="30" s="1"/>
  <c r="D172" i="30"/>
  <c r="C172" i="30"/>
  <c r="A172" i="30"/>
  <c r="I172" i="30" s="1"/>
  <c r="J172" i="30" s="1"/>
  <c r="D171" i="30"/>
  <c r="C171" i="30"/>
  <c r="A171" i="30"/>
  <c r="I171" i="30" s="1"/>
  <c r="J171" i="30" s="1"/>
  <c r="A170" i="30"/>
  <c r="I170" i="30" s="1"/>
  <c r="J170" i="30" s="1"/>
  <c r="D169" i="30"/>
  <c r="C169" i="30"/>
  <c r="A169" i="30"/>
  <c r="I169" i="30" s="1"/>
  <c r="J169" i="30" s="1"/>
  <c r="D124" i="30"/>
  <c r="C124" i="30"/>
  <c r="A124" i="30"/>
  <c r="I124" i="30" s="1"/>
  <c r="J124" i="30" s="1"/>
  <c r="D123" i="30"/>
  <c r="C123" i="30"/>
  <c r="A123" i="30"/>
  <c r="I123" i="30" s="1"/>
  <c r="J123" i="30" s="1"/>
  <c r="D122" i="30"/>
  <c r="C122" i="30"/>
  <c r="A122" i="30"/>
  <c r="I122" i="30" s="1"/>
  <c r="J122" i="30" s="1"/>
  <c r="D121" i="30"/>
  <c r="C121" i="30"/>
  <c r="A121" i="30"/>
  <c r="I121" i="30" s="1"/>
  <c r="J121" i="30" s="1"/>
  <c r="D120" i="30"/>
  <c r="C120" i="30"/>
  <c r="A120" i="30"/>
  <c r="I120" i="30" s="1"/>
  <c r="J120" i="30" s="1"/>
  <c r="D119" i="30"/>
  <c r="C119" i="30"/>
  <c r="A119" i="30"/>
  <c r="I119" i="30" s="1"/>
  <c r="J119" i="30" s="1"/>
  <c r="A118" i="30"/>
  <c r="I118" i="30" s="1"/>
  <c r="J118" i="30" s="1"/>
  <c r="D117" i="30"/>
  <c r="C117" i="30"/>
  <c r="A117" i="30"/>
  <c r="I117" i="30" s="1"/>
  <c r="J117" i="30" s="1"/>
  <c r="A72" i="30"/>
  <c r="I72" i="30" s="1"/>
  <c r="J72" i="30" s="1"/>
  <c r="A71" i="30"/>
  <c r="I71" i="30" s="1"/>
  <c r="J71" i="30" s="1"/>
  <c r="D70" i="30"/>
  <c r="C70" i="30"/>
  <c r="A70" i="30"/>
  <c r="I70" i="30" s="1"/>
  <c r="J70" i="30" s="1"/>
  <c r="D69" i="30"/>
  <c r="C69" i="30"/>
  <c r="A69" i="30"/>
  <c r="I69" i="30" s="1"/>
  <c r="J69" i="30" s="1"/>
  <c r="D68" i="30"/>
  <c r="C68" i="30"/>
  <c r="A68" i="30"/>
  <c r="I68" i="30" s="1"/>
  <c r="J68" i="30" s="1"/>
  <c r="D67" i="30"/>
  <c r="C67" i="30"/>
  <c r="A67" i="30"/>
  <c r="I67" i="30" s="1"/>
  <c r="J67" i="30" s="1"/>
  <c r="A66" i="30"/>
  <c r="I66" i="30" s="1"/>
  <c r="J66" i="30" s="1"/>
  <c r="D65" i="30"/>
  <c r="C65" i="30"/>
  <c r="A65" i="30"/>
  <c r="I65" i="30" s="1"/>
  <c r="J65" i="30" s="1"/>
  <c r="H18" i="30"/>
  <c r="G18" i="30"/>
  <c r="F18" i="30"/>
  <c r="E18" i="30"/>
  <c r="D18" i="30"/>
  <c r="C18" i="30"/>
  <c r="B18" i="30"/>
  <c r="D17" i="30"/>
  <c r="C17" i="30"/>
  <c r="A17" i="30"/>
  <c r="I17" i="30" s="1"/>
  <c r="J17" i="30" s="1"/>
  <c r="D16" i="30"/>
  <c r="C16" i="30"/>
  <c r="A16" i="30"/>
  <c r="I16" i="30" s="1"/>
  <c r="J16" i="30" s="1"/>
  <c r="D15" i="30"/>
  <c r="C15" i="30"/>
  <c r="A15" i="30"/>
  <c r="I15" i="30" s="1"/>
  <c r="J15" i="30" s="1"/>
  <c r="A14" i="30"/>
  <c r="I14" i="30" s="1"/>
  <c r="J14" i="30" s="1"/>
  <c r="D13" i="30"/>
  <c r="C13" i="30"/>
  <c r="A13" i="30"/>
  <c r="I13" i="30" s="1"/>
  <c r="J13" i="30" s="1"/>
  <c r="D28" i="29"/>
  <c r="C28" i="29"/>
  <c r="A28" i="29"/>
  <c r="I28" i="29" s="1"/>
  <c r="J28" i="29" s="1"/>
  <c r="D27" i="29"/>
  <c r="C27" i="29"/>
  <c r="A27" i="29"/>
  <c r="I27" i="29" s="1"/>
  <c r="J27" i="29" s="1"/>
  <c r="D26" i="29"/>
  <c r="C26" i="29"/>
  <c r="A26" i="29"/>
  <c r="I26" i="29" s="1"/>
  <c r="J26" i="29" s="1"/>
  <c r="D25" i="29"/>
  <c r="C25" i="29"/>
  <c r="A25" i="29"/>
  <c r="I25" i="29" s="1"/>
  <c r="J25" i="29" s="1"/>
  <c r="D24" i="29"/>
  <c r="C24" i="29"/>
  <c r="A24" i="29"/>
  <c r="I24" i="29" s="1"/>
  <c r="J24" i="29" s="1"/>
  <c r="D23" i="29"/>
  <c r="C23" i="29"/>
  <c r="A23" i="29"/>
  <c r="I23" i="29" s="1"/>
  <c r="J23" i="29" s="1"/>
  <c r="D22" i="29"/>
  <c r="C22" i="29"/>
  <c r="A22" i="29"/>
  <c r="D21" i="29"/>
  <c r="C21" i="29"/>
  <c r="A21" i="29"/>
  <c r="I21" i="29" s="1"/>
  <c r="J21" i="29" s="1"/>
  <c r="D20" i="29"/>
  <c r="C20" i="29"/>
  <c r="A20" i="29"/>
  <c r="I20" i="29" s="1"/>
  <c r="J20" i="29" s="1"/>
  <c r="D19" i="29"/>
  <c r="C19" i="29"/>
  <c r="A19" i="29"/>
  <c r="I19" i="29" s="1"/>
  <c r="J19" i="29" s="1"/>
  <c r="D18" i="29"/>
  <c r="C18" i="29"/>
  <c r="A18" i="29"/>
  <c r="I18" i="29" s="1"/>
  <c r="J18" i="29" s="1"/>
  <c r="D17" i="29"/>
  <c r="C17" i="29"/>
  <c r="A17" i="29"/>
  <c r="I17" i="29" s="1"/>
  <c r="J17" i="29" s="1"/>
  <c r="D16" i="29"/>
  <c r="C16" i="29"/>
  <c r="A16" i="29"/>
  <c r="I16" i="29" s="1"/>
  <c r="J16" i="29" s="1"/>
  <c r="D15" i="29"/>
  <c r="C15" i="29"/>
  <c r="A15" i="29"/>
  <c r="I15" i="29" s="1"/>
  <c r="J15" i="29" s="1"/>
  <c r="A14" i="29"/>
  <c r="I14" i="29" s="1"/>
  <c r="J14" i="29" s="1"/>
  <c r="D13" i="29"/>
  <c r="C13" i="29"/>
  <c r="A13" i="29"/>
  <c r="I13" i="29" s="1"/>
  <c r="J13" i="29" s="1"/>
  <c r="H184" i="28"/>
  <c r="G184" i="28"/>
  <c r="F184" i="28"/>
  <c r="E184" i="28"/>
  <c r="B184" i="28"/>
  <c r="D183" i="28"/>
  <c r="C183" i="28"/>
  <c r="A183" i="28"/>
  <c r="I183" i="28" s="1"/>
  <c r="J183" i="28" s="1"/>
  <c r="A176" i="28"/>
  <c r="I176" i="28" s="1"/>
  <c r="J176" i="28" s="1"/>
  <c r="D175" i="28"/>
  <c r="C175" i="28"/>
  <c r="A175" i="28"/>
  <c r="I175" i="28" s="1"/>
  <c r="J175" i="28" s="1"/>
  <c r="D174" i="28"/>
  <c r="C174" i="28"/>
  <c r="A174" i="28"/>
  <c r="I174" i="28" s="1"/>
  <c r="J174" i="28" s="1"/>
  <c r="D173" i="28"/>
  <c r="C173" i="28"/>
  <c r="A173" i="28"/>
  <c r="I173" i="28" s="1"/>
  <c r="J173" i="28" s="1"/>
  <c r="D172" i="28"/>
  <c r="C172" i="28"/>
  <c r="A172" i="28"/>
  <c r="I172" i="28" s="1"/>
  <c r="J172" i="28" s="1"/>
  <c r="D171" i="28"/>
  <c r="C171" i="28"/>
  <c r="A171" i="28"/>
  <c r="I171" i="28" s="1"/>
  <c r="J171" i="28" s="1"/>
  <c r="D170" i="28"/>
  <c r="C170" i="28"/>
  <c r="A170" i="28"/>
  <c r="I170" i="28" s="1"/>
  <c r="J170" i="28" s="1"/>
  <c r="D169" i="28"/>
  <c r="C169" i="28"/>
  <c r="A169" i="28"/>
  <c r="I169" i="28" s="1"/>
  <c r="J169" i="28" s="1"/>
  <c r="D150" i="28"/>
  <c r="C150" i="28"/>
  <c r="A150" i="28"/>
  <c r="I150" i="28" s="1"/>
  <c r="J150" i="28" s="1"/>
  <c r="D149" i="28"/>
  <c r="C149" i="28"/>
  <c r="A149" i="28"/>
  <c r="I149" i="28" s="1"/>
  <c r="J149" i="28" s="1"/>
  <c r="D148" i="28"/>
  <c r="C148" i="28"/>
  <c r="A148" i="28"/>
  <c r="I148" i="28" s="1"/>
  <c r="J148" i="28" s="1"/>
  <c r="D147" i="28"/>
  <c r="C147" i="28"/>
  <c r="A147" i="28"/>
  <c r="I147" i="28" s="1"/>
  <c r="J147" i="28" s="1"/>
  <c r="D146" i="28"/>
  <c r="C146" i="28"/>
  <c r="A146" i="28"/>
  <c r="I146" i="28" s="1"/>
  <c r="J146" i="28" s="1"/>
  <c r="D145" i="28"/>
  <c r="C145" i="28"/>
  <c r="A145" i="28"/>
  <c r="I145" i="28" s="1"/>
  <c r="J145" i="28" s="1"/>
  <c r="D144" i="28"/>
  <c r="C144" i="28"/>
  <c r="A144" i="28"/>
  <c r="I144" i="28" s="1"/>
  <c r="J144" i="28" s="1"/>
  <c r="D143" i="28"/>
  <c r="C143" i="28"/>
  <c r="A143" i="28"/>
  <c r="I143" i="28" s="1"/>
  <c r="J143" i="28" s="1"/>
  <c r="D142" i="28"/>
  <c r="C142" i="28"/>
  <c r="A142" i="28"/>
  <c r="I142" i="28" s="1"/>
  <c r="J142" i="28" s="1"/>
  <c r="D141" i="28"/>
  <c r="C141" i="28"/>
  <c r="A141" i="28"/>
  <c r="I141" i="28" s="1"/>
  <c r="J141" i="28" s="1"/>
  <c r="D140" i="28"/>
  <c r="C140" i="28"/>
  <c r="A140" i="28"/>
  <c r="I140" i="28" s="1"/>
  <c r="J140" i="28" s="1"/>
  <c r="D139" i="28"/>
  <c r="C139" i="28"/>
  <c r="A139" i="28"/>
  <c r="I139" i="28" s="1"/>
  <c r="J139" i="28" s="1"/>
  <c r="D138" i="28"/>
  <c r="C138" i="28"/>
  <c r="A138" i="28"/>
  <c r="I138" i="28" s="1"/>
  <c r="J138" i="28" s="1"/>
  <c r="D137" i="28"/>
  <c r="C137" i="28"/>
  <c r="A137" i="28"/>
  <c r="I137" i="28" s="1"/>
  <c r="J137" i="28" s="1"/>
  <c r="D136" i="28"/>
  <c r="C136" i="28"/>
  <c r="A136" i="28"/>
  <c r="I136" i="28" s="1"/>
  <c r="J136" i="28" s="1"/>
  <c r="D135" i="28"/>
  <c r="C135" i="28"/>
  <c r="A135" i="28"/>
  <c r="I135" i="28" s="1"/>
  <c r="J135" i="28" s="1"/>
  <c r="D134" i="28"/>
  <c r="C134" i="28"/>
  <c r="A134" i="28"/>
  <c r="I134" i="28" s="1"/>
  <c r="J134" i="28" s="1"/>
  <c r="D133" i="28"/>
  <c r="C133" i="28"/>
  <c r="A133" i="28"/>
  <c r="I133" i="28" s="1"/>
  <c r="J133" i="28" s="1"/>
  <c r="D132" i="28"/>
  <c r="C132" i="28"/>
  <c r="A132" i="28"/>
  <c r="I132" i="28" s="1"/>
  <c r="J132" i="28" s="1"/>
  <c r="D131" i="28"/>
  <c r="C131" i="28"/>
  <c r="A131" i="28"/>
  <c r="I131" i="28" s="1"/>
  <c r="J131" i="28" s="1"/>
  <c r="D130" i="28"/>
  <c r="C130" i="28"/>
  <c r="A130" i="28"/>
  <c r="I130" i="28" s="1"/>
  <c r="J130" i="28" s="1"/>
  <c r="D129" i="28"/>
  <c r="C129" i="28"/>
  <c r="A129" i="28"/>
  <c r="I129" i="28" s="1"/>
  <c r="J129" i="28" s="1"/>
  <c r="D128" i="28"/>
  <c r="C128" i="28"/>
  <c r="A128" i="28"/>
  <c r="I128" i="28" s="1"/>
  <c r="J128" i="28" s="1"/>
  <c r="D127" i="28"/>
  <c r="C127" i="28"/>
  <c r="A127" i="28"/>
  <c r="I127" i="28" s="1"/>
  <c r="J127" i="28" s="1"/>
  <c r="D126" i="28"/>
  <c r="C126" i="28"/>
  <c r="A126" i="28"/>
  <c r="I126" i="28" s="1"/>
  <c r="J126" i="28" s="1"/>
  <c r="D125" i="28"/>
  <c r="C125" i="28"/>
  <c r="A125" i="28"/>
  <c r="I125" i="28" s="1"/>
  <c r="J125" i="28" s="1"/>
  <c r="D124" i="28"/>
  <c r="C124" i="28"/>
  <c r="A124" i="28"/>
  <c r="I124" i="28" s="1"/>
  <c r="J124" i="28" s="1"/>
  <c r="D123" i="28"/>
  <c r="C123" i="28"/>
  <c r="A123" i="28"/>
  <c r="I123" i="28" s="1"/>
  <c r="J123" i="28" s="1"/>
  <c r="D122" i="28"/>
  <c r="C122" i="28"/>
  <c r="A122" i="28"/>
  <c r="I122" i="28" s="1"/>
  <c r="J122" i="28" s="1"/>
  <c r="D121" i="28"/>
  <c r="C121" i="28"/>
  <c r="A121" i="28"/>
  <c r="I121" i="28" s="1"/>
  <c r="J121" i="28" s="1"/>
  <c r="D120" i="28"/>
  <c r="C120" i="28"/>
  <c r="A120" i="28"/>
  <c r="I120" i="28" s="1"/>
  <c r="J120" i="28" s="1"/>
  <c r="D119" i="28"/>
  <c r="C119" i="28"/>
  <c r="A119" i="28"/>
  <c r="I119" i="28" s="1"/>
  <c r="J119" i="28" s="1"/>
  <c r="A118" i="28"/>
  <c r="I118" i="28" s="1"/>
  <c r="J118" i="28" s="1"/>
  <c r="D117" i="28"/>
  <c r="C117" i="28"/>
  <c r="A117" i="28"/>
  <c r="I117" i="28" s="1"/>
  <c r="J117" i="28" s="1"/>
  <c r="H97" i="28"/>
  <c r="G97" i="28"/>
  <c r="F97" i="28"/>
  <c r="E97" i="28"/>
  <c r="D97" i="28"/>
  <c r="C97" i="28"/>
  <c r="B97" i="28"/>
  <c r="D96" i="28"/>
  <c r="C96" i="28"/>
  <c r="A96" i="28"/>
  <c r="I96" i="28" s="1"/>
  <c r="J96" i="28" s="1"/>
  <c r="D95" i="28"/>
  <c r="C95" i="28"/>
  <c r="A95" i="28"/>
  <c r="D94" i="28"/>
  <c r="C94" i="28"/>
  <c r="A94" i="28"/>
  <c r="I94" i="28" s="1"/>
  <c r="J94" i="28" s="1"/>
  <c r="D93" i="28"/>
  <c r="C93" i="28"/>
  <c r="A93" i="28"/>
  <c r="I93" i="28" s="1"/>
  <c r="J93" i="28" s="1"/>
  <c r="D92" i="28"/>
  <c r="C92" i="28"/>
  <c r="A92" i="28"/>
  <c r="I92" i="28" s="1"/>
  <c r="J92" i="28" s="1"/>
  <c r="D91" i="28"/>
  <c r="C91" i="28"/>
  <c r="A91" i="28"/>
  <c r="I91" i="28" s="1"/>
  <c r="J91" i="28" s="1"/>
  <c r="D90" i="28"/>
  <c r="C90" i="28"/>
  <c r="A90" i="28"/>
  <c r="I90" i="28" s="1"/>
  <c r="J90" i="28" s="1"/>
  <c r="D89" i="28"/>
  <c r="C89" i="28"/>
  <c r="A89" i="28"/>
  <c r="I89" i="28" s="1"/>
  <c r="J89" i="28" s="1"/>
  <c r="D88" i="28"/>
  <c r="C88" i="28"/>
  <c r="A88" i="28"/>
  <c r="I88" i="28" s="1"/>
  <c r="J88" i="28" s="1"/>
  <c r="A87" i="28"/>
  <c r="I87" i="28" s="1"/>
  <c r="J87" i="28" s="1"/>
  <c r="D86" i="28"/>
  <c r="C86" i="28"/>
  <c r="A86" i="28"/>
  <c r="H78" i="28"/>
  <c r="G78" i="28"/>
  <c r="F78" i="28"/>
  <c r="E78" i="28"/>
  <c r="D78" i="28"/>
  <c r="C78" i="28"/>
  <c r="B78" i="28"/>
  <c r="D77" i="28"/>
  <c r="C77" i="28"/>
  <c r="A77" i="28"/>
  <c r="I77" i="28" s="1"/>
  <c r="J77" i="28" s="1"/>
  <c r="D76" i="28"/>
  <c r="C76" i="28"/>
  <c r="A76" i="28"/>
  <c r="I76" i="28" s="1"/>
  <c r="J76" i="28" s="1"/>
  <c r="D75" i="28"/>
  <c r="C75" i="28"/>
  <c r="A75" i="28"/>
  <c r="I75" i="28" s="1"/>
  <c r="J75" i="28" s="1"/>
  <c r="D74" i="28"/>
  <c r="C74" i="28"/>
  <c r="A74" i="28"/>
  <c r="I74" i="28" s="1"/>
  <c r="J74" i="28" s="1"/>
  <c r="D73" i="28"/>
  <c r="C73" i="28"/>
  <c r="A73" i="28"/>
  <c r="I73" i="28" s="1"/>
  <c r="J73" i="28" s="1"/>
  <c r="D72" i="28"/>
  <c r="C72" i="28"/>
  <c r="A72" i="28"/>
  <c r="I72" i="28" s="1"/>
  <c r="J72" i="28" s="1"/>
  <c r="D71" i="28"/>
  <c r="C71" i="28"/>
  <c r="A71" i="28"/>
  <c r="I71" i="28" s="1"/>
  <c r="J71" i="28" s="1"/>
  <c r="D70" i="28"/>
  <c r="C70" i="28"/>
  <c r="A70" i="28"/>
  <c r="I70" i="28" s="1"/>
  <c r="J70" i="28" s="1"/>
  <c r="D69" i="28"/>
  <c r="C69" i="28"/>
  <c r="A69" i="28"/>
  <c r="I69" i="28" s="1"/>
  <c r="J69" i="28" s="1"/>
  <c r="D68" i="28"/>
  <c r="C68" i="28"/>
  <c r="A68" i="28"/>
  <c r="I68" i="28" s="1"/>
  <c r="J68" i="28" s="1"/>
  <c r="D67" i="28"/>
  <c r="C67" i="28"/>
  <c r="A67" i="28"/>
  <c r="I67" i="28" s="1"/>
  <c r="J67" i="28" s="1"/>
  <c r="A66" i="28"/>
  <c r="I66" i="28" s="1"/>
  <c r="J66" i="28" s="1"/>
  <c r="D65" i="28"/>
  <c r="C65" i="28"/>
  <c r="A65" i="28"/>
  <c r="I65" i="28" s="1"/>
  <c r="J65" i="28" s="1"/>
  <c r="H20" i="27"/>
  <c r="G20" i="27"/>
  <c r="F20" i="27"/>
  <c r="E20" i="27"/>
  <c r="D20" i="27"/>
  <c r="C20" i="27"/>
  <c r="B20" i="27"/>
  <c r="D19" i="27"/>
  <c r="C19" i="27"/>
  <c r="A19" i="27"/>
  <c r="I19" i="27" s="1"/>
  <c r="J19" i="27" s="1"/>
  <c r="A18" i="27"/>
  <c r="I18" i="27" s="1"/>
  <c r="J18" i="27" s="1"/>
  <c r="D17" i="27"/>
  <c r="C17" i="27"/>
  <c r="A17" i="27"/>
  <c r="I17" i="27" s="1"/>
  <c r="J17" i="27" s="1"/>
  <c r="D16" i="27"/>
  <c r="C16" i="27"/>
  <c r="A16" i="27"/>
  <c r="I16" i="27" s="1"/>
  <c r="J16" i="27" s="1"/>
  <c r="D15" i="27"/>
  <c r="C15" i="27"/>
  <c r="A15" i="27"/>
  <c r="I15" i="27" s="1"/>
  <c r="J15" i="27" s="1"/>
  <c r="A14" i="27"/>
  <c r="I14" i="27" s="1"/>
  <c r="J14" i="27" s="1"/>
  <c r="D13" i="27"/>
  <c r="C13" i="27"/>
  <c r="A13" i="27"/>
  <c r="I13" i="27" s="1"/>
  <c r="J13" i="27" s="1"/>
  <c r="D186" i="26"/>
  <c r="C186" i="26"/>
  <c r="A186" i="26"/>
  <c r="I186" i="26" s="1"/>
  <c r="J186" i="26" s="1"/>
  <c r="D185" i="26"/>
  <c r="C185" i="26"/>
  <c r="A185" i="26"/>
  <c r="D184" i="26"/>
  <c r="C184" i="26"/>
  <c r="A184" i="26"/>
  <c r="I184" i="26" s="1"/>
  <c r="J184" i="26" s="1"/>
  <c r="D183" i="26"/>
  <c r="C183" i="26"/>
  <c r="A183" i="26"/>
  <c r="I183" i="26" s="1"/>
  <c r="J183" i="26" s="1"/>
  <c r="D182" i="26"/>
  <c r="C182" i="26"/>
  <c r="A182" i="26"/>
  <c r="I182" i="26" s="1"/>
  <c r="J182" i="26" s="1"/>
  <c r="D181" i="26"/>
  <c r="C181" i="26"/>
  <c r="A181" i="26"/>
  <c r="I181" i="26" s="1"/>
  <c r="J181" i="26" s="1"/>
  <c r="D180" i="26"/>
  <c r="C180" i="26"/>
  <c r="A180" i="26"/>
  <c r="I180" i="26" s="1"/>
  <c r="J180" i="26" s="1"/>
  <c r="D179" i="26"/>
  <c r="C179" i="26"/>
  <c r="A179" i="26"/>
  <c r="I179" i="26" s="1"/>
  <c r="J179" i="26" s="1"/>
  <c r="D178" i="26"/>
  <c r="C178" i="26"/>
  <c r="A178" i="26"/>
  <c r="I178" i="26" s="1"/>
  <c r="J178" i="26" s="1"/>
  <c r="D177" i="26"/>
  <c r="C177" i="26"/>
  <c r="A177" i="26"/>
  <c r="I177" i="26" s="1"/>
  <c r="J177" i="26" s="1"/>
  <c r="D176" i="26"/>
  <c r="C176" i="26"/>
  <c r="A176" i="26"/>
  <c r="I176" i="26" s="1"/>
  <c r="J176" i="26" s="1"/>
  <c r="D175" i="26"/>
  <c r="C175" i="26"/>
  <c r="A175" i="26"/>
  <c r="I175" i="26" s="1"/>
  <c r="J175" i="26" s="1"/>
  <c r="D174" i="26"/>
  <c r="C174" i="26"/>
  <c r="A174" i="26"/>
  <c r="I174" i="26" s="1"/>
  <c r="J174" i="26" s="1"/>
  <c r="D173" i="26"/>
  <c r="C173" i="26"/>
  <c r="A173" i="26"/>
  <c r="I173" i="26" s="1"/>
  <c r="J173" i="26" s="1"/>
  <c r="D172" i="26"/>
  <c r="C172" i="26"/>
  <c r="A172" i="26"/>
  <c r="I172" i="26" s="1"/>
  <c r="J172" i="26" s="1"/>
  <c r="D171" i="26"/>
  <c r="C171" i="26"/>
  <c r="A171" i="26"/>
  <c r="I171" i="26" s="1"/>
  <c r="J171" i="26" s="1"/>
  <c r="A170" i="26"/>
  <c r="I170" i="26" s="1"/>
  <c r="J170" i="26" s="1"/>
  <c r="D169" i="26"/>
  <c r="C169" i="26"/>
  <c r="A169" i="26"/>
  <c r="I169" i="26" s="1"/>
  <c r="J169" i="26" s="1"/>
  <c r="H142" i="26"/>
  <c r="G142" i="26"/>
  <c r="F142" i="26"/>
  <c r="E142" i="26"/>
  <c r="D142" i="26"/>
  <c r="C142" i="26"/>
  <c r="B142" i="26"/>
  <c r="D141" i="26"/>
  <c r="C141" i="26"/>
  <c r="A141" i="26"/>
  <c r="I141" i="26" s="1"/>
  <c r="J141" i="26" s="1"/>
  <c r="A140" i="26"/>
  <c r="I140" i="26" s="1"/>
  <c r="J140" i="26" s="1"/>
  <c r="D139" i="26"/>
  <c r="C139" i="26"/>
  <c r="A139" i="26"/>
  <c r="I139" i="26" s="1"/>
  <c r="J139" i="26" s="1"/>
  <c r="A138" i="26"/>
  <c r="I138" i="26" s="1"/>
  <c r="J138" i="26" s="1"/>
  <c r="D137" i="26"/>
  <c r="C137" i="26"/>
  <c r="A137" i="26"/>
  <c r="I137" i="26" s="1"/>
  <c r="J137" i="26" s="1"/>
  <c r="A136" i="26"/>
  <c r="I136" i="26" s="1"/>
  <c r="J136" i="26" s="1"/>
  <c r="D135" i="26"/>
  <c r="C135" i="26"/>
  <c r="A135" i="26"/>
  <c r="I135" i="26" s="1"/>
  <c r="J135" i="26" s="1"/>
  <c r="A134" i="26"/>
  <c r="I134" i="26" s="1"/>
  <c r="J134" i="26" s="1"/>
  <c r="D133" i="26"/>
  <c r="C133" i="26"/>
  <c r="A133" i="26"/>
  <c r="I133" i="26" s="1"/>
  <c r="J133" i="26" s="1"/>
  <c r="A132" i="26"/>
  <c r="I132" i="26" s="1"/>
  <c r="J132" i="26" s="1"/>
  <c r="D131" i="26"/>
  <c r="C131" i="26"/>
  <c r="A131" i="26"/>
  <c r="I131" i="26" s="1"/>
  <c r="J131" i="26" s="1"/>
  <c r="A130" i="26"/>
  <c r="I130" i="26" s="1"/>
  <c r="J130" i="26" s="1"/>
  <c r="D129" i="26"/>
  <c r="C129" i="26"/>
  <c r="A129" i="26"/>
  <c r="I129" i="26" s="1"/>
  <c r="J129" i="26" s="1"/>
  <c r="A128" i="26"/>
  <c r="I128" i="26" s="1"/>
  <c r="J128" i="26" s="1"/>
  <c r="D127" i="26"/>
  <c r="C127" i="26"/>
  <c r="A127" i="26"/>
  <c r="I127" i="26" s="1"/>
  <c r="J127" i="26" s="1"/>
  <c r="A126" i="26"/>
  <c r="I126" i="26" s="1"/>
  <c r="J126" i="26" s="1"/>
  <c r="D125" i="26"/>
  <c r="C125" i="26"/>
  <c r="A125" i="26"/>
  <c r="I125" i="26" s="1"/>
  <c r="J125" i="26" s="1"/>
  <c r="A124" i="26"/>
  <c r="I124" i="26" s="1"/>
  <c r="J124" i="26" s="1"/>
  <c r="D123" i="26"/>
  <c r="C123" i="26"/>
  <c r="A123" i="26"/>
  <c r="I123" i="26" s="1"/>
  <c r="J123" i="26" s="1"/>
  <c r="A122" i="26"/>
  <c r="I122" i="26" s="1"/>
  <c r="J122" i="26" s="1"/>
  <c r="D121" i="26"/>
  <c r="C121" i="26"/>
  <c r="A121" i="26"/>
  <c r="I121" i="26" s="1"/>
  <c r="J121" i="26" s="1"/>
  <c r="A120" i="26"/>
  <c r="I120" i="26" s="1"/>
  <c r="J120" i="26" s="1"/>
  <c r="D119" i="26"/>
  <c r="C119" i="26"/>
  <c r="A119" i="26"/>
  <c r="I119" i="26" s="1"/>
  <c r="J119" i="26" s="1"/>
  <c r="A118" i="26"/>
  <c r="I118" i="26" s="1"/>
  <c r="J118" i="26" s="1"/>
  <c r="D117" i="26"/>
  <c r="C117" i="26"/>
  <c r="A117" i="26"/>
  <c r="I117" i="26" s="1"/>
  <c r="J117" i="26" s="1"/>
  <c r="D81" i="26"/>
  <c r="C81" i="26"/>
  <c r="A81" i="26"/>
  <c r="D80" i="26"/>
  <c r="C80" i="26"/>
  <c r="A80" i="26"/>
  <c r="I80" i="26" s="1"/>
  <c r="J80" i="26" s="1"/>
  <c r="D79" i="26"/>
  <c r="C79" i="26"/>
  <c r="A79" i="26"/>
  <c r="I79" i="26" s="1"/>
  <c r="J79" i="26" s="1"/>
  <c r="D78" i="26"/>
  <c r="C78" i="26"/>
  <c r="A78" i="26"/>
  <c r="I78" i="26" s="1"/>
  <c r="J78" i="26" s="1"/>
  <c r="A77" i="26"/>
  <c r="I77" i="26" s="1"/>
  <c r="J77" i="26" s="1"/>
  <c r="D76" i="26"/>
  <c r="C76" i="26"/>
  <c r="A76" i="26"/>
  <c r="I76" i="26" s="1"/>
  <c r="J76" i="26" s="1"/>
  <c r="H68" i="26"/>
  <c r="G68" i="26"/>
  <c r="F68" i="26"/>
  <c r="E68" i="26"/>
  <c r="D68" i="26"/>
  <c r="C68" i="26"/>
  <c r="B68" i="26"/>
  <c r="D67" i="26"/>
  <c r="C67" i="26"/>
  <c r="A67" i="26"/>
  <c r="I67" i="26" s="1"/>
  <c r="J67" i="26" s="1"/>
  <c r="A66" i="26"/>
  <c r="I66" i="26" s="1"/>
  <c r="J66" i="26" s="1"/>
  <c r="D65" i="26"/>
  <c r="C65" i="26"/>
  <c r="A65" i="26"/>
  <c r="I65" i="26" s="1"/>
  <c r="J65" i="26" s="1"/>
  <c r="H28" i="26"/>
  <c r="G28" i="26"/>
  <c r="F28" i="26"/>
  <c r="E28" i="26"/>
  <c r="D28" i="26"/>
  <c r="C28" i="26"/>
  <c r="B28" i="26"/>
  <c r="D27" i="26"/>
  <c r="C27" i="26"/>
  <c r="A27" i="26"/>
  <c r="I27" i="26" s="1"/>
  <c r="J27" i="26" s="1"/>
  <c r="A26" i="26"/>
  <c r="I26" i="26" s="1"/>
  <c r="J26" i="26" s="1"/>
  <c r="D25" i="26"/>
  <c r="C25" i="26"/>
  <c r="A25" i="26"/>
  <c r="I25" i="26" s="1"/>
  <c r="J25" i="26" s="1"/>
  <c r="D17" i="26"/>
  <c r="C17" i="26"/>
  <c r="A17" i="26"/>
  <c r="I17" i="26" s="1"/>
  <c r="J17" i="26" s="1"/>
  <c r="A16" i="26"/>
  <c r="I16" i="26" s="1"/>
  <c r="J16" i="26" s="1"/>
  <c r="D15" i="26"/>
  <c r="C15" i="26"/>
  <c r="A15" i="26"/>
  <c r="I15" i="26" s="1"/>
  <c r="J15" i="26" s="1"/>
  <c r="A14" i="26"/>
  <c r="I14" i="26" s="1"/>
  <c r="J14" i="26" s="1"/>
  <c r="D13" i="26"/>
  <c r="C13" i="26"/>
  <c r="A13" i="26"/>
  <c r="I13" i="26" s="1"/>
  <c r="J13" i="26" s="1"/>
  <c r="H246" i="25"/>
  <c r="G246" i="25"/>
  <c r="F246" i="25"/>
  <c r="E246" i="25"/>
  <c r="D246" i="25"/>
  <c r="C246" i="25"/>
  <c r="B246" i="25"/>
  <c r="D245" i="25"/>
  <c r="C245" i="25"/>
  <c r="A245" i="25"/>
  <c r="I245" i="25" s="1"/>
  <c r="J245" i="25" s="1"/>
  <c r="D244" i="25"/>
  <c r="C244" i="25"/>
  <c r="A244" i="25"/>
  <c r="I244" i="25" s="1"/>
  <c r="J244" i="25" s="1"/>
  <c r="D243" i="25"/>
  <c r="C243" i="25"/>
  <c r="A243" i="25"/>
  <c r="I243" i="25" s="1"/>
  <c r="J243" i="25" s="1"/>
  <c r="D242" i="25"/>
  <c r="C242" i="25"/>
  <c r="A242" i="25"/>
  <c r="I242" i="25" s="1"/>
  <c r="J242" i="25" s="1"/>
  <c r="D241" i="25"/>
  <c r="C241" i="25"/>
  <c r="A241" i="25"/>
  <c r="I241" i="25" s="1"/>
  <c r="J241" i="25" s="1"/>
  <c r="D240" i="25"/>
  <c r="C240" i="25"/>
  <c r="A240" i="25"/>
  <c r="I240" i="25" s="1"/>
  <c r="J240" i="25" s="1"/>
  <c r="D239" i="25"/>
  <c r="C239" i="25"/>
  <c r="A239" i="25"/>
  <c r="I239" i="25" s="1"/>
  <c r="J239" i="25" s="1"/>
  <c r="D238" i="25"/>
  <c r="C238" i="25"/>
  <c r="A238" i="25"/>
  <c r="I238" i="25" s="1"/>
  <c r="J238" i="25" s="1"/>
  <c r="D237" i="25"/>
  <c r="C237" i="25"/>
  <c r="A237" i="25"/>
  <c r="I237" i="25" s="1"/>
  <c r="J237" i="25" s="1"/>
  <c r="D236" i="25"/>
  <c r="C236" i="25"/>
  <c r="A236" i="25"/>
  <c r="I236" i="25" s="1"/>
  <c r="J236" i="25" s="1"/>
  <c r="D235" i="25"/>
  <c r="C235" i="25"/>
  <c r="A235" i="25"/>
  <c r="I235" i="25" s="1"/>
  <c r="J235" i="25" s="1"/>
  <c r="D234" i="25"/>
  <c r="C234" i="25"/>
  <c r="A234" i="25"/>
  <c r="I234" i="25" s="1"/>
  <c r="J234" i="25" s="1"/>
  <c r="D233" i="25"/>
  <c r="C233" i="25"/>
  <c r="A233" i="25"/>
  <c r="I233" i="25" s="1"/>
  <c r="J233" i="25" s="1"/>
  <c r="D232" i="25"/>
  <c r="C232" i="25"/>
  <c r="A232" i="25"/>
  <c r="I232" i="25" s="1"/>
  <c r="J232" i="25" s="1"/>
  <c r="D231" i="25"/>
  <c r="C231" i="25"/>
  <c r="A231" i="25"/>
  <c r="I231" i="25" s="1"/>
  <c r="J231" i="25" s="1"/>
  <c r="D230" i="25"/>
  <c r="C230" i="25"/>
  <c r="A230" i="25"/>
  <c r="I230" i="25" s="1"/>
  <c r="J230" i="25" s="1"/>
  <c r="D229" i="25"/>
  <c r="C229" i="25"/>
  <c r="A229" i="25"/>
  <c r="I229" i="25" s="1"/>
  <c r="J229" i="25" s="1"/>
  <c r="D228" i="25"/>
  <c r="C228" i="25"/>
  <c r="A228" i="25"/>
  <c r="I228" i="25" s="1"/>
  <c r="J228" i="25" s="1"/>
  <c r="D227" i="25"/>
  <c r="C227" i="25"/>
  <c r="A227" i="25"/>
  <c r="I227" i="25" s="1"/>
  <c r="J227" i="25" s="1"/>
  <c r="D226" i="25"/>
  <c r="C226" i="25"/>
  <c r="A226" i="25"/>
  <c r="I226" i="25" s="1"/>
  <c r="J226" i="25" s="1"/>
  <c r="D225" i="25"/>
  <c r="C225" i="25"/>
  <c r="A225" i="25"/>
  <c r="I225" i="25" s="1"/>
  <c r="J225" i="25" s="1"/>
  <c r="D224" i="25"/>
  <c r="C224" i="25"/>
  <c r="A224" i="25"/>
  <c r="I224" i="25" s="1"/>
  <c r="J224" i="25" s="1"/>
  <c r="D223" i="25"/>
  <c r="C223" i="25"/>
  <c r="A223" i="25"/>
  <c r="I223" i="25" s="1"/>
  <c r="J223" i="25" s="1"/>
  <c r="A222" i="25"/>
  <c r="I222" i="25" s="1"/>
  <c r="J222" i="25" s="1"/>
  <c r="D221" i="25"/>
  <c r="C221" i="25"/>
  <c r="A221" i="25"/>
  <c r="I221" i="25" s="1"/>
  <c r="J221" i="25" s="1"/>
  <c r="H200" i="25"/>
  <c r="G200" i="25"/>
  <c r="F200" i="25"/>
  <c r="E200" i="25"/>
  <c r="D200" i="25"/>
  <c r="C200" i="25"/>
  <c r="B200" i="25"/>
  <c r="H199" i="25"/>
  <c r="G199" i="25"/>
  <c r="F199" i="25"/>
  <c r="E199" i="25"/>
  <c r="D199" i="25"/>
  <c r="C199" i="25"/>
  <c r="B199" i="25"/>
  <c r="D198" i="25"/>
  <c r="C198" i="25"/>
  <c r="A198" i="25"/>
  <c r="I198" i="25" s="1"/>
  <c r="J198" i="25" s="1"/>
  <c r="D197" i="25"/>
  <c r="C197" i="25"/>
  <c r="A197" i="25"/>
  <c r="I197" i="25" s="1"/>
  <c r="J197" i="25" s="1"/>
  <c r="D196" i="25"/>
  <c r="C196" i="25"/>
  <c r="A196" i="25"/>
  <c r="I196" i="25" s="1"/>
  <c r="J196" i="25" s="1"/>
  <c r="D195" i="25"/>
  <c r="C195" i="25"/>
  <c r="A195" i="25"/>
  <c r="I195" i="25" s="1"/>
  <c r="J195" i="25" s="1"/>
  <c r="D194" i="25"/>
  <c r="C194" i="25"/>
  <c r="A194" i="25"/>
  <c r="I194" i="25" s="1"/>
  <c r="J194" i="25" s="1"/>
  <c r="D193" i="25"/>
  <c r="C193" i="25"/>
  <c r="A193" i="25"/>
  <c r="I193" i="25" s="1"/>
  <c r="J193" i="25" s="1"/>
  <c r="D192" i="25"/>
  <c r="C192" i="25"/>
  <c r="A192" i="25"/>
  <c r="I192" i="25" s="1"/>
  <c r="J192" i="25" s="1"/>
  <c r="D191" i="25"/>
  <c r="C191" i="25"/>
  <c r="A191" i="25"/>
  <c r="I191" i="25" s="1"/>
  <c r="J191" i="25" s="1"/>
  <c r="D190" i="25"/>
  <c r="C190" i="25"/>
  <c r="A190" i="25"/>
  <c r="I190" i="25" s="1"/>
  <c r="J190" i="25" s="1"/>
  <c r="D189" i="25"/>
  <c r="C189" i="25"/>
  <c r="A189" i="25"/>
  <c r="I189" i="25" s="1"/>
  <c r="J189" i="25" s="1"/>
  <c r="D188" i="25"/>
  <c r="C188" i="25"/>
  <c r="A188" i="25"/>
  <c r="I188" i="25" s="1"/>
  <c r="J188" i="25" s="1"/>
  <c r="D187" i="25"/>
  <c r="C187" i="25"/>
  <c r="A187" i="25"/>
  <c r="I187" i="25" s="1"/>
  <c r="J187" i="25" s="1"/>
  <c r="D186" i="25"/>
  <c r="C186" i="25"/>
  <c r="A186" i="25"/>
  <c r="I186" i="25" s="1"/>
  <c r="J186" i="25" s="1"/>
  <c r="D185" i="25"/>
  <c r="C185" i="25"/>
  <c r="A185" i="25"/>
  <c r="I185" i="25" s="1"/>
  <c r="J185" i="25" s="1"/>
  <c r="D184" i="25"/>
  <c r="C184" i="25"/>
  <c r="A184" i="25"/>
  <c r="I184" i="25" s="1"/>
  <c r="J184" i="25" s="1"/>
  <c r="D183" i="25"/>
  <c r="C183" i="25"/>
  <c r="A183" i="25"/>
  <c r="I183" i="25" s="1"/>
  <c r="J183" i="25" s="1"/>
  <c r="D182" i="25"/>
  <c r="C182" i="25"/>
  <c r="A182" i="25"/>
  <c r="I182" i="25" s="1"/>
  <c r="J182" i="25" s="1"/>
  <c r="D181" i="25"/>
  <c r="C181" i="25"/>
  <c r="A181" i="25"/>
  <c r="I181" i="25" s="1"/>
  <c r="J181" i="25" s="1"/>
  <c r="D180" i="25"/>
  <c r="C180" i="25"/>
  <c r="A180" i="25"/>
  <c r="I180" i="25" s="1"/>
  <c r="J180" i="25" s="1"/>
  <c r="D179" i="25"/>
  <c r="C179" i="25"/>
  <c r="A179" i="25"/>
  <c r="I179" i="25" s="1"/>
  <c r="J179" i="25" s="1"/>
  <c r="D178" i="25"/>
  <c r="C178" i="25"/>
  <c r="A178" i="25"/>
  <c r="I178" i="25" s="1"/>
  <c r="J178" i="25" s="1"/>
  <c r="D177" i="25"/>
  <c r="C177" i="25"/>
  <c r="A177" i="25"/>
  <c r="I177" i="25" s="1"/>
  <c r="J177" i="25" s="1"/>
  <c r="D176" i="25"/>
  <c r="C176" i="25"/>
  <c r="A176" i="25"/>
  <c r="I176" i="25" s="1"/>
  <c r="J176" i="25" s="1"/>
  <c r="D175" i="25"/>
  <c r="C175" i="25"/>
  <c r="A175" i="25"/>
  <c r="I175" i="25" s="1"/>
  <c r="J175" i="25" s="1"/>
  <c r="D174" i="25"/>
  <c r="C174" i="25"/>
  <c r="A174" i="25"/>
  <c r="I174" i="25" s="1"/>
  <c r="J174" i="25" s="1"/>
  <c r="D173" i="25"/>
  <c r="C173" i="25"/>
  <c r="A173" i="25"/>
  <c r="I173" i="25" s="1"/>
  <c r="J173" i="25" s="1"/>
  <c r="D172" i="25"/>
  <c r="C172" i="25"/>
  <c r="A172" i="25"/>
  <c r="I172" i="25" s="1"/>
  <c r="J172" i="25" s="1"/>
  <c r="D171" i="25"/>
  <c r="C171" i="25"/>
  <c r="A171" i="25"/>
  <c r="I171" i="25" s="1"/>
  <c r="J171" i="25" s="1"/>
  <c r="A170" i="25"/>
  <c r="I170" i="25" s="1"/>
  <c r="J170" i="25" s="1"/>
  <c r="D169" i="25"/>
  <c r="C169" i="25"/>
  <c r="A169" i="25"/>
  <c r="I169" i="25" s="1"/>
  <c r="J169" i="25" s="1"/>
  <c r="D157" i="25"/>
  <c r="C157" i="25"/>
  <c r="A157" i="25"/>
  <c r="I157" i="25" s="1"/>
  <c r="J157" i="25" s="1"/>
  <c r="D156" i="25"/>
  <c r="C156" i="25"/>
  <c r="A156" i="25"/>
  <c r="I156" i="25" s="1"/>
  <c r="J156" i="25" s="1"/>
  <c r="D155" i="25"/>
  <c r="C155" i="25"/>
  <c r="A155" i="25"/>
  <c r="I155" i="25" s="1"/>
  <c r="J155" i="25" s="1"/>
  <c r="D154" i="25"/>
  <c r="C154" i="25"/>
  <c r="A154" i="25"/>
  <c r="I154" i="25" s="1"/>
  <c r="J154" i="25" s="1"/>
  <c r="D153" i="25"/>
  <c r="C153" i="25"/>
  <c r="A153" i="25"/>
  <c r="I153" i="25" s="1"/>
  <c r="J153" i="25" s="1"/>
  <c r="D152" i="25"/>
  <c r="C152" i="25"/>
  <c r="A152" i="25"/>
  <c r="I152" i="25" s="1"/>
  <c r="J152" i="25" s="1"/>
  <c r="D151" i="25"/>
  <c r="C151" i="25"/>
  <c r="A151" i="25"/>
  <c r="I151" i="25" s="1"/>
  <c r="J151" i="25" s="1"/>
  <c r="D150" i="25"/>
  <c r="C150" i="25"/>
  <c r="A150" i="25"/>
  <c r="I150" i="25" s="1"/>
  <c r="J150" i="25" s="1"/>
  <c r="D149" i="25"/>
  <c r="C149" i="25"/>
  <c r="A149" i="25"/>
  <c r="I149" i="25" s="1"/>
  <c r="J149" i="25" s="1"/>
  <c r="D148" i="25"/>
  <c r="C148" i="25"/>
  <c r="A148" i="25"/>
  <c r="I148" i="25" s="1"/>
  <c r="J148" i="25" s="1"/>
  <c r="D147" i="25"/>
  <c r="C147" i="25"/>
  <c r="A147" i="25"/>
  <c r="I147" i="25" s="1"/>
  <c r="J147" i="25" s="1"/>
  <c r="D146" i="25"/>
  <c r="C146" i="25"/>
  <c r="A146" i="25"/>
  <c r="I146" i="25" s="1"/>
  <c r="J146" i="25" s="1"/>
  <c r="D145" i="25"/>
  <c r="C145" i="25"/>
  <c r="A145" i="25"/>
  <c r="I145" i="25" s="1"/>
  <c r="J145" i="25" s="1"/>
  <c r="D144" i="25"/>
  <c r="C144" i="25"/>
  <c r="A144" i="25"/>
  <c r="I144" i="25" s="1"/>
  <c r="J144" i="25" s="1"/>
  <c r="D143" i="25"/>
  <c r="C143" i="25"/>
  <c r="A143" i="25"/>
  <c r="I143" i="25" s="1"/>
  <c r="J143" i="25" s="1"/>
  <c r="D142" i="25"/>
  <c r="C142" i="25"/>
  <c r="A142" i="25"/>
  <c r="I142" i="25" s="1"/>
  <c r="J142" i="25" s="1"/>
  <c r="D141" i="25"/>
  <c r="C141" i="25"/>
  <c r="A141" i="25"/>
  <c r="I141" i="25" s="1"/>
  <c r="J141" i="25" s="1"/>
  <c r="D140" i="25"/>
  <c r="C140" i="25"/>
  <c r="A140" i="25"/>
  <c r="I140" i="25" s="1"/>
  <c r="J140" i="25" s="1"/>
  <c r="D139" i="25"/>
  <c r="C139" i="25"/>
  <c r="A139" i="25"/>
  <c r="I139" i="25" s="1"/>
  <c r="J139" i="25" s="1"/>
  <c r="D138" i="25"/>
  <c r="C138" i="25"/>
  <c r="A138" i="25"/>
  <c r="I138" i="25" s="1"/>
  <c r="J138" i="25" s="1"/>
  <c r="D137" i="25"/>
  <c r="C137" i="25"/>
  <c r="A137" i="25"/>
  <c r="I137" i="25" s="1"/>
  <c r="J137" i="25" s="1"/>
  <c r="D136" i="25"/>
  <c r="C136" i="25"/>
  <c r="A136" i="25"/>
  <c r="I136" i="25" s="1"/>
  <c r="J136" i="25" s="1"/>
  <c r="D135" i="25"/>
  <c r="C135" i="25"/>
  <c r="A135" i="25"/>
  <c r="I135" i="25" s="1"/>
  <c r="J135" i="25" s="1"/>
  <c r="D134" i="25"/>
  <c r="C134" i="25"/>
  <c r="A134" i="25"/>
  <c r="I134" i="25" s="1"/>
  <c r="J134" i="25" s="1"/>
  <c r="D133" i="25"/>
  <c r="C133" i="25"/>
  <c r="A133" i="25"/>
  <c r="I133" i="25" s="1"/>
  <c r="J133" i="25" s="1"/>
  <c r="D132" i="25"/>
  <c r="C132" i="25"/>
  <c r="A132" i="25"/>
  <c r="I132" i="25" s="1"/>
  <c r="J132" i="25" s="1"/>
  <c r="D131" i="25"/>
  <c r="C131" i="25"/>
  <c r="A131" i="25"/>
  <c r="I131" i="25" s="1"/>
  <c r="J131" i="25" s="1"/>
  <c r="D130" i="25"/>
  <c r="C130" i="25"/>
  <c r="A130" i="25"/>
  <c r="I130" i="25" s="1"/>
  <c r="J130" i="25" s="1"/>
  <c r="D129" i="25"/>
  <c r="C129" i="25"/>
  <c r="A129" i="25"/>
  <c r="I129" i="25" s="1"/>
  <c r="J129" i="25" s="1"/>
  <c r="D128" i="25"/>
  <c r="C128" i="25"/>
  <c r="A128" i="25"/>
  <c r="I128" i="25" s="1"/>
  <c r="J128" i="25" s="1"/>
  <c r="D127" i="25"/>
  <c r="C127" i="25"/>
  <c r="A127" i="25"/>
  <c r="I127" i="25" s="1"/>
  <c r="J127" i="25" s="1"/>
  <c r="D126" i="25"/>
  <c r="C126" i="25"/>
  <c r="A126" i="25"/>
  <c r="I126" i="25" s="1"/>
  <c r="J126" i="25" s="1"/>
  <c r="D125" i="25"/>
  <c r="C125" i="25"/>
  <c r="A125" i="25"/>
  <c r="I125" i="25" s="1"/>
  <c r="J125" i="25" s="1"/>
  <c r="D124" i="25"/>
  <c r="C124" i="25"/>
  <c r="A124" i="25"/>
  <c r="I124" i="25" s="1"/>
  <c r="J124" i="25" s="1"/>
  <c r="D123" i="25"/>
  <c r="C123" i="25"/>
  <c r="A123" i="25"/>
  <c r="I123" i="25" s="1"/>
  <c r="J123" i="25" s="1"/>
  <c r="D122" i="25"/>
  <c r="C122" i="25"/>
  <c r="A122" i="25"/>
  <c r="I122" i="25" s="1"/>
  <c r="J122" i="25" s="1"/>
  <c r="D121" i="25"/>
  <c r="C121" i="25"/>
  <c r="A121" i="25"/>
  <c r="I121" i="25" s="1"/>
  <c r="J121" i="25" s="1"/>
  <c r="D120" i="25"/>
  <c r="C120" i="25"/>
  <c r="A120" i="25"/>
  <c r="I120" i="25" s="1"/>
  <c r="J120" i="25" s="1"/>
  <c r="D119" i="25"/>
  <c r="C119" i="25"/>
  <c r="A119" i="25"/>
  <c r="I119" i="25" s="1"/>
  <c r="J119" i="25" s="1"/>
  <c r="D118" i="25"/>
  <c r="C118" i="25"/>
  <c r="A118" i="25"/>
  <c r="I118" i="25" s="1"/>
  <c r="J118" i="25" s="1"/>
  <c r="D117" i="25"/>
  <c r="C117" i="25"/>
  <c r="A117" i="25"/>
  <c r="I117" i="25" s="1"/>
  <c r="J117" i="25" s="1"/>
  <c r="H79" i="25"/>
  <c r="G79" i="25"/>
  <c r="F79" i="25"/>
  <c r="E79" i="25"/>
  <c r="D79" i="25"/>
  <c r="C79" i="25"/>
  <c r="B79" i="25"/>
  <c r="H78" i="25"/>
  <c r="G78" i="25"/>
  <c r="F78" i="25"/>
  <c r="E78" i="25"/>
  <c r="B78" i="25"/>
  <c r="D77" i="25"/>
  <c r="C77" i="25"/>
  <c r="A77" i="25"/>
  <c r="I77" i="25" s="1"/>
  <c r="J77" i="25" s="1"/>
  <c r="A76" i="25"/>
  <c r="I76" i="25" s="1"/>
  <c r="J76" i="25" s="1"/>
  <c r="D75" i="25"/>
  <c r="C75" i="25"/>
  <c r="A75" i="25"/>
  <c r="I75" i="25" s="1"/>
  <c r="J75" i="25" s="1"/>
  <c r="A74" i="25"/>
  <c r="I74" i="25" s="1"/>
  <c r="J74" i="25" s="1"/>
  <c r="D73" i="25"/>
  <c r="C73" i="25"/>
  <c r="A73" i="25"/>
  <c r="I73" i="25" s="1"/>
  <c r="J73" i="25" s="1"/>
  <c r="A72" i="25"/>
  <c r="I72" i="25" s="1"/>
  <c r="J72" i="25" s="1"/>
  <c r="D71" i="25"/>
  <c r="C71" i="25"/>
  <c r="A71" i="25"/>
  <c r="I71" i="25" s="1"/>
  <c r="J71" i="25" s="1"/>
  <c r="A70" i="25"/>
  <c r="I70" i="25" s="1"/>
  <c r="J70" i="25" s="1"/>
  <c r="D69" i="25"/>
  <c r="C69" i="25"/>
  <c r="A69" i="25"/>
  <c r="I69" i="25" s="1"/>
  <c r="J69" i="25" s="1"/>
  <c r="A68" i="25"/>
  <c r="I68" i="25" s="1"/>
  <c r="J68" i="25" s="1"/>
  <c r="D67" i="25"/>
  <c r="C67" i="25"/>
  <c r="A67" i="25"/>
  <c r="I67" i="25" s="1"/>
  <c r="J67" i="25" s="1"/>
  <c r="A66" i="25"/>
  <c r="I66" i="25" s="1"/>
  <c r="J66" i="25" s="1"/>
  <c r="D65" i="25"/>
  <c r="C65" i="25"/>
  <c r="A65" i="25"/>
  <c r="I65" i="25" s="1"/>
  <c r="J65" i="25" s="1"/>
  <c r="H25" i="25"/>
  <c r="G25" i="25"/>
  <c r="F25" i="25"/>
  <c r="E25" i="25"/>
  <c r="D25" i="25"/>
  <c r="C25" i="25"/>
  <c r="B25" i="25"/>
  <c r="H24" i="25"/>
  <c r="G24" i="25"/>
  <c r="F24" i="25"/>
  <c r="E24" i="25"/>
  <c r="B24" i="25"/>
  <c r="D23" i="25"/>
  <c r="C23" i="25"/>
  <c r="A23" i="25"/>
  <c r="I23" i="25" s="1"/>
  <c r="J23" i="25" s="1"/>
  <c r="A22" i="25"/>
  <c r="I22" i="25" s="1"/>
  <c r="J22" i="25" s="1"/>
  <c r="D21" i="25"/>
  <c r="C21" i="25"/>
  <c r="A21" i="25"/>
  <c r="I21" i="25" s="1"/>
  <c r="J21" i="25" s="1"/>
  <c r="A20" i="25"/>
  <c r="I20" i="25" s="1"/>
  <c r="J20" i="25" s="1"/>
  <c r="D19" i="25"/>
  <c r="C19" i="25"/>
  <c r="A19" i="25"/>
  <c r="I19" i="25" s="1"/>
  <c r="J19" i="25" s="1"/>
  <c r="A18" i="25"/>
  <c r="I18" i="25" s="1"/>
  <c r="J18" i="25" s="1"/>
  <c r="D17" i="25"/>
  <c r="C17" i="25"/>
  <c r="A17" i="25"/>
  <c r="I17" i="25" s="1"/>
  <c r="J17" i="25" s="1"/>
  <c r="A16" i="25"/>
  <c r="I16" i="25" s="1"/>
  <c r="J16" i="25" s="1"/>
  <c r="D15" i="25"/>
  <c r="C15" i="25"/>
  <c r="A15" i="25"/>
  <c r="I15" i="25" s="1"/>
  <c r="J15" i="25" s="1"/>
  <c r="A14" i="25"/>
  <c r="I14" i="25" s="1"/>
  <c r="J14" i="25" s="1"/>
  <c r="D13" i="25"/>
  <c r="C13" i="25"/>
  <c r="A13" i="25"/>
  <c r="I13" i="25" s="1"/>
  <c r="J13" i="25" s="1"/>
  <c r="A117" i="20"/>
  <c r="C117" i="20"/>
  <c r="D117" i="20"/>
  <c r="A118" i="20"/>
  <c r="A119" i="20"/>
  <c r="C119" i="20"/>
  <c r="D119" i="20"/>
  <c r="A120" i="20"/>
  <c r="A121" i="20"/>
  <c r="I121" i="20" s="1"/>
  <c r="J121" i="20" s="1"/>
  <c r="C121" i="20"/>
  <c r="D121" i="20"/>
  <c r="A122" i="20"/>
  <c r="A123" i="20"/>
  <c r="I123" i="20" s="1"/>
  <c r="J123" i="20" s="1"/>
  <c r="C123" i="20"/>
  <c r="D123" i="20"/>
  <c r="A124" i="20"/>
  <c r="A125" i="20"/>
  <c r="C125" i="20"/>
  <c r="D125" i="20"/>
  <c r="A126" i="20"/>
  <c r="I126" i="20" s="1"/>
  <c r="J126" i="20" s="1"/>
  <c r="A127" i="20"/>
  <c r="C127" i="20"/>
  <c r="D127" i="20"/>
  <c r="A128" i="20"/>
  <c r="I128" i="20" s="1"/>
  <c r="J128" i="20" s="1"/>
  <c r="A129" i="20"/>
  <c r="C129" i="20"/>
  <c r="D129" i="20"/>
  <c r="A130" i="20"/>
  <c r="A131" i="20"/>
  <c r="C131" i="20"/>
  <c r="D131" i="20"/>
  <c r="B132" i="20"/>
  <c r="E132" i="20"/>
  <c r="F132" i="20"/>
  <c r="G132" i="20"/>
  <c r="H132" i="20"/>
  <c r="H277" i="24"/>
  <c r="G277" i="24"/>
  <c r="F277" i="24"/>
  <c r="E277" i="24"/>
  <c r="D277" i="24"/>
  <c r="C277" i="24"/>
  <c r="B277" i="24"/>
  <c r="D276" i="24"/>
  <c r="C276" i="24"/>
  <c r="A276" i="24"/>
  <c r="I276" i="24" s="1"/>
  <c r="J276" i="24" s="1"/>
  <c r="D260" i="24"/>
  <c r="C260" i="24"/>
  <c r="A260" i="24"/>
  <c r="I260" i="24" s="1"/>
  <c r="J260" i="24" s="1"/>
  <c r="D259" i="24"/>
  <c r="C259" i="24"/>
  <c r="A259" i="24"/>
  <c r="I259" i="24" s="1"/>
  <c r="J259" i="24" s="1"/>
  <c r="D258" i="24"/>
  <c r="C258" i="24"/>
  <c r="A258" i="24"/>
  <c r="I258" i="24" s="1"/>
  <c r="J258" i="24" s="1"/>
  <c r="D257" i="24"/>
  <c r="C257" i="24"/>
  <c r="A257" i="24"/>
  <c r="I257" i="24" s="1"/>
  <c r="J257" i="24" s="1"/>
  <c r="D256" i="24"/>
  <c r="C256" i="24"/>
  <c r="A256" i="24"/>
  <c r="I256" i="24" s="1"/>
  <c r="J256" i="24" s="1"/>
  <c r="D255" i="24"/>
  <c r="C255" i="24"/>
  <c r="A255" i="24"/>
  <c r="I255" i="24" s="1"/>
  <c r="J255" i="24" s="1"/>
  <c r="D254" i="24"/>
  <c r="C254" i="24"/>
  <c r="A254" i="24"/>
  <c r="I254" i="24" s="1"/>
  <c r="J254" i="24" s="1"/>
  <c r="D253" i="24"/>
  <c r="C253" i="24"/>
  <c r="A253" i="24"/>
  <c r="I253" i="24" s="1"/>
  <c r="J253" i="24" s="1"/>
  <c r="D252" i="24"/>
  <c r="C252" i="24"/>
  <c r="A252" i="24"/>
  <c r="I252" i="24" s="1"/>
  <c r="J252" i="24" s="1"/>
  <c r="D251" i="24"/>
  <c r="C251" i="24"/>
  <c r="A251" i="24"/>
  <c r="I251" i="24" s="1"/>
  <c r="J251" i="24" s="1"/>
  <c r="D250" i="24"/>
  <c r="C250" i="24"/>
  <c r="A250" i="24"/>
  <c r="D249" i="24"/>
  <c r="C249" i="24"/>
  <c r="A249" i="24"/>
  <c r="I249" i="24" s="1"/>
  <c r="J249" i="24" s="1"/>
  <c r="D248" i="24"/>
  <c r="C248" i="24"/>
  <c r="A248" i="24"/>
  <c r="I248" i="24" s="1"/>
  <c r="J248" i="24" s="1"/>
  <c r="D247" i="24"/>
  <c r="C247" i="24"/>
  <c r="A247" i="24"/>
  <c r="I247" i="24" s="1"/>
  <c r="J247" i="24" s="1"/>
  <c r="D246" i="24"/>
  <c r="C246" i="24"/>
  <c r="A246" i="24"/>
  <c r="I246" i="24" s="1"/>
  <c r="J246" i="24" s="1"/>
  <c r="D245" i="24"/>
  <c r="C245" i="24"/>
  <c r="A245" i="24"/>
  <c r="I245" i="24" s="1"/>
  <c r="J245" i="24" s="1"/>
  <c r="D244" i="24"/>
  <c r="C244" i="24"/>
  <c r="A244" i="24"/>
  <c r="I244" i="24" s="1"/>
  <c r="J244" i="24" s="1"/>
  <c r="D243" i="24"/>
  <c r="C243" i="24"/>
  <c r="A243" i="24"/>
  <c r="I243" i="24" s="1"/>
  <c r="J243" i="24" s="1"/>
  <c r="D242" i="24"/>
  <c r="C242" i="24"/>
  <c r="A242" i="24"/>
  <c r="I242" i="24" s="1"/>
  <c r="J242" i="24" s="1"/>
  <c r="D241" i="24"/>
  <c r="C241" i="24"/>
  <c r="A241" i="24"/>
  <c r="I241" i="24" s="1"/>
  <c r="J241" i="24" s="1"/>
  <c r="D240" i="24"/>
  <c r="C240" i="24"/>
  <c r="A240" i="24"/>
  <c r="I240" i="24" s="1"/>
  <c r="J240" i="24" s="1"/>
  <c r="D239" i="24"/>
  <c r="C239" i="24"/>
  <c r="A239" i="24"/>
  <c r="I239" i="24" s="1"/>
  <c r="J239" i="24" s="1"/>
  <c r="D238" i="24"/>
  <c r="C238" i="24"/>
  <c r="A238" i="24"/>
  <c r="I238" i="24" s="1"/>
  <c r="J238" i="24" s="1"/>
  <c r="D237" i="24"/>
  <c r="C237" i="24"/>
  <c r="A237" i="24"/>
  <c r="I237" i="24" s="1"/>
  <c r="J237" i="24" s="1"/>
  <c r="D236" i="24"/>
  <c r="C236" i="24"/>
  <c r="A236" i="24"/>
  <c r="I236" i="24" s="1"/>
  <c r="J236" i="24" s="1"/>
  <c r="D235" i="24"/>
  <c r="C235" i="24"/>
  <c r="A235" i="24"/>
  <c r="I235" i="24" s="1"/>
  <c r="J235" i="24" s="1"/>
  <c r="D234" i="24"/>
  <c r="C234" i="24"/>
  <c r="A234" i="24"/>
  <c r="D233" i="24"/>
  <c r="C233" i="24"/>
  <c r="A233" i="24"/>
  <c r="I233" i="24" s="1"/>
  <c r="J233" i="24" s="1"/>
  <c r="D232" i="24"/>
  <c r="C232" i="24"/>
  <c r="A232" i="24"/>
  <c r="I232" i="24" s="1"/>
  <c r="J232" i="24" s="1"/>
  <c r="D231" i="24"/>
  <c r="C231" i="24"/>
  <c r="A231" i="24"/>
  <c r="I231" i="24" s="1"/>
  <c r="J231" i="24" s="1"/>
  <c r="D230" i="24"/>
  <c r="C230" i="24"/>
  <c r="A230" i="24"/>
  <c r="I230" i="24" s="1"/>
  <c r="J230" i="24" s="1"/>
  <c r="D229" i="24"/>
  <c r="C229" i="24"/>
  <c r="A229" i="24"/>
  <c r="I229" i="24" s="1"/>
  <c r="J229" i="24" s="1"/>
  <c r="D228" i="24"/>
  <c r="C228" i="24"/>
  <c r="A228" i="24"/>
  <c r="I228" i="24" s="1"/>
  <c r="J228" i="24" s="1"/>
  <c r="D227" i="24"/>
  <c r="C227" i="24"/>
  <c r="A227" i="24"/>
  <c r="I227" i="24" s="1"/>
  <c r="J227" i="24" s="1"/>
  <c r="D226" i="24"/>
  <c r="C226" i="24"/>
  <c r="A226" i="24"/>
  <c r="I226" i="24" s="1"/>
  <c r="J226" i="24" s="1"/>
  <c r="D225" i="24"/>
  <c r="C225" i="24"/>
  <c r="A225" i="24"/>
  <c r="D224" i="24"/>
  <c r="C224" i="24"/>
  <c r="A224" i="24"/>
  <c r="I224" i="24" s="1"/>
  <c r="J224" i="24" s="1"/>
  <c r="D223" i="24"/>
  <c r="C223" i="24"/>
  <c r="A223" i="24"/>
  <c r="I223" i="24" s="1"/>
  <c r="J223" i="24" s="1"/>
  <c r="A222" i="24"/>
  <c r="I222" i="24" s="1"/>
  <c r="J222" i="24" s="1"/>
  <c r="D221" i="24"/>
  <c r="C221" i="24"/>
  <c r="A221" i="24"/>
  <c r="I221" i="24" s="1"/>
  <c r="J221" i="24" s="1"/>
  <c r="A194" i="24"/>
  <c r="I194" i="24" s="1"/>
  <c r="J194" i="24" s="1"/>
  <c r="D193" i="24"/>
  <c r="C193" i="24"/>
  <c r="A193" i="24"/>
  <c r="I193" i="24" s="1"/>
  <c r="J193" i="24" s="1"/>
  <c r="A192" i="24"/>
  <c r="I192" i="24" s="1"/>
  <c r="J192" i="24" s="1"/>
  <c r="D191" i="24"/>
  <c r="C191" i="24"/>
  <c r="A191" i="24"/>
  <c r="I191" i="24" s="1"/>
  <c r="J191" i="24" s="1"/>
  <c r="A182" i="24"/>
  <c r="I182" i="24" s="1"/>
  <c r="J182" i="24" s="1"/>
  <c r="D181" i="24"/>
  <c r="C181" i="24"/>
  <c r="A181" i="24"/>
  <c r="I181" i="24" s="1"/>
  <c r="J181" i="24" s="1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D172" i="24"/>
  <c r="C172" i="24"/>
  <c r="A172" i="24"/>
  <c r="I172" i="24" s="1"/>
  <c r="J172" i="24" s="1"/>
  <c r="D171" i="24"/>
  <c r="C171" i="24"/>
  <c r="A171" i="24"/>
  <c r="I171" i="24" s="1"/>
  <c r="J171" i="24" s="1"/>
  <c r="A170" i="24"/>
  <c r="I170" i="24" s="1"/>
  <c r="J170" i="24" s="1"/>
  <c r="D169" i="24"/>
  <c r="C169" i="24"/>
  <c r="A169" i="24"/>
  <c r="I169" i="24" s="1"/>
  <c r="J169" i="24" s="1"/>
  <c r="H148" i="24"/>
  <c r="G148" i="24"/>
  <c r="F148" i="24"/>
  <c r="E148" i="24"/>
  <c r="D148" i="24"/>
  <c r="C148" i="24"/>
  <c r="B148" i="24"/>
  <c r="D147" i="24"/>
  <c r="C147" i="24"/>
  <c r="A147" i="24"/>
  <c r="I147" i="24" s="1"/>
  <c r="J147" i="24" s="1"/>
  <c r="A146" i="24"/>
  <c r="I146" i="24" s="1"/>
  <c r="J146" i="24" s="1"/>
  <c r="D145" i="24"/>
  <c r="C145" i="24"/>
  <c r="A145" i="24"/>
  <c r="I145" i="24" s="1"/>
  <c r="J145" i="24" s="1"/>
  <c r="H138" i="24"/>
  <c r="G138" i="24"/>
  <c r="F138" i="24"/>
  <c r="E138" i="24"/>
  <c r="D138" i="24"/>
  <c r="C138" i="24"/>
  <c r="B138" i="24"/>
  <c r="D137" i="24"/>
  <c r="C137" i="24"/>
  <c r="A137" i="24"/>
  <c r="I137" i="24" s="1"/>
  <c r="J137" i="24" s="1"/>
  <c r="A136" i="24"/>
  <c r="I136" i="24" s="1"/>
  <c r="J136" i="24" s="1"/>
  <c r="D135" i="24"/>
  <c r="C135" i="24"/>
  <c r="A135" i="24"/>
  <c r="I135" i="24" s="1"/>
  <c r="J135" i="24" s="1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A126" i="24"/>
  <c r="I126" i="24" s="1"/>
  <c r="J126" i="24" s="1"/>
  <c r="D125" i="24"/>
  <c r="C125" i="24"/>
  <c r="A125" i="24"/>
  <c r="I125" i="24" s="1"/>
  <c r="J125" i="24" s="1"/>
  <c r="A124" i="24"/>
  <c r="I124" i="24" s="1"/>
  <c r="J124" i="24" s="1"/>
  <c r="D123" i="24"/>
  <c r="C123" i="24"/>
  <c r="A123" i="24"/>
  <c r="I123" i="24" s="1"/>
  <c r="J123" i="24" s="1"/>
  <c r="A122" i="24"/>
  <c r="I122" i="24" s="1"/>
  <c r="J122" i="24" s="1"/>
  <c r="D121" i="24"/>
  <c r="C121" i="24"/>
  <c r="A121" i="24"/>
  <c r="I121" i="24" s="1"/>
  <c r="J121" i="24" s="1"/>
  <c r="D120" i="24"/>
  <c r="C120" i="24"/>
  <c r="A120" i="24"/>
  <c r="I120" i="24" s="1"/>
  <c r="J120" i="24" s="1"/>
  <c r="D119" i="24"/>
  <c r="C119" i="24"/>
  <c r="A119" i="24"/>
  <c r="I119" i="24" s="1"/>
  <c r="J119" i="24" s="1"/>
  <c r="A118" i="24"/>
  <c r="I118" i="24" s="1"/>
  <c r="J118" i="24" s="1"/>
  <c r="D117" i="24"/>
  <c r="C117" i="24"/>
  <c r="A117" i="24"/>
  <c r="I117" i="24" s="1"/>
  <c r="J117" i="24" s="1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D94" i="24"/>
  <c r="C94" i="24"/>
  <c r="A94" i="24"/>
  <c r="I94" i="24" s="1"/>
  <c r="J94" i="24" s="1"/>
  <c r="D93" i="24"/>
  <c r="C93" i="24"/>
  <c r="A93" i="24"/>
  <c r="I93" i="24" s="1"/>
  <c r="J93" i="24" s="1"/>
  <c r="A92" i="24"/>
  <c r="D91" i="24"/>
  <c r="C91" i="24"/>
  <c r="A91" i="24"/>
  <c r="I91" i="24" s="1"/>
  <c r="J91" i="24" s="1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D82" i="24"/>
  <c r="C82" i="24"/>
  <c r="A82" i="24"/>
  <c r="I82" i="24" s="1"/>
  <c r="J82" i="24" s="1"/>
  <c r="D81" i="24"/>
  <c r="C81" i="24"/>
  <c r="A81" i="24"/>
  <c r="I81" i="24" s="1"/>
  <c r="J81" i="24" s="1"/>
  <c r="A80" i="24"/>
  <c r="I80" i="24" s="1"/>
  <c r="J80" i="24" s="1"/>
  <c r="D79" i="24"/>
  <c r="C79" i="24"/>
  <c r="A79" i="24"/>
  <c r="I79" i="24" s="1"/>
  <c r="J79" i="24" s="1"/>
  <c r="H72" i="24"/>
  <c r="G72" i="24"/>
  <c r="F72" i="24"/>
  <c r="E72" i="24"/>
  <c r="D72" i="24"/>
  <c r="C72" i="24"/>
  <c r="B72" i="24"/>
  <c r="D71" i="24"/>
  <c r="C71" i="24"/>
  <c r="A71" i="24"/>
  <c r="I71" i="24" s="1"/>
  <c r="J71" i="24" s="1"/>
  <c r="A70" i="24"/>
  <c r="I70" i="24" s="1"/>
  <c r="J70" i="24" s="1"/>
  <c r="D69" i="24"/>
  <c r="C69" i="24"/>
  <c r="A69" i="24"/>
  <c r="I69" i="24" s="1"/>
  <c r="J69" i="24" s="1"/>
  <c r="D68" i="24"/>
  <c r="C68" i="24"/>
  <c r="A68" i="24"/>
  <c r="D67" i="24"/>
  <c r="C67" i="24"/>
  <c r="A67" i="24"/>
  <c r="I67" i="24" s="1"/>
  <c r="J67" i="24" s="1"/>
  <c r="A66" i="24"/>
  <c r="I66" i="24" s="1"/>
  <c r="J66" i="24" s="1"/>
  <c r="D65" i="24"/>
  <c r="C65" i="24"/>
  <c r="A65" i="24"/>
  <c r="I65" i="24" s="1"/>
  <c r="J65" i="24" s="1"/>
  <c r="H40" i="24"/>
  <c r="G40" i="24"/>
  <c r="F40" i="24"/>
  <c r="E40" i="24"/>
  <c r="D40" i="24"/>
  <c r="C40" i="24"/>
  <c r="B40" i="24"/>
  <c r="D39" i="24"/>
  <c r="C39" i="24"/>
  <c r="A39" i="24"/>
  <c r="I39" i="24" s="1"/>
  <c r="J39" i="24" s="1"/>
  <c r="D38" i="24"/>
  <c r="C38" i="24"/>
  <c r="A38" i="24"/>
  <c r="I38" i="24" s="1"/>
  <c r="J38" i="24" s="1"/>
  <c r="D37" i="24"/>
  <c r="C37" i="24"/>
  <c r="A37" i="24"/>
  <c r="I37" i="24" s="1"/>
  <c r="J37" i="24" s="1"/>
  <c r="A36" i="24"/>
  <c r="I36" i="24" s="1"/>
  <c r="J36" i="24" s="1"/>
  <c r="D35" i="24"/>
  <c r="C35" i="24"/>
  <c r="A35" i="24"/>
  <c r="I35" i="24" s="1"/>
  <c r="J35" i="24" s="1"/>
  <c r="H28" i="24"/>
  <c r="G28" i="24"/>
  <c r="F28" i="24"/>
  <c r="E28" i="24"/>
  <c r="D28" i="24"/>
  <c r="C28" i="24"/>
  <c r="B28" i="24"/>
  <c r="D27" i="24"/>
  <c r="C27" i="24"/>
  <c r="A27" i="24"/>
  <c r="A26" i="24"/>
  <c r="I26" i="24" s="1"/>
  <c r="J26" i="24" s="1"/>
  <c r="D25" i="24"/>
  <c r="C25" i="24"/>
  <c r="A25" i="24"/>
  <c r="I25" i="24" s="1"/>
  <c r="J25" i="24" s="1"/>
  <c r="H16" i="24"/>
  <c r="G16" i="24"/>
  <c r="F16" i="24"/>
  <c r="E16" i="24"/>
  <c r="D16" i="24"/>
  <c r="C16" i="24"/>
  <c r="B16" i="24"/>
  <c r="D15" i="24"/>
  <c r="C15" i="24"/>
  <c r="A15" i="24"/>
  <c r="A14" i="24"/>
  <c r="I14" i="24" s="1"/>
  <c r="J14" i="24" s="1"/>
  <c r="D13" i="24"/>
  <c r="C13" i="24"/>
  <c r="A13" i="24"/>
  <c r="I13" i="24" s="1"/>
  <c r="J13" i="24" s="1"/>
  <c r="H72" i="23"/>
  <c r="G72" i="23"/>
  <c r="F72" i="23"/>
  <c r="E72" i="23"/>
  <c r="B72" i="23"/>
  <c r="H71" i="23"/>
  <c r="G71" i="23"/>
  <c r="F71" i="23"/>
  <c r="E71" i="23"/>
  <c r="D71" i="23"/>
  <c r="C71" i="23"/>
  <c r="B71" i="23"/>
  <c r="A70" i="23"/>
  <c r="I70" i="23" s="1"/>
  <c r="J70" i="23" s="1"/>
  <c r="D69" i="23"/>
  <c r="C69" i="23"/>
  <c r="A69" i="23"/>
  <c r="I69" i="23" s="1"/>
  <c r="J69" i="23" s="1"/>
  <c r="A68" i="23"/>
  <c r="I68" i="23" s="1"/>
  <c r="J68" i="23" s="1"/>
  <c r="D67" i="23"/>
  <c r="C67" i="23"/>
  <c r="A67" i="23"/>
  <c r="I67" i="23" s="1"/>
  <c r="J67" i="23" s="1"/>
  <c r="A66" i="23"/>
  <c r="I66" i="23" s="1"/>
  <c r="J66" i="23" s="1"/>
  <c r="D65" i="23"/>
  <c r="C65" i="23"/>
  <c r="A65" i="23"/>
  <c r="I65" i="23" s="1"/>
  <c r="J65" i="23" s="1"/>
  <c r="H20" i="23"/>
  <c r="G20" i="23"/>
  <c r="F20" i="23"/>
  <c r="E20" i="23"/>
  <c r="B20" i="23"/>
  <c r="D19" i="23"/>
  <c r="C19" i="23"/>
  <c r="A19" i="23"/>
  <c r="I19" i="23" s="1"/>
  <c r="J19" i="23" s="1"/>
  <c r="A18" i="23"/>
  <c r="I18" i="23" s="1"/>
  <c r="J18" i="23" s="1"/>
  <c r="D17" i="23"/>
  <c r="C17" i="23"/>
  <c r="A17" i="23"/>
  <c r="I17" i="23" s="1"/>
  <c r="J17" i="23" s="1"/>
  <c r="A16" i="23"/>
  <c r="I16" i="23" s="1"/>
  <c r="J16" i="23" s="1"/>
  <c r="D15" i="23"/>
  <c r="C15" i="23"/>
  <c r="A15" i="23"/>
  <c r="I15" i="23" s="1"/>
  <c r="J15" i="23" s="1"/>
  <c r="A14" i="23"/>
  <c r="I14" i="23" s="1"/>
  <c r="J14" i="23" s="1"/>
  <c r="D13" i="23"/>
  <c r="C13" i="23"/>
  <c r="A13" i="23"/>
  <c r="I13" i="23" s="1"/>
  <c r="J13" i="23" s="1"/>
  <c r="A34" i="22"/>
  <c r="I34" i="22" s="1"/>
  <c r="J34" i="22" s="1"/>
  <c r="A33" i="22"/>
  <c r="I33" i="22" s="1"/>
  <c r="J33" i="22" s="1"/>
  <c r="A26" i="22"/>
  <c r="I26" i="22" s="1"/>
  <c r="J26" i="22" s="1"/>
  <c r="D25" i="22"/>
  <c r="C25" i="22"/>
  <c r="A25" i="22"/>
  <c r="I25" i="22" s="1"/>
  <c r="J25" i="22" s="1"/>
  <c r="A24" i="22"/>
  <c r="I24" i="22" s="1"/>
  <c r="J24" i="22" s="1"/>
  <c r="D23" i="22"/>
  <c r="C23" i="22"/>
  <c r="A23" i="22"/>
  <c r="I23" i="22" s="1"/>
  <c r="J23" i="22" s="1"/>
  <c r="A22" i="22"/>
  <c r="I22" i="22" s="1"/>
  <c r="J22" i="22" s="1"/>
  <c r="D21" i="22"/>
  <c r="C21" i="22"/>
  <c r="A21" i="22"/>
  <c r="I21" i="22" s="1"/>
  <c r="J21" i="22" s="1"/>
  <c r="A20" i="22"/>
  <c r="I20" i="22" s="1"/>
  <c r="J20" i="22" s="1"/>
  <c r="D19" i="22"/>
  <c r="C19" i="22"/>
  <c r="A19" i="22"/>
  <c r="I19" i="22" s="1"/>
  <c r="J19" i="22" s="1"/>
  <c r="A18" i="22"/>
  <c r="I18" i="22" s="1"/>
  <c r="J18" i="22" s="1"/>
  <c r="D17" i="22"/>
  <c r="C17" i="22"/>
  <c r="A17" i="22"/>
  <c r="I17" i="22" s="1"/>
  <c r="J17" i="22" s="1"/>
  <c r="A16" i="22"/>
  <c r="I16" i="22" s="1"/>
  <c r="J16" i="22" s="1"/>
  <c r="D15" i="22"/>
  <c r="C15" i="22"/>
  <c r="A15" i="22"/>
  <c r="I15" i="22" s="1"/>
  <c r="J15" i="22" s="1"/>
  <c r="A14" i="22"/>
  <c r="I14" i="22" s="1"/>
  <c r="J14" i="22" s="1"/>
  <c r="D13" i="22"/>
  <c r="C13" i="22"/>
  <c r="A13" i="22"/>
  <c r="I13" i="22" s="1"/>
  <c r="J13" i="22" s="1"/>
  <c r="D23" i="21"/>
  <c r="C23" i="21"/>
  <c r="A23" i="21"/>
  <c r="I23" i="21" s="1"/>
  <c r="J23" i="21" s="1"/>
  <c r="A22" i="21"/>
  <c r="I22" i="21" s="1"/>
  <c r="J22" i="21" s="1"/>
  <c r="A21" i="21"/>
  <c r="I21" i="21" s="1"/>
  <c r="J21" i="21" s="1"/>
  <c r="A20" i="21"/>
  <c r="I20" i="21" s="1"/>
  <c r="J20" i="21" s="1"/>
  <c r="D19" i="21"/>
  <c r="C19" i="21"/>
  <c r="A19" i="21"/>
  <c r="I19" i="21" s="1"/>
  <c r="J19" i="21" s="1"/>
  <c r="A18" i="21"/>
  <c r="I18" i="21" s="1"/>
  <c r="J18" i="21" s="1"/>
  <c r="A17" i="21"/>
  <c r="I17" i="21" s="1"/>
  <c r="J17" i="21" s="1"/>
  <c r="A16" i="21"/>
  <c r="I16" i="21" s="1"/>
  <c r="J16" i="21" s="1"/>
  <c r="D15" i="21"/>
  <c r="C15" i="21"/>
  <c r="A15" i="21"/>
  <c r="I15" i="21" s="1"/>
  <c r="J15" i="21" s="1"/>
  <c r="A14" i="21"/>
  <c r="I14" i="21" s="1"/>
  <c r="J14" i="21" s="1"/>
  <c r="A13" i="21"/>
  <c r="I13" i="21" s="1"/>
  <c r="J13" i="21" s="1"/>
  <c r="D89" i="20"/>
  <c r="C89" i="20"/>
  <c r="A89" i="20"/>
  <c r="I89" i="20" s="1"/>
  <c r="J89" i="20" s="1"/>
  <c r="A88" i="20"/>
  <c r="I88" i="20" s="1"/>
  <c r="J88" i="20" s="1"/>
  <c r="D87" i="20"/>
  <c r="C87" i="20"/>
  <c r="A87" i="20"/>
  <c r="I87" i="20" s="1"/>
  <c r="J87" i="20" s="1"/>
  <c r="A86" i="20"/>
  <c r="I86" i="20" s="1"/>
  <c r="J86" i="20" s="1"/>
  <c r="D85" i="20"/>
  <c r="C85" i="20"/>
  <c r="A85" i="20"/>
  <c r="I85" i="20" s="1"/>
  <c r="J85" i="20" s="1"/>
  <c r="A84" i="20"/>
  <c r="I84" i="20" s="1"/>
  <c r="J84" i="20" s="1"/>
  <c r="D83" i="20"/>
  <c r="C83" i="20"/>
  <c r="A83" i="20"/>
  <c r="I83" i="20" s="1"/>
  <c r="J83" i="20" s="1"/>
  <c r="A82" i="20"/>
  <c r="I82" i="20" s="1"/>
  <c r="J82" i="20" s="1"/>
  <c r="D81" i="20"/>
  <c r="C81" i="20"/>
  <c r="A81" i="20"/>
  <c r="I81" i="20" s="1"/>
  <c r="J81" i="20" s="1"/>
  <c r="A80" i="20"/>
  <c r="I80" i="20" s="1"/>
  <c r="J80" i="20" s="1"/>
  <c r="D79" i="20"/>
  <c r="C79" i="20"/>
  <c r="A79" i="20"/>
  <c r="I79" i="20" s="1"/>
  <c r="J79" i="20" s="1"/>
  <c r="A78" i="20"/>
  <c r="I78" i="20" s="1"/>
  <c r="J78" i="20" s="1"/>
  <c r="D77" i="20"/>
  <c r="C77" i="20"/>
  <c r="A77" i="20"/>
  <c r="I77" i="20" s="1"/>
  <c r="J77" i="20" s="1"/>
  <c r="A76" i="20"/>
  <c r="I76" i="20" s="1"/>
  <c r="J76" i="20" s="1"/>
  <c r="D75" i="20"/>
  <c r="C75" i="20"/>
  <c r="A75" i="20"/>
  <c r="I75" i="20" s="1"/>
  <c r="J75" i="20" s="1"/>
  <c r="A74" i="20"/>
  <c r="D73" i="20"/>
  <c r="C73" i="20"/>
  <c r="A73" i="20"/>
  <c r="I73" i="20" s="1"/>
  <c r="J73" i="20" s="1"/>
  <c r="A72" i="20"/>
  <c r="I72" i="20" s="1"/>
  <c r="J72" i="20" s="1"/>
  <c r="D71" i="20"/>
  <c r="C71" i="20"/>
  <c r="A71" i="20"/>
  <c r="I71" i="20" s="1"/>
  <c r="J71" i="20" s="1"/>
  <c r="A70" i="20"/>
  <c r="D69" i="20"/>
  <c r="C69" i="20"/>
  <c r="A69" i="20"/>
  <c r="I69" i="20" s="1"/>
  <c r="J69" i="20" s="1"/>
  <c r="A68" i="20"/>
  <c r="I68" i="20" s="1"/>
  <c r="J68" i="20" s="1"/>
  <c r="D67" i="20"/>
  <c r="C67" i="20"/>
  <c r="A67" i="20"/>
  <c r="I67" i="20" s="1"/>
  <c r="J67" i="20" s="1"/>
  <c r="A66" i="20"/>
  <c r="I66" i="20" s="1"/>
  <c r="J66" i="20" s="1"/>
  <c r="D65" i="20"/>
  <c r="C65" i="20"/>
  <c r="A65" i="20"/>
  <c r="I65" i="20" s="1"/>
  <c r="J65" i="20" s="1"/>
  <c r="H47" i="20"/>
  <c r="G47" i="20"/>
  <c r="F47" i="20"/>
  <c r="E47" i="20"/>
  <c r="B47" i="20"/>
  <c r="D46" i="20"/>
  <c r="C46" i="20"/>
  <c r="A46" i="20"/>
  <c r="I46" i="20" s="1"/>
  <c r="J46" i="20" s="1"/>
  <c r="A45" i="20"/>
  <c r="I45" i="20" s="1"/>
  <c r="J45" i="20" s="1"/>
  <c r="D44" i="20"/>
  <c r="C44" i="20"/>
  <c r="A44" i="20"/>
  <c r="I44" i="20" s="1"/>
  <c r="J44" i="20" s="1"/>
  <c r="A43" i="20"/>
  <c r="I43" i="20" s="1"/>
  <c r="J43" i="20" s="1"/>
  <c r="D42" i="20"/>
  <c r="C42" i="20"/>
  <c r="A42" i="20"/>
  <c r="I42" i="20" s="1"/>
  <c r="J42" i="20" s="1"/>
  <c r="A34" i="20"/>
  <c r="I34" i="20" s="1"/>
  <c r="J34" i="20" s="1"/>
  <c r="D33" i="20"/>
  <c r="C33" i="20"/>
  <c r="A33" i="20"/>
  <c r="I33" i="20" s="1"/>
  <c r="J33" i="20" s="1"/>
  <c r="A32" i="20"/>
  <c r="D31" i="20"/>
  <c r="C31" i="20"/>
  <c r="A31" i="20"/>
  <c r="I31" i="20" s="1"/>
  <c r="J31" i="20" s="1"/>
  <c r="A30" i="20"/>
  <c r="I30" i="20" s="1"/>
  <c r="J30" i="20" s="1"/>
  <c r="D29" i="20"/>
  <c r="C29" i="20"/>
  <c r="A29" i="20"/>
  <c r="I29" i="20" s="1"/>
  <c r="J29" i="20" s="1"/>
  <c r="A28" i="20"/>
  <c r="I28" i="20" s="1"/>
  <c r="J28" i="20" s="1"/>
  <c r="D27" i="20"/>
  <c r="C27" i="20"/>
  <c r="A27" i="20"/>
  <c r="I27" i="20" s="1"/>
  <c r="J27" i="20" s="1"/>
  <c r="A26" i="20"/>
  <c r="I26" i="20" s="1"/>
  <c r="J26" i="20" s="1"/>
  <c r="D25" i="20"/>
  <c r="C25" i="20"/>
  <c r="A25" i="20"/>
  <c r="I25" i="20" s="1"/>
  <c r="J25" i="20" s="1"/>
  <c r="A24" i="20"/>
  <c r="I24" i="20" s="1"/>
  <c r="J24" i="20" s="1"/>
  <c r="D23" i="20"/>
  <c r="C23" i="20"/>
  <c r="A23" i="20"/>
  <c r="I23" i="20" s="1"/>
  <c r="J23" i="20" s="1"/>
  <c r="A22" i="20"/>
  <c r="I22" i="20" s="1"/>
  <c r="J22" i="20" s="1"/>
  <c r="D21" i="20"/>
  <c r="C21" i="20"/>
  <c r="A21" i="20"/>
  <c r="I21" i="20" s="1"/>
  <c r="J21" i="20" s="1"/>
  <c r="A20" i="20"/>
  <c r="I20" i="20" s="1"/>
  <c r="J20" i="20" s="1"/>
  <c r="D19" i="20"/>
  <c r="C19" i="20"/>
  <c r="A19" i="20"/>
  <c r="I19" i="20" s="1"/>
  <c r="J19" i="20" s="1"/>
  <c r="A18" i="20"/>
  <c r="I18" i="20" s="1"/>
  <c r="J18" i="20" s="1"/>
  <c r="D17" i="20"/>
  <c r="C17" i="20"/>
  <c r="A17" i="20"/>
  <c r="I17" i="20" s="1"/>
  <c r="J17" i="20" s="1"/>
  <c r="A16" i="20"/>
  <c r="I16" i="20" s="1"/>
  <c r="J16" i="20" s="1"/>
  <c r="D15" i="20"/>
  <c r="C15" i="20"/>
  <c r="A15" i="20"/>
  <c r="I15" i="20" s="1"/>
  <c r="J15" i="20" s="1"/>
  <c r="A14" i="20"/>
  <c r="I14" i="20" s="1"/>
  <c r="J14" i="20" s="1"/>
  <c r="D13" i="20"/>
  <c r="C13" i="20"/>
  <c r="A13" i="20"/>
  <c r="I13" i="20" s="1"/>
  <c r="J13" i="20" s="1"/>
  <c r="D196" i="19"/>
  <c r="C196" i="19"/>
  <c r="A196" i="19"/>
  <c r="I196" i="19" s="1"/>
  <c r="J196" i="19" s="1"/>
  <c r="D195" i="19"/>
  <c r="C195" i="19"/>
  <c r="A195" i="19"/>
  <c r="I195" i="19" s="1"/>
  <c r="J195" i="19" s="1"/>
  <c r="D194" i="19"/>
  <c r="C194" i="19"/>
  <c r="A194" i="19"/>
  <c r="I194" i="19" s="1"/>
  <c r="J194" i="19" s="1"/>
  <c r="D193" i="19"/>
  <c r="C193" i="19"/>
  <c r="A193" i="19"/>
  <c r="I193" i="19" s="1"/>
  <c r="J193" i="19" s="1"/>
  <c r="D192" i="19"/>
  <c r="C192" i="19"/>
  <c r="A192" i="19"/>
  <c r="I192" i="19" s="1"/>
  <c r="J192" i="19" s="1"/>
  <c r="D191" i="19"/>
  <c r="C191" i="19"/>
  <c r="A191" i="19"/>
  <c r="I191" i="19" s="1"/>
  <c r="J191" i="19" s="1"/>
  <c r="D190" i="19"/>
  <c r="C190" i="19"/>
  <c r="A190" i="19"/>
  <c r="I190" i="19" s="1"/>
  <c r="J190" i="19" s="1"/>
  <c r="D189" i="19"/>
  <c r="C189" i="19"/>
  <c r="A189" i="19"/>
  <c r="I189" i="19" s="1"/>
  <c r="J189" i="19" s="1"/>
  <c r="D188" i="19"/>
  <c r="C188" i="19"/>
  <c r="A188" i="19"/>
  <c r="D187" i="19"/>
  <c r="C187" i="19"/>
  <c r="A187" i="19"/>
  <c r="I187" i="19" s="1"/>
  <c r="J187" i="19" s="1"/>
  <c r="D186" i="19"/>
  <c r="C186" i="19"/>
  <c r="A186" i="19"/>
  <c r="I186" i="19" s="1"/>
  <c r="J186" i="19" s="1"/>
  <c r="D185" i="19"/>
  <c r="C185" i="19"/>
  <c r="A185" i="19"/>
  <c r="D184" i="19"/>
  <c r="C184" i="19"/>
  <c r="A184" i="19"/>
  <c r="I184" i="19" s="1"/>
  <c r="J184" i="19" s="1"/>
  <c r="D183" i="19"/>
  <c r="C183" i="19"/>
  <c r="A183" i="19"/>
  <c r="I183" i="19" s="1"/>
  <c r="J183" i="19" s="1"/>
  <c r="D182" i="19"/>
  <c r="C182" i="19"/>
  <c r="A182" i="19"/>
  <c r="I182" i="19" s="1"/>
  <c r="J182" i="19" s="1"/>
  <c r="D181" i="19"/>
  <c r="C181" i="19"/>
  <c r="A181" i="19"/>
  <c r="I181" i="19" s="1"/>
  <c r="J181" i="19" s="1"/>
  <c r="D180" i="19"/>
  <c r="C180" i="19"/>
  <c r="A180" i="19"/>
  <c r="I180" i="19" s="1"/>
  <c r="J180" i="19" s="1"/>
  <c r="D179" i="19"/>
  <c r="C179" i="19"/>
  <c r="A179" i="19"/>
  <c r="I179" i="19" s="1"/>
  <c r="J179" i="19" s="1"/>
  <c r="D178" i="19"/>
  <c r="C178" i="19"/>
  <c r="A178" i="19"/>
  <c r="I178" i="19" s="1"/>
  <c r="J178" i="19" s="1"/>
  <c r="D177" i="19"/>
  <c r="C177" i="19"/>
  <c r="A177" i="19"/>
  <c r="I177" i="19" s="1"/>
  <c r="J177" i="19" s="1"/>
  <c r="D176" i="19"/>
  <c r="C176" i="19"/>
  <c r="A176" i="19"/>
  <c r="I176" i="19" s="1"/>
  <c r="J176" i="19" s="1"/>
  <c r="D175" i="19"/>
  <c r="C175" i="19"/>
  <c r="A175" i="19"/>
  <c r="I175" i="19" s="1"/>
  <c r="J175" i="19" s="1"/>
  <c r="D174" i="19"/>
  <c r="C174" i="19"/>
  <c r="A174" i="19"/>
  <c r="I174" i="19" s="1"/>
  <c r="J174" i="19" s="1"/>
  <c r="D173" i="19"/>
  <c r="C173" i="19"/>
  <c r="A173" i="19"/>
  <c r="I173" i="19" s="1"/>
  <c r="J173" i="19" s="1"/>
  <c r="D172" i="19"/>
  <c r="C172" i="19"/>
  <c r="A172" i="19"/>
  <c r="I172" i="19" s="1"/>
  <c r="J172" i="19" s="1"/>
  <c r="D171" i="19"/>
  <c r="C171" i="19"/>
  <c r="I171" i="19"/>
  <c r="J171" i="19" s="1"/>
  <c r="D170" i="19"/>
  <c r="C170" i="19"/>
  <c r="A170" i="19"/>
  <c r="I170" i="19" s="1"/>
  <c r="J170" i="19" s="1"/>
  <c r="D169" i="19"/>
  <c r="C169" i="19"/>
  <c r="A169" i="19"/>
  <c r="I169" i="19" s="1"/>
  <c r="J169" i="19" s="1"/>
  <c r="D157" i="19"/>
  <c r="C157" i="19"/>
  <c r="A157" i="19"/>
  <c r="I157" i="19" s="1"/>
  <c r="J157" i="19" s="1"/>
  <c r="D156" i="19"/>
  <c r="C156" i="19"/>
  <c r="A156" i="19"/>
  <c r="I156" i="19" s="1"/>
  <c r="J156" i="19" s="1"/>
  <c r="D155" i="19"/>
  <c r="C155" i="19"/>
  <c r="A155" i="19"/>
  <c r="I155" i="19" s="1"/>
  <c r="J155" i="19" s="1"/>
  <c r="D154" i="19"/>
  <c r="C154" i="19"/>
  <c r="A154" i="19"/>
  <c r="I154" i="19" s="1"/>
  <c r="J154" i="19" s="1"/>
  <c r="D153" i="19"/>
  <c r="C153" i="19"/>
  <c r="A153" i="19"/>
  <c r="I153" i="19" s="1"/>
  <c r="J153" i="19" s="1"/>
  <c r="D152" i="19"/>
  <c r="C152" i="19"/>
  <c r="A152" i="19"/>
  <c r="I152" i="19" s="1"/>
  <c r="J152" i="19" s="1"/>
  <c r="D151" i="19"/>
  <c r="C151" i="19"/>
  <c r="A151" i="19"/>
  <c r="I151" i="19" s="1"/>
  <c r="J151" i="19" s="1"/>
  <c r="D150" i="19"/>
  <c r="C150" i="19"/>
  <c r="A150" i="19"/>
  <c r="I150" i="19" s="1"/>
  <c r="J150" i="19" s="1"/>
  <c r="D149" i="19"/>
  <c r="C149" i="19"/>
  <c r="A149" i="19"/>
  <c r="I149" i="19" s="1"/>
  <c r="J149" i="19" s="1"/>
  <c r="D148" i="19"/>
  <c r="C148" i="19"/>
  <c r="A148" i="19"/>
  <c r="I148" i="19" s="1"/>
  <c r="J148" i="19" s="1"/>
  <c r="D147" i="19"/>
  <c r="C147" i="19"/>
  <c r="A147" i="19"/>
  <c r="I147" i="19" s="1"/>
  <c r="J147" i="19" s="1"/>
  <c r="A146" i="19"/>
  <c r="I146" i="19" s="1"/>
  <c r="J146" i="19" s="1"/>
  <c r="D145" i="19"/>
  <c r="C145" i="19"/>
  <c r="A145" i="19"/>
  <c r="I145" i="19" s="1"/>
  <c r="J145" i="19" s="1"/>
  <c r="D144" i="19"/>
  <c r="C144" i="19"/>
  <c r="A144" i="19"/>
  <c r="D143" i="19"/>
  <c r="C143" i="19"/>
  <c r="I143" i="19"/>
  <c r="J143" i="19" s="1"/>
  <c r="D142" i="19"/>
  <c r="C142" i="19"/>
  <c r="A142" i="19"/>
  <c r="I142" i="19" s="1"/>
  <c r="J142" i="19" s="1"/>
  <c r="D141" i="19"/>
  <c r="C141" i="19"/>
  <c r="A141" i="19"/>
  <c r="I141" i="19" s="1"/>
  <c r="J141" i="19" s="1"/>
  <c r="D140" i="19"/>
  <c r="C140" i="19"/>
  <c r="A140" i="19"/>
  <c r="I140" i="19" s="1"/>
  <c r="J140" i="19" s="1"/>
  <c r="D139" i="19"/>
  <c r="C139" i="19"/>
  <c r="A139" i="19"/>
  <c r="D138" i="19"/>
  <c r="C138" i="19"/>
  <c r="A138" i="19"/>
  <c r="I138" i="19" s="1"/>
  <c r="J138" i="19" s="1"/>
  <c r="D137" i="19"/>
  <c r="C137" i="19"/>
  <c r="A137" i="19"/>
  <c r="I137" i="19" s="1"/>
  <c r="J137" i="19" s="1"/>
  <c r="D136" i="19"/>
  <c r="C136" i="19"/>
  <c r="A136" i="19"/>
  <c r="I136" i="19" s="1"/>
  <c r="J136" i="19" s="1"/>
  <c r="D135" i="19"/>
  <c r="C135" i="19"/>
  <c r="A135" i="19"/>
  <c r="I135" i="19" s="1"/>
  <c r="J135" i="19" s="1"/>
  <c r="D134" i="19"/>
  <c r="C134" i="19"/>
  <c r="A134" i="19"/>
  <c r="I134" i="19" s="1"/>
  <c r="J134" i="19" s="1"/>
  <c r="D133" i="19"/>
  <c r="C133" i="19"/>
  <c r="A133" i="19"/>
  <c r="I133" i="19" s="1"/>
  <c r="J133" i="19" s="1"/>
  <c r="D132" i="19"/>
  <c r="C132" i="19"/>
  <c r="A132" i="19"/>
  <c r="I132" i="19" s="1"/>
  <c r="J132" i="19" s="1"/>
  <c r="D131" i="19"/>
  <c r="C131" i="19"/>
  <c r="A131" i="19"/>
  <c r="I131" i="19" s="1"/>
  <c r="J131" i="19" s="1"/>
  <c r="D130" i="19"/>
  <c r="C130" i="19"/>
  <c r="A130" i="19"/>
  <c r="I130" i="19" s="1"/>
  <c r="J130" i="19" s="1"/>
  <c r="D129" i="19"/>
  <c r="C129" i="19"/>
  <c r="A129" i="19"/>
  <c r="I129" i="19" s="1"/>
  <c r="J129" i="19" s="1"/>
  <c r="D128" i="19"/>
  <c r="C128" i="19"/>
  <c r="A128" i="19"/>
  <c r="I128" i="19" s="1"/>
  <c r="J128" i="19" s="1"/>
  <c r="D127" i="19"/>
  <c r="C127" i="19"/>
  <c r="A127" i="19"/>
  <c r="I127" i="19" s="1"/>
  <c r="J127" i="19" s="1"/>
  <c r="D126" i="19"/>
  <c r="C126" i="19"/>
  <c r="A126" i="19"/>
  <c r="I126" i="19" s="1"/>
  <c r="J126" i="19" s="1"/>
  <c r="D125" i="19"/>
  <c r="C125" i="19"/>
  <c r="A125" i="19"/>
  <c r="I125" i="19" s="1"/>
  <c r="J125" i="19" s="1"/>
  <c r="D124" i="19"/>
  <c r="C124" i="19"/>
  <c r="A124" i="19"/>
  <c r="I124" i="19" s="1"/>
  <c r="J124" i="19" s="1"/>
  <c r="D123" i="19"/>
  <c r="C123" i="19"/>
  <c r="A123" i="19"/>
  <c r="I123" i="19" s="1"/>
  <c r="J123" i="19" s="1"/>
  <c r="D122" i="19"/>
  <c r="C122" i="19"/>
  <c r="A122" i="19"/>
  <c r="I122" i="19" s="1"/>
  <c r="J122" i="19" s="1"/>
  <c r="D121" i="19"/>
  <c r="C121" i="19"/>
  <c r="A121" i="19"/>
  <c r="I121" i="19" s="1"/>
  <c r="J121" i="19" s="1"/>
  <c r="D120" i="19"/>
  <c r="C120" i="19"/>
  <c r="A120" i="19"/>
  <c r="I120" i="19" s="1"/>
  <c r="J120" i="19" s="1"/>
  <c r="D119" i="19"/>
  <c r="C119" i="19"/>
  <c r="A119" i="19"/>
  <c r="I119" i="19" s="1"/>
  <c r="J119" i="19" s="1"/>
  <c r="A118" i="19"/>
  <c r="I118" i="19" s="1"/>
  <c r="J118" i="19" s="1"/>
  <c r="D117" i="19"/>
  <c r="C117" i="19"/>
  <c r="A117" i="19"/>
  <c r="I117" i="19" s="1"/>
  <c r="J117" i="19" s="1"/>
  <c r="D85" i="19"/>
  <c r="C85" i="19"/>
  <c r="A85" i="19"/>
  <c r="I85" i="19" s="1"/>
  <c r="J85" i="19" s="1"/>
  <c r="D84" i="19"/>
  <c r="C84" i="19"/>
  <c r="A84" i="19"/>
  <c r="I84" i="19" s="1"/>
  <c r="J84" i="19" s="1"/>
  <c r="D83" i="19"/>
  <c r="C83" i="19"/>
  <c r="A83" i="19"/>
  <c r="I83" i="19" s="1"/>
  <c r="J83" i="19" s="1"/>
  <c r="D82" i="19"/>
  <c r="C82" i="19"/>
  <c r="A82" i="19"/>
  <c r="I82" i="19" s="1"/>
  <c r="J82" i="19" s="1"/>
  <c r="D81" i="19"/>
  <c r="C81" i="19"/>
  <c r="A81" i="19"/>
  <c r="D80" i="19"/>
  <c r="C80" i="19"/>
  <c r="A80" i="19"/>
  <c r="D79" i="19"/>
  <c r="C79" i="19"/>
  <c r="A79" i="19"/>
  <c r="D78" i="19"/>
  <c r="C78" i="19"/>
  <c r="A78" i="19"/>
  <c r="I78" i="19" s="1"/>
  <c r="J78" i="19" s="1"/>
  <c r="D77" i="19"/>
  <c r="C77" i="19"/>
  <c r="A77" i="19"/>
  <c r="I77" i="19" s="1"/>
  <c r="J77" i="19" s="1"/>
  <c r="D76" i="19"/>
  <c r="C76" i="19"/>
  <c r="A76" i="19"/>
  <c r="I76" i="19" s="1"/>
  <c r="J76" i="19" s="1"/>
  <c r="D75" i="19"/>
  <c r="C75" i="19"/>
  <c r="A75" i="19"/>
  <c r="I75" i="19" s="1"/>
  <c r="J75" i="19" s="1"/>
  <c r="D74" i="19"/>
  <c r="C74" i="19"/>
  <c r="A74" i="19"/>
  <c r="I74" i="19" s="1"/>
  <c r="J74" i="19" s="1"/>
  <c r="D73" i="19"/>
  <c r="C73" i="19"/>
  <c r="A73" i="19"/>
  <c r="I73" i="19" s="1"/>
  <c r="J73" i="19" s="1"/>
  <c r="D72" i="19"/>
  <c r="C72" i="19"/>
  <c r="A72" i="19"/>
  <c r="I72" i="19" s="1"/>
  <c r="J72" i="19" s="1"/>
  <c r="D71" i="19"/>
  <c r="C71" i="19"/>
  <c r="A71" i="19"/>
  <c r="I71" i="19" s="1"/>
  <c r="J71" i="19" s="1"/>
  <c r="D70" i="19"/>
  <c r="C70" i="19"/>
  <c r="A70" i="19"/>
  <c r="I70" i="19" s="1"/>
  <c r="J70" i="19" s="1"/>
  <c r="A69" i="19"/>
  <c r="I69" i="19" s="1"/>
  <c r="J69" i="19" s="1"/>
  <c r="D68" i="19"/>
  <c r="C68" i="19"/>
  <c r="A68" i="19"/>
  <c r="I68" i="19" s="1"/>
  <c r="J68" i="19" s="1"/>
  <c r="A67" i="19"/>
  <c r="A66" i="19"/>
  <c r="A65" i="19"/>
  <c r="D53" i="19"/>
  <c r="C53" i="19"/>
  <c r="A53" i="19"/>
  <c r="I53" i="19" s="1"/>
  <c r="J53" i="19" s="1"/>
  <c r="A52" i="19"/>
  <c r="I52" i="19" s="1"/>
  <c r="J52" i="19" s="1"/>
  <c r="D51" i="19"/>
  <c r="C51" i="19"/>
  <c r="A51" i="19"/>
  <c r="I51" i="19" s="1"/>
  <c r="J51" i="19" s="1"/>
  <c r="A50" i="19"/>
  <c r="I50" i="19" s="1"/>
  <c r="J50" i="19" s="1"/>
  <c r="D49" i="19"/>
  <c r="C49" i="19"/>
  <c r="A49" i="19"/>
  <c r="I49" i="19" s="1"/>
  <c r="J49" i="19" s="1"/>
  <c r="A48" i="19"/>
  <c r="I48" i="19" s="1"/>
  <c r="J48" i="19" s="1"/>
  <c r="D47" i="19"/>
  <c r="C47" i="19"/>
  <c r="A47" i="19"/>
  <c r="I47" i="19" s="1"/>
  <c r="J47" i="19" s="1"/>
  <c r="A46" i="19"/>
  <c r="I46" i="19" s="1"/>
  <c r="J46" i="19" s="1"/>
  <c r="D45" i="19"/>
  <c r="C45" i="19"/>
  <c r="A45" i="19"/>
  <c r="I45" i="19" s="1"/>
  <c r="J45" i="19" s="1"/>
  <c r="A44" i="19"/>
  <c r="I44" i="19" s="1"/>
  <c r="J44" i="19" s="1"/>
  <c r="D43" i="19"/>
  <c r="C43" i="19"/>
  <c r="A43" i="19"/>
  <c r="I43" i="19" s="1"/>
  <c r="J43" i="19" s="1"/>
  <c r="A42" i="19"/>
  <c r="I42" i="19" s="1"/>
  <c r="J42" i="19" s="1"/>
  <c r="D41" i="19"/>
  <c r="C41" i="19"/>
  <c r="A41" i="19"/>
  <c r="I41" i="19" s="1"/>
  <c r="J41" i="19" s="1"/>
  <c r="A40" i="19"/>
  <c r="I40" i="19" s="1"/>
  <c r="J40" i="19" s="1"/>
  <c r="D39" i="19"/>
  <c r="C39" i="19"/>
  <c r="A39" i="19"/>
  <c r="I39" i="19" s="1"/>
  <c r="J39" i="19" s="1"/>
  <c r="A38" i="19"/>
  <c r="I38" i="19" s="1"/>
  <c r="J38" i="19" s="1"/>
  <c r="D37" i="19"/>
  <c r="C37" i="19"/>
  <c r="A37" i="19"/>
  <c r="I37" i="19" s="1"/>
  <c r="J37" i="19" s="1"/>
  <c r="A36" i="19"/>
  <c r="I36" i="19" s="1"/>
  <c r="J36" i="19" s="1"/>
  <c r="D35" i="19"/>
  <c r="C35" i="19"/>
  <c r="A35" i="19"/>
  <c r="I35" i="19" s="1"/>
  <c r="J35" i="19" s="1"/>
  <c r="A34" i="19"/>
  <c r="D33" i="19"/>
  <c r="C33" i="19"/>
  <c r="A33" i="19"/>
  <c r="I33" i="19" s="1"/>
  <c r="J33" i="19" s="1"/>
  <c r="A32" i="19"/>
  <c r="I32" i="19" s="1"/>
  <c r="J32" i="19" s="1"/>
  <c r="D31" i="19"/>
  <c r="C31" i="19"/>
  <c r="A31" i="19"/>
  <c r="A30" i="19"/>
  <c r="I30" i="19" s="1"/>
  <c r="J30" i="19" s="1"/>
  <c r="D29" i="19"/>
  <c r="C29" i="19"/>
  <c r="A29" i="19"/>
  <c r="I29" i="19" s="1"/>
  <c r="J29" i="19" s="1"/>
  <c r="A28" i="19"/>
  <c r="I28" i="19" s="1"/>
  <c r="J28" i="19" s="1"/>
  <c r="D27" i="19"/>
  <c r="C27" i="19"/>
  <c r="A27" i="19"/>
  <c r="I27" i="19" s="1"/>
  <c r="J27" i="19" s="1"/>
  <c r="A26" i="19"/>
  <c r="D25" i="19"/>
  <c r="C25" i="19"/>
  <c r="A25" i="19"/>
  <c r="I25" i="19" s="1"/>
  <c r="J25" i="19" s="1"/>
  <c r="A24" i="19"/>
  <c r="I24" i="19" s="1"/>
  <c r="J24" i="19" s="1"/>
  <c r="D23" i="19"/>
  <c r="C23" i="19"/>
  <c r="A23" i="19"/>
  <c r="I23" i="19" s="1"/>
  <c r="J23" i="19" s="1"/>
  <c r="A22" i="19"/>
  <c r="I22" i="19" s="1"/>
  <c r="J22" i="19" s="1"/>
  <c r="D21" i="19"/>
  <c r="C21" i="19"/>
  <c r="A21" i="19"/>
  <c r="I21" i="19" s="1"/>
  <c r="J21" i="19" s="1"/>
  <c r="A20" i="19"/>
  <c r="I20" i="19" s="1"/>
  <c r="J20" i="19" s="1"/>
  <c r="D19" i="19"/>
  <c r="C19" i="19"/>
  <c r="A19" i="19"/>
  <c r="I19" i="19" s="1"/>
  <c r="J19" i="19" s="1"/>
  <c r="A18" i="19"/>
  <c r="I18" i="19" s="1"/>
  <c r="J18" i="19" s="1"/>
  <c r="D17" i="19"/>
  <c r="C17" i="19"/>
  <c r="A17" i="19"/>
  <c r="I17" i="19" s="1"/>
  <c r="J17" i="19" s="1"/>
  <c r="A16" i="19"/>
  <c r="I16" i="19" s="1"/>
  <c r="J16" i="19" s="1"/>
  <c r="D15" i="19"/>
  <c r="C15" i="19"/>
  <c r="A15" i="19"/>
  <c r="I15" i="19" s="1"/>
  <c r="J15" i="19" s="1"/>
  <c r="A14" i="19"/>
  <c r="I14" i="19" s="1"/>
  <c r="J14" i="19" s="1"/>
  <c r="D13" i="19"/>
  <c r="C13" i="19"/>
  <c r="A13" i="19"/>
  <c r="I13" i="19" s="1"/>
  <c r="J13" i="19" s="1"/>
  <c r="H22" i="18"/>
  <c r="G22" i="18"/>
  <c r="F22" i="18"/>
  <c r="E22" i="18"/>
  <c r="B22" i="18"/>
  <c r="D21" i="18"/>
  <c r="C21" i="18"/>
  <c r="A21" i="18"/>
  <c r="I21" i="18" s="1"/>
  <c r="J21" i="18" s="1"/>
  <c r="A20" i="18"/>
  <c r="I20" i="18" s="1"/>
  <c r="J20" i="18" s="1"/>
  <c r="D19" i="18"/>
  <c r="C19" i="18"/>
  <c r="A19" i="18"/>
  <c r="I19" i="18" s="1"/>
  <c r="J19" i="18" s="1"/>
  <c r="A18" i="18"/>
  <c r="I18" i="18" s="1"/>
  <c r="J18" i="18" s="1"/>
  <c r="D17" i="18"/>
  <c r="C17" i="18"/>
  <c r="A17" i="18"/>
  <c r="I17" i="18" s="1"/>
  <c r="J17" i="18" s="1"/>
  <c r="A16" i="18"/>
  <c r="I16" i="18" s="1"/>
  <c r="J16" i="18" s="1"/>
  <c r="D15" i="18"/>
  <c r="C15" i="18"/>
  <c r="A15" i="18"/>
  <c r="I15" i="18" s="1"/>
  <c r="J15" i="18" s="1"/>
  <c r="A14" i="18"/>
  <c r="I14" i="18" s="1"/>
  <c r="J14" i="18" s="1"/>
  <c r="D13" i="18"/>
  <c r="C13" i="18"/>
  <c r="A13" i="18"/>
  <c r="I13" i="18" s="1"/>
  <c r="J13" i="18" s="1"/>
  <c r="H49" i="17"/>
  <c r="G49" i="17"/>
  <c r="F49" i="17"/>
  <c r="E49" i="17"/>
  <c r="B49" i="17"/>
  <c r="D48" i="17"/>
  <c r="C48" i="17"/>
  <c r="A48" i="17"/>
  <c r="I48" i="17" s="1"/>
  <c r="J48" i="17" s="1"/>
  <c r="A47" i="17"/>
  <c r="I47" i="17" s="1"/>
  <c r="J47" i="17" s="1"/>
  <c r="D46" i="17"/>
  <c r="C46" i="17"/>
  <c r="A46" i="17"/>
  <c r="I46" i="17" s="1"/>
  <c r="J46" i="17" s="1"/>
  <c r="D39" i="17"/>
  <c r="C39" i="17"/>
  <c r="A39" i="17"/>
  <c r="I39" i="17" s="1"/>
  <c r="J39" i="17" s="1"/>
  <c r="D36" i="17"/>
  <c r="C36" i="17"/>
  <c r="A36" i="17"/>
  <c r="I36" i="17" s="1"/>
  <c r="J36" i="17" s="1"/>
  <c r="A35" i="17"/>
  <c r="I35" i="17" s="1"/>
  <c r="J35" i="17" s="1"/>
  <c r="D34" i="17"/>
  <c r="C34" i="17"/>
  <c r="A34" i="17"/>
  <c r="A33" i="17"/>
  <c r="I33" i="17" s="1"/>
  <c r="J33" i="17" s="1"/>
  <c r="D32" i="17"/>
  <c r="C32" i="17"/>
  <c r="A32" i="17"/>
  <c r="I32" i="17" s="1"/>
  <c r="J32" i="17" s="1"/>
  <c r="A31" i="17"/>
  <c r="I31" i="17" s="1"/>
  <c r="J31" i="17" s="1"/>
  <c r="D30" i="17"/>
  <c r="C30" i="17"/>
  <c r="A30" i="17"/>
  <c r="I30" i="17" s="1"/>
  <c r="J30" i="17" s="1"/>
  <c r="A29" i="17"/>
  <c r="I29" i="17" s="1"/>
  <c r="J29" i="17" s="1"/>
  <c r="D28" i="17"/>
  <c r="C28" i="17"/>
  <c r="A28" i="17"/>
  <c r="I28" i="17" s="1"/>
  <c r="J28" i="17" s="1"/>
  <c r="A27" i="17"/>
  <c r="I27" i="17" s="1"/>
  <c r="J27" i="17" s="1"/>
  <c r="A26" i="17"/>
  <c r="D19" i="17"/>
  <c r="C19" i="17"/>
  <c r="A19" i="17"/>
  <c r="I19" i="17" s="1"/>
  <c r="J19" i="17" s="1"/>
  <c r="D18" i="17"/>
  <c r="C18" i="17"/>
  <c r="A18" i="17"/>
  <c r="I18" i="17" s="1"/>
  <c r="J18" i="17" s="1"/>
  <c r="D17" i="17"/>
  <c r="C17" i="17"/>
  <c r="A17" i="17"/>
  <c r="I17" i="17" s="1"/>
  <c r="J17" i="17" s="1"/>
  <c r="A16" i="17"/>
  <c r="I16" i="17" s="1"/>
  <c r="J16" i="17" s="1"/>
  <c r="D15" i="17"/>
  <c r="C15" i="17"/>
  <c r="A15" i="17"/>
  <c r="I15" i="17" s="1"/>
  <c r="J15" i="17" s="1"/>
  <c r="A14" i="17"/>
  <c r="I14" i="17" s="1"/>
  <c r="J14" i="17" s="1"/>
  <c r="D13" i="17"/>
  <c r="C13" i="17"/>
  <c r="A13" i="17"/>
  <c r="I13" i="17" s="1"/>
  <c r="J13" i="17" s="1"/>
  <c r="H622" i="16"/>
  <c r="G622" i="16"/>
  <c r="F622" i="16"/>
  <c r="E622" i="16"/>
  <c r="D622" i="16"/>
  <c r="C622" i="16"/>
  <c r="B622" i="16"/>
  <c r="D621" i="16"/>
  <c r="C621" i="16"/>
  <c r="A621" i="16"/>
  <c r="I621" i="16" s="1"/>
  <c r="J621" i="16" s="1"/>
  <c r="D614" i="16"/>
  <c r="C614" i="16"/>
  <c r="A614" i="16"/>
  <c r="I614" i="16" s="1"/>
  <c r="J614" i="16" s="1"/>
  <c r="D613" i="16"/>
  <c r="C613" i="16"/>
  <c r="A613" i="16"/>
  <c r="I613" i="16" s="1"/>
  <c r="J613" i="16" s="1"/>
  <c r="D612" i="16"/>
  <c r="C612" i="16"/>
  <c r="A612" i="16"/>
  <c r="I612" i="16" s="1"/>
  <c r="J612" i="16" s="1"/>
  <c r="D611" i="16"/>
  <c r="C611" i="16"/>
  <c r="A611" i="16"/>
  <c r="I611" i="16" s="1"/>
  <c r="J611" i="16" s="1"/>
  <c r="H604" i="16"/>
  <c r="G604" i="16"/>
  <c r="F604" i="16"/>
  <c r="E604" i="16"/>
  <c r="D604" i="16"/>
  <c r="C604" i="16"/>
  <c r="B604" i="16"/>
  <c r="D603" i="16"/>
  <c r="C603" i="16"/>
  <c r="A603" i="16"/>
  <c r="I603" i="16" s="1"/>
  <c r="J603" i="16" s="1"/>
  <c r="D595" i="16"/>
  <c r="C595" i="16"/>
  <c r="A595" i="16"/>
  <c r="I595" i="16" s="1"/>
  <c r="J595" i="16" s="1"/>
  <c r="A594" i="16"/>
  <c r="I594" i="16" s="1"/>
  <c r="J594" i="16" s="1"/>
  <c r="A593" i="16"/>
  <c r="I593" i="16" s="1"/>
  <c r="J593" i="16" s="1"/>
  <c r="H586" i="16"/>
  <c r="G586" i="16"/>
  <c r="F586" i="16"/>
  <c r="E586" i="16"/>
  <c r="B586" i="16"/>
  <c r="D585" i="16"/>
  <c r="C585" i="16"/>
  <c r="A585" i="16"/>
  <c r="I585" i="16" s="1"/>
  <c r="J585" i="16" s="1"/>
  <c r="D567" i="16"/>
  <c r="C567" i="16"/>
  <c r="A567" i="16"/>
  <c r="I567" i="16" s="1"/>
  <c r="J567" i="16" s="1"/>
  <c r="D566" i="16"/>
  <c r="C566" i="16"/>
  <c r="A566" i="16"/>
  <c r="I566" i="16" s="1"/>
  <c r="J566" i="16" s="1"/>
  <c r="D565" i="16"/>
  <c r="C565" i="16"/>
  <c r="A565" i="16"/>
  <c r="I565" i="16" s="1"/>
  <c r="J565" i="16" s="1"/>
  <c r="D564" i="16"/>
  <c r="C564" i="16"/>
  <c r="A564" i="16"/>
  <c r="I564" i="16" s="1"/>
  <c r="J564" i="16" s="1"/>
  <c r="D563" i="16"/>
  <c r="C563" i="16"/>
  <c r="A563" i="16"/>
  <c r="I563" i="16" s="1"/>
  <c r="J563" i="16" s="1"/>
  <c r="D562" i="16"/>
  <c r="C562" i="16"/>
  <c r="A562" i="16"/>
  <c r="I562" i="16" s="1"/>
  <c r="J562" i="16" s="1"/>
  <c r="H554" i="16"/>
  <c r="G554" i="16"/>
  <c r="F554" i="16"/>
  <c r="E554" i="16"/>
  <c r="D554" i="16"/>
  <c r="C554" i="16"/>
  <c r="B554" i="16"/>
  <c r="D553" i="16"/>
  <c r="C553" i="16"/>
  <c r="A553" i="16"/>
  <c r="I553" i="16" s="1"/>
  <c r="J553" i="16" s="1"/>
  <c r="A552" i="16"/>
  <c r="I552" i="16" s="1"/>
  <c r="J552" i="16" s="1"/>
  <c r="A551" i="16"/>
  <c r="I551" i="16" s="1"/>
  <c r="J551" i="16" s="1"/>
  <c r="D550" i="16"/>
  <c r="C550" i="16"/>
  <c r="A550" i="16"/>
  <c r="I550" i="16" s="1"/>
  <c r="J550" i="16" s="1"/>
  <c r="D549" i="16"/>
  <c r="C549" i="16"/>
  <c r="A549" i="16"/>
  <c r="I549" i="16" s="1"/>
  <c r="J549" i="16" s="1"/>
  <c r="H542" i="16"/>
  <c r="G542" i="16"/>
  <c r="F542" i="16"/>
  <c r="E542" i="16"/>
  <c r="B542" i="16"/>
  <c r="A541" i="16"/>
  <c r="I541" i="16" s="1"/>
  <c r="J541" i="16" s="1"/>
  <c r="H534" i="16"/>
  <c r="G534" i="16"/>
  <c r="F534" i="16"/>
  <c r="E534" i="16"/>
  <c r="B534" i="16"/>
  <c r="D533" i="16"/>
  <c r="C533" i="16"/>
  <c r="A533" i="16"/>
  <c r="I533" i="16" s="1"/>
  <c r="J533" i="16" s="1"/>
  <c r="H326" i="16"/>
  <c r="G326" i="16"/>
  <c r="F326" i="16"/>
  <c r="E326" i="16"/>
  <c r="D326" i="16"/>
  <c r="C326" i="16"/>
  <c r="B326" i="16"/>
  <c r="D325" i="16"/>
  <c r="C325" i="16"/>
  <c r="A325" i="16"/>
  <c r="I325" i="16" s="1"/>
  <c r="J325" i="16" s="1"/>
  <c r="D324" i="16"/>
  <c r="C324" i="16"/>
  <c r="A324" i="16"/>
  <c r="I324" i="16" s="1"/>
  <c r="J324" i="16" s="1"/>
  <c r="D323" i="16"/>
  <c r="C323" i="16"/>
  <c r="A323" i="16"/>
  <c r="I323" i="16" s="1"/>
  <c r="J323" i="16" s="1"/>
  <c r="D322" i="16"/>
  <c r="C322" i="16"/>
  <c r="A322" i="16"/>
  <c r="I322" i="16" s="1"/>
  <c r="J322" i="16" s="1"/>
  <c r="D321" i="16"/>
  <c r="C321" i="16"/>
  <c r="A321" i="16"/>
  <c r="I321" i="16" s="1"/>
  <c r="J321" i="16" s="1"/>
  <c r="D306" i="16"/>
  <c r="C306" i="16"/>
  <c r="A306" i="16"/>
  <c r="I306" i="16" s="1"/>
  <c r="J306" i="16" s="1"/>
  <c r="D305" i="16"/>
  <c r="C305" i="16"/>
  <c r="A305" i="16"/>
  <c r="I305" i="16" s="1"/>
  <c r="J305" i="16" s="1"/>
  <c r="H298" i="16"/>
  <c r="G298" i="16"/>
  <c r="F298" i="16"/>
  <c r="E298" i="16"/>
  <c r="D298" i="16"/>
  <c r="C298" i="16"/>
  <c r="B298" i="16"/>
  <c r="D297" i="16"/>
  <c r="C297" i="16"/>
  <c r="A297" i="16"/>
  <c r="D296" i="16"/>
  <c r="C296" i="16"/>
  <c r="A296" i="16"/>
  <c r="I296" i="16" s="1"/>
  <c r="J296" i="16" s="1"/>
  <c r="D295" i="16"/>
  <c r="C295" i="16"/>
  <c r="A295" i="16"/>
  <c r="I295" i="16" s="1"/>
  <c r="J295" i="16" s="1"/>
  <c r="D294" i="16"/>
  <c r="C294" i="16"/>
  <c r="A294" i="16"/>
  <c r="I294" i="16" s="1"/>
  <c r="J294" i="16" s="1"/>
  <c r="D293" i="16"/>
  <c r="C293" i="16"/>
  <c r="A293" i="16"/>
  <c r="I293" i="16" s="1"/>
  <c r="J293" i="16" s="1"/>
  <c r="H287" i="16"/>
  <c r="G287" i="16"/>
  <c r="F287" i="16"/>
  <c r="E287" i="16"/>
  <c r="D287" i="16"/>
  <c r="C287" i="16"/>
  <c r="B287" i="16"/>
  <c r="A286" i="16"/>
  <c r="I286" i="16" s="1"/>
  <c r="J286" i="16" s="1"/>
  <c r="A285" i="16"/>
  <c r="I285" i="16" s="1"/>
  <c r="J285" i="16" s="1"/>
  <c r="H278" i="16"/>
  <c r="G278" i="16"/>
  <c r="F278" i="16"/>
  <c r="E278" i="16"/>
  <c r="D278" i="16"/>
  <c r="C278" i="16"/>
  <c r="B278" i="16"/>
  <c r="D277" i="16"/>
  <c r="C277" i="16"/>
  <c r="A277" i="16"/>
  <c r="I277" i="16" s="1"/>
  <c r="J277" i="16" s="1"/>
  <c r="A276" i="16"/>
  <c r="D275" i="16"/>
  <c r="C275" i="16"/>
  <c r="A275" i="16"/>
  <c r="I275" i="16" s="1"/>
  <c r="J275" i="16" s="1"/>
  <c r="A274" i="16"/>
  <c r="I274" i="16" s="1"/>
  <c r="J274" i="16" s="1"/>
  <c r="D273" i="16"/>
  <c r="C273" i="16"/>
  <c r="A273" i="16"/>
  <c r="I273" i="16" s="1"/>
  <c r="J273" i="16" s="1"/>
  <c r="H644" i="16"/>
  <c r="G644" i="16"/>
  <c r="F644" i="16"/>
  <c r="E644" i="16"/>
  <c r="D644" i="16"/>
  <c r="C644" i="16"/>
  <c r="B644" i="16"/>
  <c r="D643" i="16"/>
  <c r="C643" i="16"/>
  <c r="A643" i="16"/>
  <c r="I643" i="16" s="1"/>
  <c r="J643" i="16" s="1"/>
  <c r="A642" i="16"/>
  <c r="I642" i="16" s="1"/>
  <c r="J642" i="16" s="1"/>
  <c r="A641" i="16"/>
  <c r="I641" i="16" s="1"/>
  <c r="J641" i="16" s="1"/>
  <c r="A640" i="16"/>
  <c r="I640" i="16" s="1"/>
  <c r="J640" i="16" s="1"/>
  <c r="D639" i="16"/>
  <c r="C639" i="16"/>
  <c r="A639" i="16"/>
  <c r="I639" i="16" s="1"/>
  <c r="J639" i="16" s="1"/>
  <c r="A638" i="16"/>
  <c r="I638" i="16" s="1"/>
  <c r="J638" i="16" s="1"/>
  <c r="D637" i="16"/>
  <c r="C637" i="16"/>
  <c r="A637" i="16"/>
  <c r="I637" i="16" s="1"/>
  <c r="J637" i="16" s="1"/>
  <c r="D478" i="16"/>
  <c r="C478" i="16"/>
  <c r="A478" i="16"/>
  <c r="I478" i="16" s="1"/>
  <c r="J478" i="16" s="1"/>
  <c r="D477" i="16"/>
  <c r="C477" i="16"/>
  <c r="A477" i="16"/>
  <c r="I477" i="16" s="1"/>
  <c r="J477" i="16" s="1"/>
  <c r="D465" i="16"/>
  <c r="C465" i="16"/>
  <c r="A465" i="16"/>
  <c r="I465" i="16" s="1"/>
  <c r="J465" i="16" s="1"/>
  <c r="H458" i="16"/>
  <c r="G458" i="16"/>
  <c r="F458" i="16"/>
  <c r="E458" i="16"/>
  <c r="D458" i="16"/>
  <c r="C458" i="16"/>
  <c r="B458" i="16"/>
  <c r="D457" i="16"/>
  <c r="C457" i="16"/>
  <c r="A457" i="16"/>
  <c r="I457" i="16" s="1"/>
  <c r="J457" i="16" s="1"/>
  <c r="A456" i="16"/>
  <c r="I456" i="16" s="1"/>
  <c r="J456" i="16" s="1"/>
  <c r="A455" i="16"/>
  <c r="I455" i="16" s="1"/>
  <c r="J455" i="16" s="1"/>
  <c r="H448" i="16"/>
  <c r="G448" i="16"/>
  <c r="F448" i="16"/>
  <c r="E448" i="16"/>
  <c r="B448" i="16"/>
  <c r="D447" i="16"/>
  <c r="C447" i="16"/>
  <c r="A447" i="16"/>
  <c r="I447" i="16" s="1"/>
  <c r="J447" i="16" s="1"/>
  <c r="H440" i="16"/>
  <c r="G440" i="16"/>
  <c r="F440" i="16"/>
  <c r="E440" i="16"/>
  <c r="D440" i="16"/>
  <c r="C440" i="16"/>
  <c r="B440" i="16"/>
  <c r="H439" i="16"/>
  <c r="G439" i="16"/>
  <c r="F439" i="16"/>
  <c r="E439" i="16"/>
  <c r="D439" i="16"/>
  <c r="C439" i="16"/>
  <c r="B439" i="16"/>
  <c r="D438" i="16"/>
  <c r="C438" i="16"/>
  <c r="A438" i="16"/>
  <c r="I438" i="16" s="1"/>
  <c r="J438" i="16" s="1"/>
  <c r="D437" i="16"/>
  <c r="C437" i="16"/>
  <c r="A437" i="16"/>
  <c r="I437" i="16" s="1"/>
  <c r="J437" i="16" s="1"/>
  <c r="D436" i="16"/>
  <c r="C436" i="16"/>
  <c r="A436" i="16"/>
  <c r="I436" i="16" s="1"/>
  <c r="J436" i="16" s="1"/>
  <c r="D435" i="16"/>
  <c r="C435" i="16"/>
  <c r="A435" i="16"/>
  <c r="I435" i="16" s="1"/>
  <c r="J435" i="16" s="1"/>
  <c r="D434" i="16"/>
  <c r="C434" i="16"/>
  <c r="A434" i="16"/>
  <c r="I434" i="16" s="1"/>
  <c r="J434" i="16" s="1"/>
  <c r="D433" i="16"/>
  <c r="C433" i="16"/>
  <c r="A433" i="16"/>
  <c r="D425" i="16"/>
  <c r="C425" i="16"/>
  <c r="A425" i="16"/>
  <c r="I425" i="16" s="1"/>
  <c r="J425" i="16" s="1"/>
  <c r="H410" i="16"/>
  <c r="G410" i="16"/>
  <c r="F410" i="16"/>
  <c r="E410" i="16"/>
  <c r="D410" i="16"/>
  <c r="C410" i="16"/>
  <c r="B410" i="16"/>
  <c r="D409" i="16"/>
  <c r="C409" i="16"/>
  <c r="A409" i="16"/>
  <c r="I409" i="16" s="1"/>
  <c r="J409" i="16" s="1"/>
  <c r="D408" i="16"/>
  <c r="C408" i="16"/>
  <c r="A408" i="16"/>
  <c r="I408" i="16" s="1"/>
  <c r="J408" i="16" s="1"/>
  <c r="D407" i="16"/>
  <c r="C407" i="16"/>
  <c r="A407" i="16"/>
  <c r="I407" i="16" s="1"/>
  <c r="J407" i="16" s="1"/>
  <c r="D406" i="16"/>
  <c r="C406" i="16"/>
  <c r="A406" i="16"/>
  <c r="I406" i="16" s="1"/>
  <c r="J406" i="16" s="1"/>
  <c r="D405" i="16"/>
  <c r="C405" i="16"/>
  <c r="A405" i="16"/>
  <c r="I405" i="16" s="1"/>
  <c r="J405" i="16" s="1"/>
  <c r="D404" i="16"/>
  <c r="C404" i="16"/>
  <c r="A404" i="16"/>
  <c r="I404" i="16" s="1"/>
  <c r="J404" i="16" s="1"/>
  <c r="D403" i="16"/>
  <c r="C403" i="16"/>
  <c r="A403" i="16"/>
  <c r="I403" i="16" s="1"/>
  <c r="J403" i="16" s="1"/>
  <c r="D395" i="16"/>
  <c r="C395" i="16"/>
  <c r="A395" i="16"/>
  <c r="I395" i="16" s="1"/>
  <c r="J395" i="16" s="1"/>
  <c r="A394" i="16"/>
  <c r="I394" i="16" s="1"/>
  <c r="J394" i="16" s="1"/>
  <c r="D393" i="16"/>
  <c r="C393" i="16"/>
  <c r="A393" i="16"/>
  <c r="I393" i="16" s="1"/>
  <c r="J393" i="16" s="1"/>
  <c r="A392" i="16"/>
  <c r="I392" i="16" s="1"/>
  <c r="J392" i="16" s="1"/>
  <c r="D391" i="16"/>
  <c r="C391" i="16"/>
  <c r="A391" i="16"/>
  <c r="I391" i="16" s="1"/>
  <c r="J391" i="16" s="1"/>
  <c r="A390" i="16"/>
  <c r="I390" i="16" s="1"/>
  <c r="J390" i="16" s="1"/>
  <c r="A389" i="16"/>
  <c r="I389" i="16" s="1"/>
  <c r="J389" i="16" s="1"/>
  <c r="D382" i="16"/>
  <c r="C382" i="16"/>
  <c r="A382" i="16"/>
  <c r="I382" i="16" s="1"/>
  <c r="J382" i="16" s="1"/>
  <c r="D381" i="16"/>
  <c r="C381" i="16"/>
  <c r="A381" i="16"/>
  <c r="I381" i="16" s="1"/>
  <c r="J381" i="16" s="1"/>
  <c r="A380" i="16"/>
  <c r="I380" i="16" s="1"/>
  <c r="J380" i="16" s="1"/>
  <c r="D379" i="16"/>
  <c r="C379" i="16"/>
  <c r="A379" i="16"/>
  <c r="A378" i="16"/>
  <c r="I378" i="16" s="1"/>
  <c r="J378" i="16" s="1"/>
  <c r="D377" i="16"/>
  <c r="C377" i="16"/>
  <c r="A377" i="16"/>
  <c r="H246" i="16"/>
  <c r="G246" i="16"/>
  <c r="F246" i="16"/>
  <c r="E246" i="16"/>
  <c r="D246" i="16"/>
  <c r="C246" i="16"/>
  <c r="B246" i="16"/>
  <c r="H245" i="16"/>
  <c r="G245" i="16"/>
  <c r="F245" i="16"/>
  <c r="E245" i="16"/>
  <c r="D245" i="16"/>
  <c r="C245" i="16"/>
  <c r="B245" i="16"/>
  <c r="D244" i="16"/>
  <c r="C244" i="16"/>
  <c r="A244" i="16"/>
  <c r="I244" i="16" s="1"/>
  <c r="J244" i="16" s="1"/>
  <c r="D243" i="16"/>
  <c r="C243" i="16"/>
  <c r="A243" i="16"/>
  <c r="I243" i="16" s="1"/>
  <c r="J243" i="16" s="1"/>
  <c r="H236" i="16"/>
  <c r="G236" i="16"/>
  <c r="F236" i="16"/>
  <c r="E236" i="16"/>
  <c r="D236" i="16"/>
  <c r="C236" i="16"/>
  <c r="B236" i="16"/>
  <c r="D235" i="16"/>
  <c r="C235" i="16"/>
  <c r="A235" i="16"/>
  <c r="I235" i="16" s="1"/>
  <c r="J235" i="16" s="1"/>
  <c r="D234" i="16"/>
  <c r="C234" i="16"/>
  <c r="A234" i="16"/>
  <c r="I234" i="16" s="1"/>
  <c r="J234" i="16" s="1"/>
  <c r="D233" i="16"/>
  <c r="C233" i="16"/>
  <c r="A233" i="16"/>
  <c r="I233" i="16" s="1"/>
  <c r="J233" i="16" s="1"/>
  <c r="D232" i="16"/>
  <c r="C232" i="16"/>
  <c r="A232" i="16"/>
  <c r="I232" i="16" s="1"/>
  <c r="J232" i="16" s="1"/>
  <c r="D231" i="16"/>
  <c r="C231" i="16"/>
  <c r="A231" i="16"/>
  <c r="I231" i="16" s="1"/>
  <c r="J231" i="16" s="1"/>
  <c r="H224" i="16"/>
  <c r="G224" i="16"/>
  <c r="F224" i="16"/>
  <c r="E224" i="16"/>
  <c r="D224" i="16"/>
  <c r="C224" i="16"/>
  <c r="B224" i="16"/>
  <c r="H223" i="16"/>
  <c r="G223" i="16"/>
  <c r="F223" i="16"/>
  <c r="E223" i="16"/>
  <c r="D223" i="16"/>
  <c r="C223" i="16"/>
  <c r="B223" i="16"/>
  <c r="A222" i="16"/>
  <c r="I222" i="16" s="1"/>
  <c r="J222" i="16" s="1"/>
  <c r="A221" i="16"/>
  <c r="I221" i="16" s="1"/>
  <c r="J221" i="16" s="1"/>
  <c r="H175" i="16"/>
  <c r="G175" i="16"/>
  <c r="F175" i="16"/>
  <c r="E175" i="16"/>
  <c r="D175" i="16"/>
  <c r="C175" i="16"/>
  <c r="B175" i="16"/>
  <c r="D174" i="16"/>
  <c r="C174" i="16"/>
  <c r="A174" i="16"/>
  <c r="I174" i="16" s="1"/>
  <c r="J174" i="16" s="1"/>
  <c r="H167" i="16"/>
  <c r="G167" i="16"/>
  <c r="F167" i="16"/>
  <c r="E167" i="16"/>
  <c r="D167" i="16"/>
  <c r="C167" i="16"/>
  <c r="B167" i="16"/>
  <c r="D166" i="16"/>
  <c r="C166" i="16"/>
  <c r="A166" i="16"/>
  <c r="I166" i="16" s="1"/>
  <c r="J166" i="16" s="1"/>
  <c r="H154" i="16"/>
  <c r="G154" i="16"/>
  <c r="F154" i="16"/>
  <c r="E154" i="16"/>
  <c r="D154" i="16"/>
  <c r="C154" i="16"/>
  <c r="B154" i="16"/>
  <c r="D153" i="16"/>
  <c r="C153" i="16"/>
  <c r="A153" i="16"/>
  <c r="I153" i="16" s="1"/>
  <c r="J153" i="16" s="1"/>
  <c r="D152" i="16"/>
  <c r="C152" i="16"/>
  <c r="A152" i="16"/>
  <c r="I152" i="16" s="1"/>
  <c r="J152" i="16" s="1"/>
  <c r="D151" i="16"/>
  <c r="C151" i="16"/>
  <c r="A151" i="16"/>
  <c r="I151" i="16" s="1"/>
  <c r="J151" i="16" s="1"/>
  <c r="H143" i="16"/>
  <c r="G143" i="16"/>
  <c r="F143" i="16"/>
  <c r="E143" i="16"/>
  <c r="D143" i="16"/>
  <c r="C143" i="16"/>
  <c r="B143" i="16"/>
  <c r="D142" i="16"/>
  <c r="C142" i="16"/>
  <c r="A142" i="16"/>
  <c r="I142" i="16" s="1"/>
  <c r="J142" i="16" s="1"/>
  <c r="D141" i="16"/>
  <c r="C141" i="16"/>
  <c r="A141" i="16"/>
  <c r="I141" i="16" s="1"/>
  <c r="J141" i="16" s="1"/>
  <c r="D140" i="16"/>
  <c r="C140" i="16"/>
  <c r="A140" i="16"/>
  <c r="I140" i="16" s="1"/>
  <c r="J140" i="16" s="1"/>
  <c r="H132" i="16"/>
  <c r="G132" i="16"/>
  <c r="F132" i="16"/>
  <c r="E132" i="16"/>
  <c r="D132" i="16"/>
  <c r="C132" i="16"/>
  <c r="B132" i="16"/>
  <c r="H131" i="16"/>
  <c r="G131" i="16"/>
  <c r="F131" i="16"/>
  <c r="E131" i="16"/>
  <c r="D131" i="16"/>
  <c r="C131" i="16"/>
  <c r="B131" i="16"/>
  <c r="A130" i="16"/>
  <c r="I130" i="16" s="1"/>
  <c r="J130" i="16" s="1"/>
  <c r="A129" i="16"/>
  <c r="I129" i="16" s="1"/>
  <c r="J129" i="16" s="1"/>
  <c r="H121" i="16"/>
  <c r="G121" i="16"/>
  <c r="F121" i="16"/>
  <c r="E121" i="16"/>
  <c r="D121" i="16"/>
  <c r="C121" i="16"/>
  <c r="B121" i="16"/>
  <c r="H120" i="16"/>
  <c r="G120" i="16"/>
  <c r="F120" i="16"/>
  <c r="E120" i="16"/>
  <c r="D120" i="16"/>
  <c r="C120" i="16"/>
  <c r="B120" i="16"/>
  <c r="A119" i="16"/>
  <c r="I119" i="16" s="1"/>
  <c r="J119" i="16" s="1"/>
  <c r="D118" i="16"/>
  <c r="C118" i="16"/>
  <c r="A118" i="16"/>
  <c r="I118" i="16" s="1"/>
  <c r="J118" i="16" s="1"/>
  <c r="H78" i="16"/>
  <c r="G78" i="16"/>
  <c r="F78" i="16"/>
  <c r="E78" i="16"/>
  <c r="D78" i="16"/>
  <c r="C78" i="16"/>
  <c r="B78" i="16"/>
  <c r="D77" i="16"/>
  <c r="C77" i="16"/>
  <c r="A77" i="16"/>
  <c r="I77" i="16" s="1"/>
  <c r="J77" i="16" s="1"/>
  <c r="D76" i="16"/>
  <c r="C76" i="16"/>
  <c r="A76" i="16"/>
  <c r="I76" i="16" s="1"/>
  <c r="J76" i="16" s="1"/>
  <c r="D75" i="16"/>
  <c r="C75" i="16"/>
  <c r="A75" i="16"/>
  <c r="I75" i="16" s="1"/>
  <c r="J75" i="16" s="1"/>
  <c r="H67" i="16"/>
  <c r="G67" i="16"/>
  <c r="F67" i="16"/>
  <c r="E67" i="16"/>
  <c r="D67" i="16"/>
  <c r="C67" i="16"/>
  <c r="B67" i="16"/>
  <c r="D66" i="16"/>
  <c r="C66" i="16"/>
  <c r="A66" i="16"/>
  <c r="I66" i="16" s="1"/>
  <c r="J66" i="16" s="1"/>
  <c r="D65" i="16"/>
  <c r="C65" i="16"/>
  <c r="A65" i="16"/>
  <c r="I65" i="16" s="1"/>
  <c r="J65" i="16" s="1"/>
  <c r="D64" i="16"/>
  <c r="C64" i="16"/>
  <c r="A64" i="16"/>
  <c r="I64" i="16" s="1"/>
  <c r="J64" i="16" s="1"/>
  <c r="D63" i="16"/>
  <c r="C63" i="16"/>
  <c r="A63" i="16"/>
  <c r="I63" i="16" s="1"/>
  <c r="J63" i="16" s="1"/>
  <c r="D62" i="16"/>
  <c r="C62" i="16"/>
  <c r="A62" i="16"/>
  <c r="I62" i="16" s="1"/>
  <c r="J62" i="16" s="1"/>
  <c r="H45" i="16"/>
  <c r="G45" i="16"/>
  <c r="F45" i="16"/>
  <c r="E45" i="16"/>
  <c r="D45" i="16"/>
  <c r="C45" i="16"/>
  <c r="B45" i="16"/>
  <c r="H44" i="16"/>
  <c r="G44" i="16"/>
  <c r="F44" i="16"/>
  <c r="E44" i="16"/>
  <c r="D44" i="16"/>
  <c r="C44" i="16"/>
  <c r="B44" i="16"/>
  <c r="D43" i="16"/>
  <c r="C43" i="16"/>
  <c r="A43" i="16"/>
  <c r="I43" i="16" s="1"/>
  <c r="J43" i="16" s="1"/>
  <c r="D42" i="16"/>
  <c r="C42" i="16"/>
  <c r="A42" i="16"/>
  <c r="I42" i="16" s="1"/>
  <c r="J42" i="16" s="1"/>
  <c r="D41" i="16"/>
  <c r="C41" i="16"/>
  <c r="A41" i="16"/>
  <c r="I41" i="16" s="1"/>
  <c r="J41" i="16" s="1"/>
  <c r="D40" i="16"/>
  <c r="C40" i="16"/>
  <c r="A40" i="16"/>
  <c r="I40" i="16" s="1"/>
  <c r="J40" i="16" s="1"/>
  <c r="H33" i="16"/>
  <c r="G33" i="16"/>
  <c r="F33" i="16"/>
  <c r="E33" i="16"/>
  <c r="D33" i="16"/>
  <c r="C33" i="16"/>
  <c r="B33" i="16"/>
  <c r="D32" i="16"/>
  <c r="C32" i="16"/>
  <c r="A32" i="16"/>
  <c r="I32" i="16" s="1"/>
  <c r="J32" i="16" s="1"/>
  <c r="D31" i="16"/>
  <c r="C31" i="16"/>
  <c r="A31" i="16"/>
  <c r="I31" i="16" s="1"/>
  <c r="J31" i="16" s="1"/>
  <c r="A30" i="16"/>
  <c r="I30" i="16" s="1"/>
  <c r="J30" i="16" s="1"/>
  <c r="D29" i="16"/>
  <c r="C29" i="16"/>
  <c r="A29" i="16"/>
  <c r="I29" i="16" s="1"/>
  <c r="J29" i="16" s="1"/>
  <c r="A28" i="16"/>
  <c r="I28" i="16" s="1"/>
  <c r="J28" i="16" s="1"/>
  <c r="D27" i="16"/>
  <c r="C27" i="16"/>
  <c r="A27" i="16"/>
  <c r="I27" i="16" s="1"/>
  <c r="J27" i="16" s="1"/>
  <c r="A26" i="16"/>
  <c r="I26" i="16" s="1"/>
  <c r="J26" i="16" s="1"/>
  <c r="A25" i="16"/>
  <c r="I25" i="16" s="1"/>
  <c r="J25" i="16" s="1"/>
  <c r="D17" i="16"/>
  <c r="C17" i="16"/>
  <c r="A17" i="16"/>
  <c r="I17" i="16" s="1"/>
  <c r="J17" i="16" s="1"/>
  <c r="D16" i="16"/>
  <c r="C16" i="16"/>
  <c r="A16" i="16"/>
  <c r="I16" i="16" s="1"/>
  <c r="J16" i="16" s="1"/>
  <c r="A15" i="16"/>
  <c r="I15" i="16" s="1"/>
  <c r="J15" i="16" s="1"/>
  <c r="D14" i="16"/>
  <c r="C14" i="16"/>
  <c r="A14" i="16"/>
  <c r="I14" i="16" s="1"/>
  <c r="J14" i="16" s="1"/>
  <c r="H284" i="15"/>
  <c r="G284" i="15"/>
  <c r="F284" i="15"/>
  <c r="E284" i="15"/>
  <c r="D284" i="15"/>
  <c r="C284" i="15"/>
  <c r="B284" i="15"/>
  <c r="H283" i="15"/>
  <c r="G283" i="15"/>
  <c r="F283" i="15"/>
  <c r="E283" i="15"/>
  <c r="D283" i="15"/>
  <c r="C283" i="15"/>
  <c r="B283" i="15"/>
  <c r="D282" i="15"/>
  <c r="C282" i="15"/>
  <c r="A282" i="15"/>
  <c r="I282" i="15" s="1"/>
  <c r="J282" i="15" s="1"/>
  <c r="D281" i="15"/>
  <c r="C281" i="15"/>
  <c r="A281" i="15"/>
  <c r="I281" i="15" s="1"/>
  <c r="J281" i="15" s="1"/>
  <c r="H274" i="15"/>
  <c r="G274" i="15"/>
  <c r="F274" i="15"/>
  <c r="E274" i="15"/>
  <c r="D274" i="15"/>
  <c r="C274" i="15"/>
  <c r="B274" i="15"/>
  <c r="H273" i="15"/>
  <c r="G273" i="15"/>
  <c r="F273" i="15"/>
  <c r="E273" i="15"/>
  <c r="D273" i="15"/>
  <c r="C273" i="15"/>
  <c r="B273" i="15"/>
  <c r="H272" i="15"/>
  <c r="G272" i="15"/>
  <c r="F272" i="15"/>
  <c r="E272" i="15"/>
  <c r="D272" i="15"/>
  <c r="C272" i="15"/>
  <c r="B272" i="15"/>
  <c r="H271" i="15"/>
  <c r="G271" i="15"/>
  <c r="F271" i="15"/>
  <c r="E271" i="15"/>
  <c r="D271" i="15"/>
  <c r="C271" i="15"/>
  <c r="B271" i="15"/>
  <c r="D270" i="15"/>
  <c r="C270" i="15"/>
  <c r="A270" i="15"/>
  <c r="I270" i="15" s="1"/>
  <c r="J270" i="15" s="1"/>
  <c r="D269" i="15"/>
  <c r="C269" i="15"/>
  <c r="A269" i="15"/>
  <c r="I269" i="15" s="1"/>
  <c r="J269" i="15" s="1"/>
  <c r="H258" i="15"/>
  <c r="G258" i="15"/>
  <c r="F258" i="15"/>
  <c r="E258" i="15"/>
  <c r="D258" i="15"/>
  <c r="C258" i="15"/>
  <c r="B258" i="15"/>
  <c r="H257" i="15"/>
  <c r="G257" i="15"/>
  <c r="F257" i="15"/>
  <c r="E257" i="15"/>
  <c r="D257" i="15"/>
  <c r="C257" i="15"/>
  <c r="B257" i="15"/>
  <c r="A256" i="15"/>
  <c r="I256" i="15" s="1"/>
  <c r="J256" i="15" s="1"/>
  <c r="A255" i="15"/>
  <c r="I255" i="15" s="1"/>
  <c r="J255" i="15" s="1"/>
  <c r="H248" i="15"/>
  <c r="G248" i="15"/>
  <c r="F248" i="15"/>
  <c r="E248" i="15"/>
  <c r="D248" i="15"/>
  <c r="C248" i="15"/>
  <c r="B248" i="15"/>
  <c r="H247" i="15"/>
  <c r="G247" i="15"/>
  <c r="F247" i="15"/>
  <c r="E247" i="15"/>
  <c r="D247" i="15"/>
  <c r="C247" i="15"/>
  <c r="B247" i="15"/>
  <c r="H246" i="15"/>
  <c r="G246" i="15"/>
  <c r="F246" i="15"/>
  <c r="E246" i="15"/>
  <c r="B246" i="15"/>
  <c r="A245" i="15"/>
  <c r="H234" i="15"/>
  <c r="G234" i="15"/>
  <c r="F234" i="15"/>
  <c r="E234" i="15"/>
  <c r="D234" i="15"/>
  <c r="C234" i="15"/>
  <c r="B234" i="15"/>
  <c r="H233" i="15"/>
  <c r="G233" i="15"/>
  <c r="F233" i="15"/>
  <c r="E233" i="15"/>
  <c r="D233" i="15"/>
  <c r="C233" i="15"/>
  <c r="B233" i="15"/>
  <c r="H232" i="15"/>
  <c r="G232" i="15"/>
  <c r="F232" i="15"/>
  <c r="E232" i="15"/>
  <c r="B232" i="15"/>
  <c r="A231" i="15"/>
  <c r="I231" i="15" s="1"/>
  <c r="J231" i="15" s="1"/>
  <c r="H224" i="15"/>
  <c r="G224" i="15"/>
  <c r="F224" i="15"/>
  <c r="E224" i="15"/>
  <c r="D224" i="15"/>
  <c r="C224" i="15"/>
  <c r="B224" i="15"/>
  <c r="H223" i="15"/>
  <c r="G223" i="15"/>
  <c r="F223" i="15"/>
  <c r="E223" i="15"/>
  <c r="D223" i="15"/>
  <c r="C223" i="15"/>
  <c r="B223" i="15"/>
  <c r="A222" i="15"/>
  <c r="I222" i="15" s="1"/>
  <c r="J222" i="15" s="1"/>
  <c r="D221" i="15"/>
  <c r="C221" i="15"/>
  <c r="A221" i="15"/>
  <c r="I221" i="15" s="1"/>
  <c r="J221" i="15" s="1"/>
  <c r="D168" i="15"/>
  <c r="C168" i="15"/>
  <c r="A168" i="15"/>
  <c r="I168" i="15" s="1"/>
  <c r="J168" i="15" s="1"/>
  <c r="D167" i="15"/>
  <c r="C167" i="15"/>
  <c r="A167" i="15"/>
  <c r="I167" i="15" s="1"/>
  <c r="J167" i="15" s="1"/>
  <c r="D166" i="15"/>
  <c r="C166" i="15"/>
  <c r="A166" i="15"/>
  <c r="I166" i="15" s="1"/>
  <c r="J166" i="15" s="1"/>
  <c r="D165" i="15"/>
  <c r="C165" i="15"/>
  <c r="A165" i="15"/>
  <c r="I165" i="15" s="1"/>
  <c r="J165" i="15" s="1"/>
  <c r="H153" i="15"/>
  <c r="G153" i="15"/>
  <c r="F153" i="15"/>
  <c r="E153" i="15"/>
  <c r="D153" i="15"/>
  <c r="C153" i="15"/>
  <c r="B153" i="15"/>
  <c r="H152" i="15"/>
  <c r="G152" i="15"/>
  <c r="F152" i="15"/>
  <c r="E152" i="15"/>
  <c r="D152" i="15"/>
  <c r="C152" i="15"/>
  <c r="B152" i="15"/>
  <c r="D151" i="15"/>
  <c r="C151" i="15"/>
  <c r="A151" i="15"/>
  <c r="I151" i="15" s="1"/>
  <c r="J151" i="15" s="1"/>
  <c r="D150" i="15"/>
  <c r="C150" i="15"/>
  <c r="A150" i="15"/>
  <c r="H143" i="15"/>
  <c r="G143" i="15"/>
  <c r="F143" i="15"/>
  <c r="E143" i="15"/>
  <c r="D143" i="15"/>
  <c r="C143" i="15"/>
  <c r="B143" i="15"/>
  <c r="H142" i="15"/>
  <c r="G142" i="15"/>
  <c r="F142" i="15"/>
  <c r="E142" i="15"/>
  <c r="D142" i="15"/>
  <c r="C142" i="15"/>
  <c r="B142" i="15"/>
  <c r="D141" i="15"/>
  <c r="C141" i="15"/>
  <c r="A141" i="15"/>
  <c r="I141" i="15" s="1"/>
  <c r="J141" i="15" s="1"/>
  <c r="D140" i="15"/>
  <c r="C140" i="15"/>
  <c r="A140" i="15"/>
  <c r="I140" i="15" s="1"/>
  <c r="J140" i="15" s="1"/>
  <c r="D139" i="15"/>
  <c r="C139" i="15"/>
  <c r="A139" i="15"/>
  <c r="I139" i="15" s="1"/>
  <c r="J139" i="15" s="1"/>
  <c r="D138" i="15"/>
  <c r="C138" i="15"/>
  <c r="A138" i="15"/>
  <c r="H131" i="15"/>
  <c r="G131" i="15"/>
  <c r="F131" i="15"/>
  <c r="E131" i="15"/>
  <c r="D131" i="15"/>
  <c r="C131" i="15"/>
  <c r="B131" i="15"/>
  <c r="H130" i="15"/>
  <c r="G130" i="15"/>
  <c r="F130" i="15"/>
  <c r="E130" i="15"/>
  <c r="D130" i="15"/>
  <c r="C130" i="15"/>
  <c r="B130" i="15"/>
  <c r="A129" i="15"/>
  <c r="I129" i="15" s="1"/>
  <c r="J129" i="15" s="1"/>
  <c r="A128" i="15"/>
  <c r="I128" i="15" s="1"/>
  <c r="J128" i="15" s="1"/>
  <c r="H120" i="15"/>
  <c r="G120" i="15"/>
  <c r="F120" i="15"/>
  <c r="E120" i="15"/>
  <c r="D120" i="15"/>
  <c r="C120" i="15"/>
  <c r="B120" i="15"/>
  <c r="H119" i="15"/>
  <c r="G119" i="15"/>
  <c r="F119" i="15"/>
  <c r="E119" i="15"/>
  <c r="D119" i="15"/>
  <c r="C119" i="15"/>
  <c r="B119" i="15"/>
  <c r="H118" i="15"/>
  <c r="G118" i="15"/>
  <c r="F118" i="15"/>
  <c r="E118" i="15"/>
  <c r="B118" i="15"/>
  <c r="D117" i="15"/>
  <c r="C117" i="15"/>
  <c r="A117" i="15"/>
  <c r="I117" i="15" s="1"/>
  <c r="J117" i="15" s="1"/>
  <c r="H64" i="15"/>
  <c r="G64" i="15"/>
  <c r="F64" i="15"/>
  <c r="E64" i="15"/>
  <c r="D64" i="15"/>
  <c r="C64" i="15"/>
  <c r="B64" i="15"/>
  <c r="H63" i="15"/>
  <c r="G63" i="15"/>
  <c r="F63" i="15"/>
  <c r="E63" i="15"/>
  <c r="D63" i="15"/>
  <c r="C63" i="15"/>
  <c r="B63" i="15"/>
  <c r="D62" i="15"/>
  <c r="C62" i="15"/>
  <c r="A62" i="15"/>
  <c r="I62" i="15" s="1"/>
  <c r="J62" i="15" s="1"/>
  <c r="D61" i="15"/>
  <c r="C61" i="15"/>
  <c r="A61" i="15"/>
  <c r="H48" i="15"/>
  <c r="G48" i="15"/>
  <c r="F48" i="15"/>
  <c r="E48" i="15"/>
  <c r="D48" i="15"/>
  <c r="C48" i="15"/>
  <c r="B48" i="15"/>
  <c r="H47" i="15"/>
  <c r="G47" i="15"/>
  <c r="F47" i="15"/>
  <c r="E47" i="15"/>
  <c r="D47" i="15"/>
  <c r="C47" i="15"/>
  <c r="B47" i="15"/>
  <c r="H46" i="15"/>
  <c r="G46" i="15"/>
  <c r="F46" i="15"/>
  <c r="E46" i="15"/>
  <c r="D46" i="15"/>
  <c r="C46" i="15"/>
  <c r="B46" i="15"/>
  <c r="D45" i="15"/>
  <c r="C45" i="15"/>
  <c r="A45" i="15"/>
  <c r="I45" i="15" s="1"/>
  <c r="J45" i="15" s="1"/>
  <c r="H38" i="15"/>
  <c r="G38" i="15"/>
  <c r="F38" i="15"/>
  <c r="E38" i="15"/>
  <c r="D38" i="15"/>
  <c r="C38" i="15"/>
  <c r="B38" i="15"/>
  <c r="D37" i="15"/>
  <c r="C37" i="15"/>
  <c r="A37" i="15"/>
  <c r="I37" i="15" s="1"/>
  <c r="J37" i="15" s="1"/>
  <c r="D36" i="15"/>
  <c r="C36" i="15"/>
  <c r="A36" i="15"/>
  <c r="I36" i="15" s="1"/>
  <c r="J36" i="15" s="1"/>
  <c r="D35" i="15"/>
  <c r="C35" i="15"/>
  <c r="A35" i="15"/>
  <c r="D34" i="15"/>
  <c r="C34" i="15"/>
  <c r="A34" i="15"/>
  <c r="I34" i="15" s="1"/>
  <c r="J34" i="15" s="1"/>
  <c r="D33" i="15"/>
  <c r="C33" i="15"/>
  <c r="A33" i="15"/>
  <c r="I33" i="15" s="1"/>
  <c r="J33" i="15" s="1"/>
  <c r="I25" i="15"/>
  <c r="J25" i="15" s="1"/>
  <c r="I24" i="15"/>
  <c r="J24" i="15" s="1"/>
  <c r="I23" i="15"/>
  <c r="J23" i="15" s="1"/>
  <c r="H16" i="15"/>
  <c r="G16" i="15"/>
  <c r="F16" i="15"/>
  <c r="E16" i="15"/>
  <c r="D16" i="15"/>
  <c r="C16" i="15"/>
  <c r="B16" i="15"/>
  <c r="H15" i="15"/>
  <c r="G15" i="15"/>
  <c r="F15" i="15"/>
  <c r="E15" i="15"/>
  <c r="D15" i="15"/>
  <c r="C15" i="15"/>
  <c r="B15" i="15"/>
  <c r="H14" i="15"/>
  <c r="G14" i="15"/>
  <c r="F14" i="15"/>
  <c r="E14" i="15"/>
  <c r="D14" i="15"/>
  <c r="C14" i="15"/>
  <c r="B14" i="15"/>
  <c r="A13" i="15"/>
  <c r="I13" i="15" s="1"/>
  <c r="J13" i="15" s="1"/>
  <c r="H195" i="14"/>
  <c r="G195" i="14"/>
  <c r="F195" i="14"/>
  <c r="E195" i="14"/>
  <c r="D195" i="14"/>
  <c r="C195" i="14"/>
  <c r="B195" i="14"/>
  <c r="D194" i="14"/>
  <c r="C194" i="14"/>
  <c r="A194" i="14"/>
  <c r="I194" i="14" s="1"/>
  <c r="J194" i="14" s="1"/>
  <c r="D193" i="14"/>
  <c r="C193" i="14"/>
  <c r="A193" i="14"/>
  <c r="I193" i="14" s="1"/>
  <c r="J193" i="14" s="1"/>
  <c r="D192" i="14"/>
  <c r="C192" i="14"/>
  <c r="A192" i="14"/>
  <c r="I192" i="14" s="1"/>
  <c r="J192" i="14" s="1"/>
  <c r="D191" i="14"/>
  <c r="C191" i="14"/>
  <c r="A191" i="14"/>
  <c r="I191" i="14" s="1"/>
  <c r="J191" i="14" s="1"/>
  <c r="D190" i="14"/>
  <c r="C190" i="14"/>
  <c r="A190" i="14"/>
  <c r="I190" i="14" s="1"/>
  <c r="J190" i="14" s="1"/>
  <c r="H182" i="14"/>
  <c r="G182" i="14"/>
  <c r="F182" i="14"/>
  <c r="E182" i="14"/>
  <c r="D182" i="14"/>
  <c r="C182" i="14"/>
  <c r="B182" i="14"/>
  <c r="D181" i="14"/>
  <c r="C181" i="14"/>
  <c r="A181" i="14"/>
  <c r="I181" i="14" s="1"/>
  <c r="J181" i="14" s="1"/>
  <c r="D180" i="14"/>
  <c r="C180" i="14"/>
  <c r="A180" i="14"/>
  <c r="I180" i="14" s="1"/>
  <c r="J180" i="14" s="1"/>
  <c r="D179" i="14"/>
  <c r="C179" i="14"/>
  <c r="A179" i="14"/>
  <c r="I179" i="14" s="1"/>
  <c r="J179" i="14" s="1"/>
  <c r="D178" i="14"/>
  <c r="C178" i="14"/>
  <c r="A178" i="14"/>
  <c r="I178" i="14" s="1"/>
  <c r="J178" i="14" s="1"/>
  <c r="D177" i="14"/>
  <c r="C177" i="14"/>
  <c r="A177" i="14"/>
  <c r="H169" i="14"/>
  <c r="G169" i="14"/>
  <c r="F169" i="14"/>
  <c r="E169" i="14"/>
  <c r="D169" i="14"/>
  <c r="C169" i="14"/>
  <c r="B169" i="14"/>
  <c r="H168" i="14"/>
  <c r="G168" i="14"/>
  <c r="F168" i="14"/>
  <c r="E168" i="14"/>
  <c r="D168" i="14"/>
  <c r="C168" i="14"/>
  <c r="B168" i="14"/>
  <c r="H167" i="14"/>
  <c r="G167" i="14"/>
  <c r="F167" i="14"/>
  <c r="E167" i="14"/>
  <c r="D167" i="14"/>
  <c r="C167" i="14"/>
  <c r="B167" i="14"/>
  <c r="D166" i="14"/>
  <c r="C166" i="14"/>
  <c r="A166" i="14"/>
  <c r="I166" i="14" s="1"/>
  <c r="J166" i="14" s="1"/>
  <c r="H141" i="14"/>
  <c r="G141" i="14"/>
  <c r="F141" i="14"/>
  <c r="E141" i="14"/>
  <c r="D141" i="14"/>
  <c r="C141" i="14"/>
  <c r="B141" i="14"/>
  <c r="D140" i="14"/>
  <c r="C140" i="14"/>
  <c r="A140" i="14"/>
  <c r="I140" i="14" s="1"/>
  <c r="J140" i="14" s="1"/>
  <c r="D139" i="14"/>
  <c r="C139" i="14"/>
  <c r="A139" i="14"/>
  <c r="I139" i="14" s="1"/>
  <c r="J139" i="14" s="1"/>
  <c r="D138" i="14"/>
  <c r="C138" i="14"/>
  <c r="A138" i="14"/>
  <c r="I138" i="14" s="1"/>
  <c r="J138" i="14" s="1"/>
  <c r="D137" i="14"/>
  <c r="C137" i="14"/>
  <c r="A137" i="14"/>
  <c r="I137" i="14" s="1"/>
  <c r="J137" i="14" s="1"/>
  <c r="D136" i="14"/>
  <c r="C136" i="14"/>
  <c r="A136" i="14"/>
  <c r="I136" i="14" s="1"/>
  <c r="J136" i="14" s="1"/>
  <c r="H128" i="14"/>
  <c r="G128" i="14"/>
  <c r="F128" i="14"/>
  <c r="E128" i="14"/>
  <c r="D128" i="14"/>
  <c r="C128" i="14"/>
  <c r="B128" i="14"/>
  <c r="D127" i="14"/>
  <c r="C127" i="14"/>
  <c r="A127" i="14"/>
  <c r="I127" i="14" s="1"/>
  <c r="J127" i="14" s="1"/>
  <c r="D126" i="14"/>
  <c r="C126" i="14"/>
  <c r="A126" i="14"/>
  <c r="I126" i="14" s="1"/>
  <c r="J126" i="14" s="1"/>
  <c r="D125" i="14"/>
  <c r="C125" i="14"/>
  <c r="A125" i="14"/>
  <c r="I125" i="14" s="1"/>
  <c r="J125" i="14" s="1"/>
  <c r="H117" i="14"/>
  <c r="G117" i="14"/>
  <c r="F117" i="14"/>
  <c r="E117" i="14"/>
  <c r="D117" i="14"/>
  <c r="C117" i="14"/>
  <c r="B117" i="14"/>
  <c r="D116" i="14"/>
  <c r="C116" i="14"/>
  <c r="A116" i="14"/>
  <c r="I116" i="14" s="1"/>
  <c r="J116" i="14" s="1"/>
  <c r="D115" i="14"/>
  <c r="C115" i="14"/>
  <c r="A115" i="14"/>
  <c r="I115" i="14" s="1"/>
  <c r="J115" i="14" s="1"/>
  <c r="D114" i="14"/>
  <c r="C114" i="14"/>
  <c r="A114" i="14"/>
  <c r="I114" i="14" s="1"/>
  <c r="J114" i="14" s="1"/>
  <c r="H87" i="14"/>
  <c r="G87" i="14"/>
  <c r="F87" i="14"/>
  <c r="E87" i="14"/>
  <c r="D87" i="14"/>
  <c r="C87" i="14"/>
  <c r="B87" i="14"/>
  <c r="H86" i="14"/>
  <c r="G86" i="14"/>
  <c r="F86" i="14"/>
  <c r="E86" i="14"/>
  <c r="D86" i="14"/>
  <c r="C86" i="14"/>
  <c r="B86" i="14"/>
  <c r="D85" i="14"/>
  <c r="C85" i="14"/>
  <c r="A85" i="14"/>
  <c r="I85" i="14" s="1"/>
  <c r="J85" i="14" s="1"/>
  <c r="D84" i="14"/>
  <c r="C84" i="14"/>
  <c r="A84" i="14"/>
  <c r="I84" i="14" s="1"/>
  <c r="J84" i="14" s="1"/>
  <c r="H76" i="14"/>
  <c r="G76" i="14"/>
  <c r="F76" i="14"/>
  <c r="E76" i="14"/>
  <c r="D76" i="14"/>
  <c r="C76" i="14"/>
  <c r="B76" i="14"/>
  <c r="D75" i="14"/>
  <c r="C75" i="14"/>
  <c r="A75" i="14"/>
  <c r="I75" i="14" s="1"/>
  <c r="J75" i="14" s="1"/>
  <c r="D74" i="14"/>
  <c r="C74" i="14"/>
  <c r="A74" i="14"/>
  <c r="I74" i="14" s="1"/>
  <c r="J74" i="14" s="1"/>
  <c r="D73" i="14"/>
  <c r="C73" i="14"/>
  <c r="A73" i="14"/>
  <c r="I73" i="14" s="1"/>
  <c r="J73" i="14" s="1"/>
  <c r="H65" i="14"/>
  <c r="G65" i="14"/>
  <c r="F65" i="14"/>
  <c r="E65" i="14"/>
  <c r="D65" i="14"/>
  <c r="C65" i="14"/>
  <c r="B65" i="14"/>
  <c r="D64" i="14"/>
  <c r="C64" i="14"/>
  <c r="A64" i="14"/>
  <c r="I64" i="14" s="1"/>
  <c r="J64" i="14" s="1"/>
  <c r="D63" i="14"/>
  <c r="C63" i="14"/>
  <c r="A63" i="14"/>
  <c r="I63" i="14" s="1"/>
  <c r="J63" i="14" s="1"/>
  <c r="D62" i="14"/>
  <c r="C62" i="14"/>
  <c r="A62" i="14"/>
  <c r="I62" i="14" s="1"/>
  <c r="J62" i="14" s="1"/>
  <c r="H50" i="14"/>
  <c r="G50" i="14"/>
  <c r="F50" i="14"/>
  <c r="E50" i="14"/>
  <c r="D50" i="14"/>
  <c r="C50" i="14"/>
  <c r="B50" i="14"/>
  <c r="D49" i="14"/>
  <c r="C49" i="14"/>
  <c r="A49" i="14"/>
  <c r="I49" i="14" s="1"/>
  <c r="J49" i="14" s="1"/>
  <c r="D48" i="14"/>
  <c r="C48" i="14"/>
  <c r="A48" i="14"/>
  <c r="I48" i="14" s="1"/>
  <c r="J48" i="14" s="1"/>
  <c r="D47" i="14"/>
  <c r="C47" i="14"/>
  <c r="A47" i="14"/>
  <c r="I47" i="14" s="1"/>
  <c r="J47" i="14" s="1"/>
  <c r="H39" i="14"/>
  <c r="G39" i="14"/>
  <c r="F39" i="14"/>
  <c r="E39" i="14"/>
  <c r="D39" i="14"/>
  <c r="C39" i="14"/>
  <c r="B39" i="14"/>
  <c r="D38" i="14"/>
  <c r="C38" i="14"/>
  <c r="A38" i="14"/>
  <c r="I38" i="14" s="1"/>
  <c r="J38" i="14" s="1"/>
  <c r="D37" i="14"/>
  <c r="C37" i="14"/>
  <c r="A37" i="14"/>
  <c r="I37" i="14" s="1"/>
  <c r="J37" i="14" s="1"/>
  <c r="D36" i="14"/>
  <c r="C36" i="14"/>
  <c r="A36" i="14"/>
  <c r="I36" i="14" s="1"/>
  <c r="J36" i="14" s="1"/>
  <c r="H28" i="14"/>
  <c r="G28" i="14"/>
  <c r="F28" i="14"/>
  <c r="E28" i="14"/>
  <c r="D28" i="14"/>
  <c r="C28" i="14"/>
  <c r="B28" i="14"/>
  <c r="H27" i="14"/>
  <c r="G27" i="14"/>
  <c r="F27" i="14"/>
  <c r="E27" i="14"/>
  <c r="D27" i="14"/>
  <c r="C27" i="14"/>
  <c r="B27" i="14"/>
  <c r="D26" i="14"/>
  <c r="C26" i="14"/>
  <c r="A26" i="14"/>
  <c r="I26" i="14" s="1"/>
  <c r="J26" i="14" s="1"/>
  <c r="D25" i="14"/>
  <c r="C25" i="14"/>
  <c r="A25" i="14"/>
  <c r="I25" i="14" s="1"/>
  <c r="J25" i="14" s="1"/>
  <c r="H17" i="14"/>
  <c r="G17" i="14"/>
  <c r="F17" i="14"/>
  <c r="E17" i="14"/>
  <c r="D17" i="14"/>
  <c r="C17" i="14"/>
  <c r="B17" i="14"/>
  <c r="H16" i="14"/>
  <c r="G16" i="14"/>
  <c r="F16" i="14"/>
  <c r="E16" i="14"/>
  <c r="D16" i="14"/>
  <c r="C16" i="14"/>
  <c r="B16" i="14"/>
  <c r="D15" i="14"/>
  <c r="C15" i="14"/>
  <c r="A15" i="14"/>
  <c r="I15" i="14" s="1"/>
  <c r="J15" i="14" s="1"/>
  <c r="D14" i="14"/>
  <c r="C14" i="14"/>
  <c r="A14" i="14"/>
  <c r="I14" i="14" s="1"/>
  <c r="J14" i="14" s="1"/>
  <c r="H146" i="13"/>
  <c r="G146" i="13"/>
  <c r="F146" i="13"/>
  <c r="E146" i="13"/>
  <c r="D146" i="13"/>
  <c r="C146" i="13"/>
  <c r="B146" i="13"/>
  <c r="D145" i="13"/>
  <c r="C145" i="13"/>
  <c r="A145" i="13"/>
  <c r="I145" i="13" s="1"/>
  <c r="J145" i="13" s="1"/>
  <c r="D144" i="13"/>
  <c r="C144" i="13"/>
  <c r="A144" i="13"/>
  <c r="I144" i="13" s="1"/>
  <c r="J144" i="13" s="1"/>
  <c r="D143" i="13"/>
  <c r="C143" i="13"/>
  <c r="A143" i="13"/>
  <c r="I143" i="13" s="1"/>
  <c r="J143" i="13" s="1"/>
  <c r="D142" i="13"/>
  <c r="C142" i="13"/>
  <c r="A142" i="13"/>
  <c r="I142" i="13" s="1"/>
  <c r="J142" i="13" s="1"/>
  <c r="D141" i="13"/>
  <c r="C141" i="13"/>
  <c r="A141" i="13"/>
  <c r="I141" i="13" s="1"/>
  <c r="J141" i="13" s="1"/>
  <c r="D140" i="13"/>
  <c r="C140" i="13"/>
  <c r="A140" i="13"/>
  <c r="I140" i="13" s="1"/>
  <c r="J140" i="13" s="1"/>
  <c r="D139" i="13"/>
  <c r="C139" i="13"/>
  <c r="A139" i="13"/>
  <c r="I139" i="13" s="1"/>
  <c r="J139" i="13" s="1"/>
  <c r="D132" i="13"/>
  <c r="C132" i="13"/>
  <c r="A132" i="13"/>
  <c r="I132" i="13" s="1"/>
  <c r="J132" i="13" s="1"/>
  <c r="D131" i="13"/>
  <c r="C131" i="13"/>
  <c r="A131" i="13"/>
  <c r="I131" i="13" s="1"/>
  <c r="J131" i="13" s="1"/>
  <c r="D130" i="13"/>
  <c r="C130" i="13"/>
  <c r="A130" i="13"/>
  <c r="I130" i="13" s="1"/>
  <c r="J130" i="13" s="1"/>
  <c r="D129" i="13"/>
  <c r="C129" i="13"/>
  <c r="A129" i="13"/>
  <c r="I129" i="13" s="1"/>
  <c r="J129" i="13" s="1"/>
  <c r="H122" i="13"/>
  <c r="G122" i="13"/>
  <c r="F122" i="13"/>
  <c r="E122" i="13"/>
  <c r="D122" i="13"/>
  <c r="C122" i="13"/>
  <c r="B122" i="13"/>
  <c r="D121" i="13"/>
  <c r="C121" i="13"/>
  <c r="A121" i="13"/>
  <c r="I121" i="13" s="1"/>
  <c r="J121" i="13" s="1"/>
  <c r="D120" i="13"/>
  <c r="C120" i="13"/>
  <c r="A120" i="13"/>
  <c r="I120" i="13" s="1"/>
  <c r="J120" i="13" s="1"/>
  <c r="D119" i="13"/>
  <c r="C119" i="13"/>
  <c r="A119" i="13"/>
  <c r="I119" i="13" s="1"/>
  <c r="J119" i="13" s="1"/>
  <c r="D118" i="13"/>
  <c r="C118" i="13"/>
  <c r="A118" i="13"/>
  <c r="I118" i="13" s="1"/>
  <c r="J118" i="13" s="1"/>
  <c r="D117" i="13"/>
  <c r="C117" i="13"/>
  <c r="A117" i="13"/>
  <c r="I117" i="13" s="1"/>
  <c r="J117" i="13" s="1"/>
  <c r="H67" i="13"/>
  <c r="G67" i="13"/>
  <c r="F67" i="13"/>
  <c r="E67" i="13"/>
  <c r="D67" i="13"/>
  <c r="C67" i="13"/>
  <c r="B67" i="13"/>
  <c r="D66" i="13"/>
  <c r="C66" i="13"/>
  <c r="A66" i="13"/>
  <c r="I66" i="13" s="1"/>
  <c r="J66" i="13" s="1"/>
  <c r="D65" i="13"/>
  <c r="C65" i="13"/>
  <c r="A65" i="13"/>
  <c r="I65" i="13" s="1"/>
  <c r="J65" i="13" s="1"/>
  <c r="D64" i="13"/>
  <c r="C64" i="13"/>
  <c r="A64" i="13"/>
  <c r="I64" i="13" s="1"/>
  <c r="J64" i="13" s="1"/>
  <c r="D63" i="13"/>
  <c r="C63" i="13"/>
  <c r="A63" i="13"/>
  <c r="I63" i="13" s="1"/>
  <c r="J63" i="13" s="1"/>
  <c r="D62" i="13"/>
  <c r="C62" i="13"/>
  <c r="A62" i="13"/>
  <c r="I62" i="13" s="1"/>
  <c r="J62" i="13" s="1"/>
  <c r="H46" i="13"/>
  <c r="G46" i="13"/>
  <c r="F46" i="13"/>
  <c r="E46" i="13"/>
  <c r="D46" i="13"/>
  <c r="C46" i="13"/>
  <c r="B46" i="13"/>
  <c r="H45" i="13"/>
  <c r="G45" i="13"/>
  <c r="F45" i="13"/>
  <c r="E45" i="13"/>
  <c r="D45" i="13"/>
  <c r="C45" i="13"/>
  <c r="B45" i="13"/>
  <c r="H44" i="13"/>
  <c r="G44" i="13"/>
  <c r="F44" i="13"/>
  <c r="E44" i="13"/>
  <c r="D44" i="13"/>
  <c r="C44" i="13"/>
  <c r="B44" i="13"/>
  <c r="D43" i="13"/>
  <c r="C43" i="13"/>
  <c r="A43" i="13"/>
  <c r="I43" i="13" s="1"/>
  <c r="J43" i="13" s="1"/>
  <c r="D36" i="13"/>
  <c r="C36" i="13"/>
  <c r="A36" i="13"/>
  <c r="I36" i="13" s="1"/>
  <c r="J36" i="13" s="1"/>
  <c r="D35" i="13"/>
  <c r="C35" i="13"/>
  <c r="A35" i="13"/>
  <c r="I35" i="13" s="1"/>
  <c r="J35" i="13" s="1"/>
  <c r="D34" i="13"/>
  <c r="C34" i="13"/>
  <c r="A34" i="13"/>
  <c r="I34" i="13" s="1"/>
  <c r="J34" i="13" s="1"/>
  <c r="D33" i="13"/>
  <c r="C33" i="13"/>
  <c r="A33" i="13"/>
  <c r="I33" i="13" s="1"/>
  <c r="J33" i="13" s="1"/>
  <c r="D32" i="13"/>
  <c r="C32" i="13"/>
  <c r="A32" i="13"/>
  <c r="I32" i="13" s="1"/>
  <c r="J32" i="13" s="1"/>
  <c r="D31" i="13"/>
  <c r="C31" i="13"/>
  <c r="A31" i="13"/>
  <c r="I31" i="13" s="1"/>
  <c r="J31" i="13" s="1"/>
  <c r="D30" i="13"/>
  <c r="C30" i="13"/>
  <c r="A30" i="13"/>
  <c r="I30" i="13" s="1"/>
  <c r="J30" i="13" s="1"/>
  <c r="D29" i="13"/>
  <c r="C29" i="13"/>
  <c r="A29" i="13"/>
  <c r="I29" i="13" s="1"/>
  <c r="J29" i="13" s="1"/>
  <c r="D28" i="13"/>
  <c r="C28" i="13"/>
  <c r="A28" i="13"/>
  <c r="I28" i="13" s="1"/>
  <c r="J28" i="13" s="1"/>
  <c r="D27" i="13"/>
  <c r="C27" i="13"/>
  <c r="A27" i="13"/>
  <c r="I27" i="13" s="1"/>
  <c r="J27" i="13" s="1"/>
  <c r="D26" i="13"/>
  <c r="C26" i="13"/>
  <c r="A26" i="13"/>
  <c r="I26" i="13" s="1"/>
  <c r="J26" i="13" s="1"/>
  <c r="D25" i="13"/>
  <c r="C25" i="13"/>
  <c r="A25" i="13"/>
  <c r="I25" i="13" s="1"/>
  <c r="J25" i="13" s="1"/>
  <c r="H18" i="13"/>
  <c r="G18" i="13"/>
  <c r="F18" i="13"/>
  <c r="E18" i="13"/>
  <c r="D18" i="13"/>
  <c r="C18" i="13"/>
  <c r="B18" i="13"/>
  <c r="D17" i="13"/>
  <c r="C17" i="13"/>
  <c r="A17" i="13"/>
  <c r="I17" i="13" s="1"/>
  <c r="J17" i="13" s="1"/>
  <c r="D16" i="13"/>
  <c r="C16" i="13"/>
  <c r="A16" i="13"/>
  <c r="I16" i="13" s="1"/>
  <c r="J16" i="13" s="1"/>
  <c r="D15" i="13"/>
  <c r="C15" i="13"/>
  <c r="A15" i="13"/>
  <c r="I15" i="13" s="1"/>
  <c r="J15" i="13" s="1"/>
  <c r="D14" i="13"/>
  <c r="C14" i="13"/>
  <c r="A14" i="13"/>
  <c r="I14" i="13" s="1"/>
  <c r="J14" i="13" s="1"/>
  <c r="D13" i="13"/>
  <c r="C13" i="13"/>
  <c r="A13" i="13"/>
  <c r="I13" i="13" s="1"/>
  <c r="J13" i="13" s="1"/>
  <c r="H169" i="12"/>
  <c r="G169" i="12"/>
  <c r="F169" i="12"/>
  <c r="E169" i="12"/>
  <c r="D169" i="12"/>
  <c r="C169" i="12"/>
  <c r="B169" i="12"/>
  <c r="H168" i="12"/>
  <c r="G168" i="12"/>
  <c r="F168" i="12"/>
  <c r="E168" i="12"/>
  <c r="D168" i="12"/>
  <c r="C168" i="12"/>
  <c r="B168" i="12"/>
  <c r="H167" i="12"/>
  <c r="G167" i="12"/>
  <c r="F167" i="12"/>
  <c r="E167" i="12"/>
  <c r="D167" i="12"/>
  <c r="C167" i="12"/>
  <c r="B167" i="12"/>
  <c r="D166" i="12"/>
  <c r="C166" i="12"/>
  <c r="A166" i="12"/>
  <c r="I166" i="12" s="1"/>
  <c r="J166" i="12" s="1"/>
  <c r="D152" i="12"/>
  <c r="C152" i="12"/>
  <c r="A152" i="12"/>
  <c r="I152" i="12" s="1"/>
  <c r="J152" i="12" s="1"/>
  <c r="D151" i="12"/>
  <c r="C151" i="12"/>
  <c r="A151" i="12"/>
  <c r="I151" i="12" s="1"/>
  <c r="J151" i="12" s="1"/>
  <c r="D150" i="12"/>
  <c r="C150" i="12"/>
  <c r="A150" i="12"/>
  <c r="I150" i="12" s="1"/>
  <c r="J150" i="12" s="1"/>
  <c r="D149" i="12"/>
  <c r="C149" i="12"/>
  <c r="A149" i="12"/>
  <c r="I149" i="12" s="1"/>
  <c r="J149" i="12" s="1"/>
  <c r="H142" i="12"/>
  <c r="G142" i="12"/>
  <c r="F142" i="12"/>
  <c r="E142" i="12"/>
  <c r="D142" i="12"/>
  <c r="C142" i="12"/>
  <c r="B142" i="12"/>
  <c r="H141" i="12"/>
  <c r="G141" i="12"/>
  <c r="F141" i="12"/>
  <c r="E141" i="12"/>
  <c r="D141" i="12"/>
  <c r="C141" i="12"/>
  <c r="B141" i="12"/>
  <c r="D140" i="12"/>
  <c r="C140" i="12"/>
  <c r="A140" i="12"/>
  <c r="I140" i="12" s="1"/>
  <c r="J140" i="12" s="1"/>
  <c r="D139" i="12"/>
  <c r="C139" i="12"/>
  <c r="A139" i="12"/>
  <c r="I139" i="12" s="1"/>
  <c r="J139" i="12" s="1"/>
  <c r="D138" i="12"/>
  <c r="C138" i="12"/>
  <c r="A138" i="12"/>
  <c r="I138" i="12" s="1"/>
  <c r="J138" i="12" s="1"/>
  <c r="D137" i="12"/>
  <c r="C137" i="12"/>
  <c r="A137" i="12"/>
  <c r="I137" i="12" s="1"/>
  <c r="J137" i="12" s="1"/>
  <c r="D136" i="12"/>
  <c r="C136" i="12"/>
  <c r="A136" i="12"/>
  <c r="I136" i="12" s="1"/>
  <c r="J136" i="12" s="1"/>
  <c r="D135" i="12"/>
  <c r="C135" i="12"/>
  <c r="A135" i="12"/>
  <c r="I135" i="12" s="1"/>
  <c r="J135" i="12" s="1"/>
  <c r="D134" i="12"/>
  <c r="C134" i="12"/>
  <c r="A134" i="12"/>
  <c r="I134" i="12" s="1"/>
  <c r="J134" i="12" s="1"/>
  <c r="D133" i="12"/>
  <c r="C133" i="12"/>
  <c r="A133" i="12"/>
  <c r="I133" i="12" s="1"/>
  <c r="J133" i="12" s="1"/>
  <c r="D132" i="12"/>
  <c r="C132" i="12"/>
  <c r="A132" i="12"/>
  <c r="I132" i="12" s="1"/>
  <c r="J132" i="12" s="1"/>
  <c r="D131" i="12"/>
  <c r="C131" i="12"/>
  <c r="A131" i="12"/>
  <c r="I131" i="12" s="1"/>
  <c r="J131" i="12" s="1"/>
  <c r="D130" i="12"/>
  <c r="C130" i="12"/>
  <c r="A130" i="12"/>
  <c r="I130" i="12" s="1"/>
  <c r="J130" i="12" s="1"/>
  <c r="D129" i="12"/>
  <c r="C129" i="12"/>
  <c r="A129" i="12"/>
  <c r="I129" i="12" s="1"/>
  <c r="J129" i="12" s="1"/>
  <c r="D128" i="12"/>
  <c r="C128" i="12"/>
  <c r="A128" i="12"/>
  <c r="I128" i="12" s="1"/>
  <c r="J128" i="12" s="1"/>
  <c r="D127" i="12"/>
  <c r="C127" i="12"/>
  <c r="A127" i="12"/>
  <c r="I127" i="12" s="1"/>
  <c r="J127" i="12" s="1"/>
  <c r="D126" i="12"/>
  <c r="C126" i="12"/>
  <c r="A126" i="12"/>
  <c r="I126" i="12" s="1"/>
  <c r="J126" i="12" s="1"/>
  <c r="D125" i="12"/>
  <c r="C125" i="12"/>
  <c r="A125" i="12"/>
  <c r="I125" i="12" s="1"/>
  <c r="J125" i="12" s="1"/>
  <c r="D124" i="12"/>
  <c r="C124" i="12"/>
  <c r="A124" i="12"/>
  <c r="I124" i="12" s="1"/>
  <c r="J124" i="12" s="1"/>
  <c r="D123" i="12"/>
  <c r="C123" i="12"/>
  <c r="A123" i="12"/>
  <c r="I123" i="12" s="1"/>
  <c r="J123" i="12" s="1"/>
  <c r="D122" i="12"/>
  <c r="C122" i="12"/>
  <c r="A122" i="12"/>
  <c r="I122" i="12" s="1"/>
  <c r="J122" i="12" s="1"/>
  <c r="D121" i="12"/>
  <c r="C121" i="12"/>
  <c r="A121" i="12"/>
  <c r="I121" i="12" s="1"/>
  <c r="J121" i="12" s="1"/>
  <c r="D120" i="12"/>
  <c r="C120" i="12"/>
  <c r="A120" i="12"/>
  <c r="I120" i="12" s="1"/>
  <c r="J120" i="12" s="1"/>
  <c r="D119" i="12"/>
  <c r="C119" i="12"/>
  <c r="A119" i="12"/>
  <c r="I119" i="12" s="1"/>
  <c r="J119" i="12" s="1"/>
  <c r="D118" i="12"/>
  <c r="C118" i="12"/>
  <c r="A118" i="12"/>
  <c r="I118" i="12" s="1"/>
  <c r="J118" i="12" s="1"/>
  <c r="D117" i="12"/>
  <c r="C117" i="12"/>
  <c r="A117" i="12"/>
  <c r="I117" i="12" s="1"/>
  <c r="J117" i="12" s="1"/>
  <c r="H104" i="12"/>
  <c r="G104" i="12"/>
  <c r="F104" i="12"/>
  <c r="E104" i="12"/>
  <c r="D104" i="12"/>
  <c r="C104" i="12"/>
  <c r="B104" i="12"/>
  <c r="H103" i="12"/>
  <c r="G103" i="12"/>
  <c r="F103" i="12"/>
  <c r="E103" i="12"/>
  <c r="D103" i="12"/>
  <c r="C103" i="12"/>
  <c r="B103" i="12"/>
  <c r="D102" i="12"/>
  <c r="C102" i="12"/>
  <c r="A102" i="12"/>
  <c r="I102" i="12" s="1"/>
  <c r="J102" i="12" s="1"/>
  <c r="D101" i="12"/>
  <c r="C101" i="12"/>
  <c r="A101" i="12"/>
  <c r="I101" i="12" s="1"/>
  <c r="J101" i="12" s="1"/>
  <c r="D94" i="12"/>
  <c r="C94" i="12"/>
  <c r="A94" i="12"/>
  <c r="I94" i="12" s="1"/>
  <c r="J94" i="12" s="1"/>
  <c r="D93" i="12"/>
  <c r="C93" i="12"/>
  <c r="A93" i="12"/>
  <c r="I93" i="12" s="1"/>
  <c r="J93" i="12" s="1"/>
  <c r="D92" i="12"/>
  <c r="C92" i="12"/>
  <c r="A92" i="12"/>
  <c r="I92" i="12" s="1"/>
  <c r="J92" i="12" s="1"/>
  <c r="D91" i="12"/>
  <c r="C91" i="12"/>
  <c r="A91" i="12"/>
  <c r="I91" i="12" s="1"/>
  <c r="J91" i="12" s="1"/>
  <c r="D90" i="12"/>
  <c r="C90" i="12"/>
  <c r="A90" i="12"/>
  <c r="I90" i="12" s="1"/>
  <c r="J90" i="12" s="1"/>
  <c r="D89" i="12"/>
  <c r="C89" i="12"/>
  <c r="A89" i="12"/>
  <c r="I89" i="12" s="1"/>
  <c r="J89" i="12" s="1"/>
  <c r="D88" i="12"/>
  <c r="C88" i="12"/>
  <c r="A88" i="12"/>
  <c r="I88" i="12" s="1"/>
  <c r="J88" i="12" s="1"/>
  <c r="D87" i="12"/>
  <c r="C87" i="12"/>
  <c r="A87" i="12"/>
  <c r="I87" i="12" s="1"/>
  <c r="J87" i="12" s="1"/>
  <c r="H80" i="12"/>
  <c r="G80" i="12"/>
  <c r="F80" i="12"/>
  <c r="E80" i="12"/>
  <c r="D80" i="12"/>
  <c r="C80" i="12"/>
  <c r="B80" i="12"/>
  <c r="H79" i="12"/>
  <c r="G79" i="12"/>
  <c r="F79" i="12"/>
  <c r="E79" i="12"/>
  <c r="D79" i="12"/>
  <c r="C79" i="12"/>
  <c r="B79" i="12"/>
  <c r="D78" i="12"/>
  <c r="C78" i="12"/>
  <c r="A78" i="12"/>
  <c r="I78" i="12" s="1"/>
  <c r="J78" i="12" s="1"/>
  <c r="D77" i="12"/>
  <c r="C77" i="12"/>
  <c r="A77" i="12"/>
  <c r="I77" i="12" s="1"/>
  <c r="J77" i="12" s="1"/>
  <c r="D76" i="12"/>
  <c r="C76" i="12"/>
  <c r="A76" i="12"/>
  <c r="I76" i="12" s="1"/>
  <c r="J76" i="12" s="1"/>
  <c r="D75" i="12"/>
  <c r="C75" i="12"/>
  <c r="A75" i="12"/>
  <c r="I75" i="12" s="1"/>
  <c r="J75" i="12" s="1"/>
  <c r="D74" i="12"/>
  <c r="C74" i="12"/>
  <c r="A74" i="12"/>
  <c r="I74" i="12" s="1"/>
  <c r="J74" i="12" s="1"/>
  <c r="D73" i="12"/>
  <c r="C73" i="12"/>
  <c r="A73" i="12"/>
  <c r="I73" i="12" s="1"/>
  <c r="J73" i="12" s="1"/>
  <c r="D72" i="12"/>
  <c r="C72" i="12"/>
  <c r="A72" i="12"/>
  <c r="I72" i="12" s="1"/>
  <c r="J72" i="12" s="1"/>
  <c r="D71" i="12"/>
  <c r="C71" i="12"/>
  <c r="A71" i="12"/>
  <c r="I71" i="12" s="1"/>
  <c r="J71" i="12" s="1"/>
  <c r="D70" i="12"/>
  <c r="C70" i="12"/>
  <c r="A70" i="12"/>
  <c r="I70" i="12" s="1"/>
  <c r="J70" i="12" s="1"/>
  <c r="D69" i="12"/>
  <c r="C69" i="12"/>
  <c r="A69" i="12"/>
  <c r="I69" i="12" s="1"/>
  <c r="J69" i="12" s="1"/>
  <c r="D68" i="12"/>
  <c r="C68" i="12"/>
  <c r="A68" i="12"/>
  <c r="I68" i="12" s="1"/>
  <c r="J68" i="12" s="1"/>
  <c r="D67" i="12"/>
  <c r="C67" i="12"/>
  <c r="A67" i="12"/>
  <c r="I67" i="12" s="1"/>
  <c r="J67" i="12" s="1"/>
  <c r="D66" i="12"/>
  <c r="C66" i="12"/>
  <c r="A66" i="12"/>
  <c r="I66" i="12" s="1"/>
  <c r="J66" i="12" s="1"/>
  <c r="D65" i="12"/>
  <c r="C65" i="12"/>
  <c r="A65" i="12"/>
  <c r="I65" i="12" s="1"/>
  <c r="J65" i="12" s="1"/>
  <c r="H42" i="12"/>
  <c r="G42" i="12"/>
  <c r="F42" i="12"/>
  <c r="E42" i="12"/>
  <c r="D42" i="12"/>
  <c r="C42" i="12"/>
  <c r="B42" i="12"/>
  <c r="H41" i="12"/>
  <c r="G41" i="12"/>
  <c r="F41" i="12"/>
  <c r="E41" i="12"/>
  <c r="D41" i="12"/>
  <c r="C41" i="12"/>
  <c r="B41" i="12"/>
  <c r="D40" i="12"/>
  <c r="C40" i="12"/>
  <c r="A40" i="12"/>
  <c r="I40" i="12" s="1"/>
  <c r="J40" i="12" s="1"/>
  <c r="D39" i="12"/>
  <c r="C39" i="12"/>
  <c r="A39" i="12"/>
  <c r="I39" i="12" s="1"/>
  <c r="J39" i="12" s="1"/>
  <c r="D38" i="12"/>
  <c r="C38" i="12"/>
  <c r="A38" i="12"/>
  <c r="I38" i="12" s="1"/>
  <c r="J38" i="12" s="1"/>
  <c r="D37" i="12"/>
  <c r="C37" i="12"/>
  <c r="A37" i="12"/>
  <c r="I37" i="12" s="1"/>
  <c r="J37" i="12" s="1"/>
  <c r="H30" i="12"/>
  <c r="G30" i="12"/>
  <c r="F30" i="12"/>
  <c r="E30" i="12"/>
  <c r="D30" i="12"/>
  <c r="C30" i="12"/>
  <c r="B30" i="12"/>
  <c r="D29" i="12"/>
  <c r="C29" i="12"/>
  <c r="A29" i="12"/>
  <c r="I29" i="12" s="1"/>
  <c r="J29" i="12" s="1"/>
  <c r="D28" i="12"/>
  <c r="C28" i="12"/>
  <c r="A28" i="12"/>
  <c r="I28" i="12" s="1"/>
  <c r="J28" i="12" s="1"/>
  <c r="D27" i="12"/>
  <c r="C27" i="12"/>
  <c r="A27" i="12"/>
  <c r="I27" i="12" s="1"/>
  <c r="J27" i="12" s="1"/>
  <c r="D26" i="12"/>
  <c r="C26" i="12"/>
  <c r="A26" i="12"/>
  <c r="I26" i="12" s="1"/>
  <c r="J26" i="12" s="1"/>
  <c r="D25" i="12"/>
  <c r="C25" i="12"/>
  <c r="A25" i="12"/>
  <c r="I25" i="12" s="1"/>
  <c r="J25" i="12" s="1"/>
  <c r="D24" i="12"/>
  <c r="C24" i="12"/>
  <c r="A24" i="12"/>
  <c r="I24" i="12" s="1"/>
  <c r="J24" i="12" s="1"/>
  <c r="D23" i="12"/>
  <c r="C23" i="12"/>
  <c r="A23" i="12"/>
  <c r="I23" i="12" s="1"/>
  <c r="J23" i="12" s="1"/>
  <c r="D22" i="12"/>
  <c r="C22" i="12"/>
  <c r="A22" i="12"/>
  <c r="I22" i="12" s="1"/>
  <c r="J22" i="12" s="1"/>
  <c r="D21" i="12"/>
  <c r="C21" i="12"/>
  <c r="A21" i="12"/>
  <c r="I21" i="12" s="1"/>
  <c r="J21" i="12" s="1"/>
  <c r="D20" i="12"/>
  <c r="C20" i="12"/>
  <c r="A20" i="12"/>
  <c r="I20" i="12" s="1"/>
  <c r="J20" i="12" s="1"/>
  <c r="D19" i="12"/>
  <c r="C19" i="12"/>
  <c r="A19" i="12"/>
  <c r="I19" i="12" s="1"/>
  <c r="J19" i="12" s="1"/>
  <c r="D18" i="12"/>
  <c r="C18" i="12"/>
  <c r="A18" i="12"/>
  <c r="I18" i="12" s="1"/>
  <c r="J18" i="12" s="1"/>
  <c r="D17" i="12"/>
  <c r="C17" i="12"/>
  <c r="A17" i="12"/>
  <c r="I17" i="12" s="1"/>
  <c r="J17" i="12" s="1"/>
  <c r="D16" i="12"/>
  <c r="C16" i="12"/>
  <c r="A16" i="12"/>
  <c r="I16" i="12" s="1"/>
  <c r="J16" i="12" s="1"/>
  <c r="D15" i="12"/>
  <c r="C15" i="12"/>
  <c r="A15" i="12"/>
  <c r="I15" i="12" s="1"/>
  <c r="J15" i="12" s="1"/>
  <c r="D14" i="12"/>
  <c r="C14" i="12"/>
  <c r="A14" i="12"/>
  <c r="I14" i="12" s="1"/>
  <c r="J14" i="12" s="1"/>
  <c r="D13" i="12"/>
  <c r="C13" i="12"/>
  <c r="A13" i="12"/>
  <c r="I13" i="12" s="1"/>
  <c r="J13" i="12" s="1"/>
  <c r="H28" i="11"/>
  <c r="G28" i="11"/>
  <c r="F28" i="11"/>
  <c r="E28" i="11"/>
  <c r="D28" i="11"/>
  <c r="C28" i="11"/>
  <c r="B28" i="11"/>
  <c r="D27" i="11"/>
  <c r="C27" i="11"/>
  <c r="A27" i="11"/>
  <c r="I27" i="11" s="1"/>
  <c r="J27" i="11" s="1"/>
  <c r="H20" i="11"/>
  <c r="G20" i="11"/>
  <c r="F20" i="11"/>
  <c r="E20" i="11"/>
  <c r="D20" i="11"/>
  <c r="C20" i="11"/>
  <c r="B20" i="11"/>
  <c r="H19" i="11"/>
  <c r="G19" i="11"/>
  <c r="F19" i="11"/>
  <c r="E19" i="11"/>
  <c r="D19" i="11"/>
  <c r="C19" i="11"/>
  <c r="B19" i="11"/>
  <c r="H18" i="11"/>
  <c r="G18" i="11"/>
  <c r="F18" i="11"/>
  <c r="E18" i="11"/>
  <c r="D18" i="11"/>
  <c r="C18" i="11"/>
  <c r="B18" i="11"/>
  <c r="D17" i="11"/>
  <c r="C17" i="11"/>
  <c r="A17" i="11"/>
  <c r="I17" i="11" s="1"/>
  <c r="J17" i="11" s="1"/>
  <c r="D16" i="11"/>
  <c r="C16" i="11"/>
  <c r="A16" i="11"/>
  <c r="I16" i="11" s="1"/>
  <c r="J16" i="11" s="1"/>
  <c r="D15" i="11"/>
  <c r="C15" i="11"/>
  <c r="A15" i="11"/>
  <c r="I15" i="11" s="1"/>
  <c r="J15" i="11" s="1"/>
  <c r="D14" i="11"/>
  <c r="C14" i="11"/>
  <c r="A14" i="11"/>
  <c r="I14" i="11" s="1"/>
  <c r="J14" i="11" s="1"/>
  <c r="D13" i="11"/>
  <c r="C13" i="11"/>
  <c r="A13" i="11"/>
  <c r="I13" i="11" s="1"/>
  <c r="J13" i="11" s="1"/>
  <c r="H278" i="10"/>
  <c r="G278" i="10"/>
  <c r="F278" i="10"/>
  <c r="E278" i="10"/>
  <c r="D278" i="10"/>
  <c r="C278" i="10"/>
  <c r="B278" i="10"/>
  <c r="H277" i="10"/>
  <c r="G277" i="10"/>
  <c r="F277" i="10"/>
  <c r="E277" i="10"/>
  <c r="D277" i="10"/>
  <c r="C277" i="10"/>
  <c r="B277" i="10"/>
  <c r="H276" i="10"/>
  <c r="G276" i="10"/>
  <c r="F276" i="10"/>
  <c r="E276" i="10"/>
  <c r="D276" i="10"/>
  <c r="C276" i="10"/>
  <c r="B276" i="10"/>
  <c r="D275" i="10"/>
  <c r="C275" i="10"/>
  <c r="A275" i="10"/>
  <c r="I275" i="10" s="1"/>
  <c r="J275" i="10" s="1"/>
  <c r="D274" i="10"/>
  <c r="C274" i="10"/>
  <c r="A274" i="10"/>
  <c r="I274" i="10" s="1"/>
  <c r="J274" i="10" s="1"/>
  <c r="D273" i="10"/>
  <c r="C273" i="10"/>
  <c r="A273" i="10"/>
  <c r="I273" i="10" s="1"/>
  <c r="J273" i="10" s="1"/>
  <c r="H260" i="10"/>
  <c r="G260" i="10"/>
  <c r="F260" i="10"/>
  <c r="E260" i="10"/>
  <c r="D260" i="10"/>
  <c r="C260" i="10"/>
  <c r="B260" i="10"/>
  <c r="H259" i="10"/>
  <c r="G259" i="10"/>
  <c r="F259" i="10"/>
  <c r="E259" i="10"/>
  <c r="D259" i="10"/>
  <c r="C259" i="10"/>
  <c r="B259" i="10"/>
  <c r="H258" i="10"/>
  <c r="G258" i="10"/>
  <c r="F258" i="10"/>
  <c r="E258" i="10"/>
  <c r="D258" i="10"/>
  <c r="C258" i="10"/>
  <c r="B258" i="10"/>
  <c r="H248" i="10"/>
  <c r="G248" i="10"/>
  <c r="F248" i="10"/>
  <c r="E248" i="10"/>
  <c r="D248" i="10"/>
  <c r="C248" i="10"/>
  <c r="B248" i="10"/>
  <c r="D247" i="10"/>
  <c r="C247" i="10"/>
  <c r="A247" i="10"/>
  <c r="I247" i="10" s="1"/>
  <c r="J247" i="10" s="1"/>
  <c r="H240" i="10"/>
  <c r="G240" i="10"/>
  <c r="F240" i="10"/>
  <c r="E240" i="10"/>
  <c r="D240" i="10"/>
  <c r="C240" i="10"/>
  <c r="B240" i="10"/>
  <c r="H239" i="10"/>
  <c r="G239" i="10"/>
  <c r="F239" i="10"/>
  <c r="E239" i="10"/>
  <c r="D239" i="10"/>
  <c r="C239" i="10"/>
  <c r="B239" i="10"/>
  <c r="H238" i="10"/>
  <c r="G238" i="10"/>
  <c r="F238" i="10"/>
  <c r="E238" i="10"/>
  <c r="D238" i="10"/>
  <c r="C238" i="10"/>
  <c r="B238" i="10"/>
  <c r="H237" i="10"/>
  <c r="G237" i="10"/>
  <c r="F237" i="10"/>
  <c r="E237" i="10"/>
  <c r="D237" i="10"/>
  <c r="C237" i="10"/>
  <c r="B237" i="10"/>
  <c r="D236" i="10"/>
  <c r="C236" i="10"/>
  <c r="A236" i="10"/>
  <c r="D235" i="10"/>
  <c r="C235" i="10"/>
  <c r="A235" i="10"/>
  <c r="I235" i="10" s="1"/>
  <c r="J235" i="10" s="1"/>
  <c r="D234" i="10"/>
  <c r="C234" i="10"/>
  <c r="A234" i="10"/>
  <c r="I234" i="10" s="1"/>
  <c r="J234" i="10" s="1"/>
  <c r="D233" i="10"/>
  <c r="C233" i="10"/>
  <c r="A233" i="10"/>
  <c r="I233" i="10" s="1"/>
  <c r="J233" i="10" s="1"/>
  <c r="H226" i="10"/>
  <c r="G226" i="10"/>
  <c r="F226" i="10"/>
  <c r="E226" i="10"/>
  <c r="D226" i="10"/>
  <c r="C226" i="10"/>
  <c r="B226" i="10"/>
  <c r="H225" i="10"/>
  <c r="G225" i="10"/>
  <c r="F225" i="10"/>
  <c r="E225" i="10"/>
  <c r="D225" i="10"/>
  <c r="C225" i="10"/>
  <c r="B225" i="10"/>
  <c r="H224" i="10"/>
  <c r="G224" i="10"/>
  <c r="F224" i="10"/>
  <c r="E224" i="10"/>
  <c r="D224" i="10"/>
  <c r="C224" i="10"/>
  <c r="B224" i="10"/>
  <c r="H223" i="10"/>
  <c r="G223" i="10"/>
  <c r="F223" i="10"/>
  <c r="E223" i="10"/>
  <c r="D223" i="10"/>
  <c r="C223" i="10"/>
  <c r="B223" i="10"/>
  <c r="D222" i="10"/>
  <c r="C222" i="10"/>
  <c r="A222" i="10"/>
  <c r="I222" i="10" s="1"/>
  <c r="J222" i="10" s="1"/>
  <c r="D221" i="10"/>
  <c r="C221" i="10"/>
  <c r="A221" i="10"/>
  <c r="I221" i="10" s="1"/>
  <c r="J221" i="10" s="1"/>
  <c r="D194" i="10"/>
  <c r="C194" i="10"/>
  <c r="A194" i="10"/>
  <c r="I194" i="10" s="1"/>
  <c r="J194" i="10" s="1"/>
  <c r="D193" i="10"/>
  <c r="C193" i="10"/>
  <c r="A193" i="10"/>
  <c r="I193" i="10" s="1"/>
  <c r="J193" i="10" s="1"/>
  <c r="D192" i="10"/>
  <c r="C192" i="10"/>
  <c r="A192" i="10"/>
  <c r="I192" i="10" s="1"/>
  <c r="J192" i="10" s="1"/>
  <c r="D191" i="10"/>
  <c r="C191" i="10"/>
  <c r="A191" i="10"/>
  <c r="I191" i="10" s="1"/>
  <c r="J191" i="10" s="1"/>
  <c r="H184" i="10"/>
  <c r="G184" i="10"/>
  <c r="F184" i="10"/>
  <c r="E184" i="10"/>
  <c r="D184" i="10"/>
  <c r="C184" i="10"/>
  <c r="B184" i="10"/>
  <c r="H183" i="10"/>
  <c r="G183" i="10"/>
  <c r="F183" i="10"/>
  <c r="E183" i="10"/>
  <c r="D183" i="10"/>
  <c r="C183" i="10"/>
  <c r="B183" i="10"/>
  <c r="H176" i="10"/>
  <c r="G176" i="10"/>
  <c r="F176" i="10"/>
  <c r="E176" i="10"/>
  <c r="D176" i="10"/>
  <c r="C176" i="10"/>
  <c r="B176" i="10"/>
  <c r="H175" i="10"/>
  <c r="G175" i="10"/>
  <c r="F175" i="10"/>
  <c r="E175" i="10"/>
  <c r="D175" i="10"/>
  <c r="C175" i="10"/>
  <c r="B175" i="10"/>
  <c r="H174" i="10"/>
  <c r="G174" i="10"/>
  <c r="F174" i="10"/>
  <c r="E174" i="10"/>
  <c r="D174" i="10"/>
  <c r="C174" i="10"/>
  <c r="B174" i="10"/>
  <c r="H173" i="10"/>
  <c r="G173" i="10"/>
  <c r="F173" i="10"/>
  <c r="E173" i="10"/>
  <c r="D173" i="10"/>
  <c r="C173" i="10"/>
  <c r="B173" i="10"/>
  <c r="H172" i="10"/>
  <c r="G172" i="10"/>
  <c r="F172" i="10"/>
  <c r="E172" i="10"/>
  <c r="D172" i="10"/>
  <c r="C172" i="10"/>
  <c r="B172" i="10"/>
  <c r="H171" i="10"/>
  <c r="G171" i="10"/>
  <c r="F171" i="10"/>
  <c r="E171" i="10"/>
  <c r="D171" i="10"/>
  <c r="C171" i="10"/>
  <c r="B171" i="10"/>
  <c r="D170" i="10"/>
  <c r="C170" i="10"/>
  <c r="A170" i="10"/>
  <c r="I170" i="10" s="1"/>
  <c r="J170" i="10" s="1"/>
  <c r="D169" i="10"/>
  <c r="C169" i="10"/>
  <c r="A169" i="10"/>
  <c r="I169" i="10" s="1"/>
  <c r="J169" i="10" s="1"/>
  <c r="D142" i="10"/>
  <c r="C142" i="10"/>
  <c r="A142" i="10"/>
  <c r="I142" i="10" s="1"/>
  <c r="J142" i="10" s="1"/>
  <c r="D141" i="10"/>
  <c r="C141" i="10"/>
  <c r="A141" i="10"/>
  <c r="I141" i="10" s="1"/>
  <c r="J141" i="10" s="1"/>
  <c r="D140" i="10"/>
  <c r="C140" i="10"/>
  <c r="A140" i="10"/>
  <c r="I140" i="10" s="1"/>
  <c r="J140" i="10" s="1"/>
  <c r="D139" i="10"/>
  <c r="C139" i="10"/>
  <c r="A139" i="10"/>
  <c r="I139" i="10" s="1"/>
  <c r="J139" i="10" s="1"/>
  <c r="H132" i="10"/>
  <c r="G132" i="10"/>
  <c r="F132" i="10"/>
  <c r="E132" i="10"/>
  <c r="D132" i="10"/>
  <c r="C132" i="10"/>
  <c r="B132" i="10"/>
  <c r="D131" i="10"/>
  <c r="C131" i="10"/>
  <c r="A131" i="10"/>
  <c r="I131" i="10" s="1"/>
  <c r="J131" i="10" s="1"/>
  <c r="H124" i="10"/>
  <c r="G124" i="10"/>
  <c r="F124" i="10"/>
  <c r="E124" i="10"/>
  <c r="D124" i="10"/>
  <c r="C124" i="10"/>
  <c r="B124" i="10"/>
  <c r="H123" i="10"/>
  <c r="G123" i="10"/>
  <c r="F123" i="10"/>
  <c r="E123" i="10"/>
  <c r="D123" i="10"/>
  <c r="C123" i="10"/>
  <c r="B123" i="10"/>
  <c r="D122" i="10"/>
  <c r="C122" i="10"/>
  <c r="A122" i="10"/>
  <c r="I122" i="10" s="1"/>
  <c r="J122" i="10" s="1"/>
  <c r="D121" i="10"/>
  <c r="C121" i="10"/>
  <c r="A121" i="10"/>
  <c r="I121" i="10" s="1"/>
  <c r="J121" i="10" s="1"/>
  <c r="D120" i="10"/>
  <c r="C120" i="10"/>
  <c r="A120" i="10"/>
  <c r="I120" i="10" s="1"/>
  <c r="J120" i="10" s="1"/>
  <c r="D119" i="10"/>
  <c r="C119" i="10"/>
  <c r="A119" i="10"/>
  <c r="I119" i="10" s="1"/>
  <c r="J119" i="10" s="1"/>
  <c r="D118" i="10"/>
  <c r="C118" i="10"/>
  <c r="A118" i="10"/>
  <c r="I118" i="10" s="1"/>
  <c r="J118" i="10" s="1"/>
  <c r="D117" i="10"/>
  <c r="C117" i="10"/>
  <c r="A117" i="10"/>
  <c r="I117" i="10" s="1"/>
  <c r="J117" i="10" s="1"/>
  <c r="H77" i="10"/>
  <c r="G77" i="10"/>
  <c r="F77" i="10"/>
  <c r="E77" i="10"/>
  <c r="D77" i="10"/>
  <c r="C77" i="10"/>
  <c r="B77" i="10"/>
  <c r="D76" i="10"/>
  <c r="C76" i="10"/>
  <c r="A76" i="10"/>
  <c r="I76" i="10" s="1"/>
  <c r="J76" i="10" s="1"/>
  <c r="D75" i="10"/>
  <c r="C75" i="10"/>
  <c r="A75" i="10"/>
  <c r="I75" i="10" s="1"/>
  <c r="J75" i="10" s="1"/>
  <c r="D74" i="10"/>
  <c r="C74" i="10"/>
  <c r="A74" i="10"/>
  <c r="I74" i="10" s="1"/>
  <c r="J74" i="10" s="1"/>
  <c r="D73" i="10"/>
  <c r="C73" i="10"/>
  <c r="A73" i="10"/>
  <c r="I73" i="10" s="1"/>
  <c r="J73" i="10" s="1"/>
  <c r="D72" i="10"/>
  <c r="C72" i="10"/>
  <c r="A72" i="10"/>
  <c r="I72" i="10" s="1"/>
  <c r="J72" i="10" s="1"/>
  <c r="H65" i="10"/>
  <c r="G65" i="10"/>
  <c r="F65" i="10"/>
  <c r="E65" i="10"/>
  <c r="D65" i="10"/>
  <c r="C65" i="10"/>
  <c r="B65" i="10"/>
  <c r="D64" i="10"/>
  <c r="C64" i="10"/>
  <c r="A64" i="10"/>
  <c r="I64" i="10" s="1"/>
  <c r="J64" i="10" s="1"/>
  <c r="D63" i="10"/>
  <c r="C63" i="10"/>
  <c r="A63" i="10"/>
  <c r="I63" i="10" s="1"/>
  <c r="J63" i="10" s="1"/>
  <c r="D62" i="10"/>
  <c r="C62" i="10"/>
  <c r="A62" i="10"/>
  <c r="I62" i="10" s="1"/>
  <c r="J62" i="10" s="1"/>
  <c r="D61" i="10"/>
  <c r="C61" i="10"/>
  <c r="A61" i="10"/>
  <c r="I61" i="10" s="1"/>
  <c r="J61" i="10" s="1"/>
  <c r="D47" i="10"/>
  <c r="C47" i="10"/>
  <c r="A47" i="10"/>
  <c r="I47" i="10" s="1"/>
  <c r="J47" i="10" s="1"/>
  <c r="D46" i="10"/>
  <c r="C46" i="10"/>
  <c r="A46" i="10"/>
  <c r="I46" i="10" s="1"/>
  <c r="J46" i="10" s="1"/>
  <c r="D45" i="10"/>
  <c r="C45" i="10"/>
  <c r="A45" i="10"/>
  <c r="I45" i="10" s="1"/>
  <c r="J45" i="10" s="1"/>
  <c r="D38" i="10"/>
  <c r="C38" i="10"/>
  <c r="A38" i="10"/>
  <c r="I38" i="10" s="1"/>
  <c r="J38" i="10" s="1"/>
  <c r="D37" i="10"/>
  <c r="C37" i="10"/>
  <c r="A37" i="10"/>
  <c r="I37" i="10" s="1"/>
  <c r="J37" i="10" s="1"/>
  <c r="D36" i="10"/>
  <c r="C36" i="10"/>
  <c r="A36" i="10"/>
  <c r="I36" i="10" s="1"/>
  <c r="J36" i="10" s="1"/>
  <c r="D35" i="10"/>
  <c r="C35" i="10"/>
  <c r="A35" i="10"/>
  <c r="I35" i="10" s="1"/>
  <c r="J35" i="10" s="1"/>
  <c r="H28" i="10"/>
  <c r="G28" i="10"/>
  <c r="F28" i="10"/>
  <c r="E28" i="10"/>
  <c r="D28" i="10"/>
  <c r="C28" i="10"/>
  <c r="B28" i="10"/>
  <c r="D27" i="10"/>
  <c r="C27" i="10"/>
  <c r="A27" i="10"/>
  <c r="I27" i="10" s="1"/>
  <c r="J27" i="10" s="1"/>
  <c r="D20" i="10"/>
  <c r="C20" i="10"/>
  <c r="A20" i="10"/>
  <c r="I20" i="10" s="1"/>
  <c r="J20" i="10" s="1"/>
  <c r="D19" i="10"/>
  <c r="C19" i="10"/>
  <c r="A19" i="10"/>
  <c r="I19" i="10" s="1"/>
  <c r="J19" i="10" s="1"/>
  <c r="D18" i="10"/>
  <c r="C18" i="10"/>
  <c r="A18" i="10"/>
  <c r="I18" i="10" s="1"/>
  <c r="J18" i="10" s="1"/>
  <c r="D17" i="10"/>
  <c r="C17" i="10"/>
  <c r="A17" i="10"/>
  <c r="I17" i="10" s="1"/>
  <c r="J17" i="10" s="1"/>
  <c r="D16" i="10"/>
  <c r="C16" i="10"/>
  <c r="A16" i="10"/>
  <c r="I16" i="10" s="1"/>
  <c r="J16" i="10" s="1"/>
  <c r="D15" i="10"/>
  <c r="C15" i="10"/>
  <c r="A15" i="10"/>
  <c r="D14" i="10"/>
  <c r="C14" i="10"/>
  <c r="A14" i="10"/>
  <c r="I14" i="10" s="1"/>
  <c r="J14" i="10" s="1"/>
  <c r="D13" i="10"/>
  <c r="C13" i="10"/>
  <c r="A13" i="10"/>
  <c r="I13" i="10" s="1"/>
  <c r="J13" i="10" s="1"/>
  <c r="H256" i="9"/>
  <c r="G256" i="9"/>
  <c r="F256" i="9"/>
  <c r="E256" i="9"/>
  <c r="D256" i="9"/>
  <c r="C256" i="9"/>
  <c r="B256" i="9"/>
  <c r="H255" i="9"/>
  <c r="G255" i="9"/>
  <c r="F255" i="9"/>
  <c r="E255" i="9"/>
  <c r="D255" i="9"/>
  <c r="C255" i="9"/>
  <c r="B255" i="9"/>
  <c r="H254" i="9"/>
  <c r="G254" i="9"/>
  <c r="F254" i="9"/>
  <c r="E254" i="9"/>
  <c r="D254" i="9"/>
  <c r="C254" i="9"/>
  <c r="B254" i="9"/>
  <c r="H253" i="9"/>
  <c r="G253" i="9"/>
  <c r="F253" i="9"/>
  <c r="E253" i="9"/>
  <c r="D253" i="9"/>
  <c r="C253" i="9"/>
  <c r="B253" i="9"/>
  <c r="H252" i="9"/>
  <c r="G252" i="9"/>
  <c r="F252" i="9"/>
  <c r="E252" i="9"/>
  <c r="D252" i="9"/>
  <c r="C252" i="9"/>
  <c r="B252" i="9"/>
  <c r="H251" i="9"/>
  <c r="G251" i="9"/>
  <c r="F251" i="9"/>
  <c r="E251" i="9"/>
  <c r="D251" i="9"/>
  <c r="C251" i="9"/>
  <c r="B251" i="9"/>
  <c r="D250" i="9"/>
  <c r="C250" i="9"/>
  <c r="A250" i="9"/>
  <c r="I250" i="9" s="1"/>
  <c r="J250" i="9" s="1"/>
  <c r="D249" i="9"/>
  <c r="C249" i="9"/>
  <c r="A249" i="9"/>
  <c r="I249" i="9" s="1"/>
  <c r="J249" i="9" s="1"/>
  <c r="D248" i="9"/>
  <c r="C248" i="9"/>
  <c r="A248" i="9"/>
  <c r="I248" i="9" s="1"/>
  <c r="J248" i="9" s="1"/>
  <c r="D247" i="9"/>
  <c r="C247" i="9"/>
  <c r="A247" i="9"/>
  <c r="I247" i="9" s="1"/>
  <c r="J247" i="9" s="1"/>
  <c r="H240" i="9"/>
  <c r="G240" i="9"/>
  <c r="F240" i="9"/>
  <c r="E240" i="9"/>
  <c r="D240" i="9"/>
  <c r="C240" i="9"/>
  <c r="B240" i="9"/>
  <c r="D239" i="9"/>
  <c r="C239" i="9"/>
  <c r="A239" i="9"/>
  <c r="I239" i="9" s="1"/>
  <c r="J239" i="9" s="1"/>
  <c r="D238" i="9"/>
  <c r="C238" i="9"/>
  <c r="A238" i="9"/>
  <c r="I238" i="9" s="1"/>
  <c r="J238" i="9" s="1"/>
  <c r="D237" i="9"/>
  <c r="C237" i="9"/>
  <c r="A237" i="9"/>
  <c r="I237" i="9" s="1"/>
  <c r="J237" i="9" s="1"/>
  <c r="H230" i="9"/>
  <c r="G230" i="9"/>
  <c r="F230" i="9"/>
  <c r="E230" i="9"/>
  <c r="D230" i="9"/>
  <c r="C230" i="9"/>
  <c r="B230" i="9"/>
  <c r="H229" i="9"/>
  <c r="G229" i="9"/>
  <c r="F229" i="9"/>
  <c r="E229" i="9"/>
  <c r="D229" i="9"/>
  <c r="C229" i="9"/>
  <c r="B229" i="9"/>
  <c r="H228" i="9"/>
  <c r="G228" i="9"/>
  <c r="F228" i="9"/>
  <c r="E228" i="9"/>
  <c r="D228" i="9"/>
  <c r="C228" i="9"/>
  <c r="B228" i="9"/>
  <c r="H227" i="9"/>
  <c r="G227" i="9"/>
  <c r="F227" i="9"/>
  <c r="E227" i="9"/>
  <c r="D227" i="9"/>
  <c r="C227" i="9"/>
  <c r="B227" i="9"/>
  <c r="H226" i="9"/>
  <c r="G226" i="9"/>
  <c r="F226" i="9"/>
  <c r="E226" i="9"/>
  <c r="D226" i="9"/>
  <c r="C226" i="9"/>
  <c r="B226" i="9"/>
  <c r="H225" i="9"/>
  <c r="G225" i="9"/>
  <c r="F225" i="9"/>
  <c r="E225" i="9"/>
  <c r="D225" i="9"/>
  <c r="C225" i="9"/>
  <c r="B225" i="9"/>
  <c r="D224" i="9"/>
  <c r="C224" i="9"/>
  <c r="A224" i="9"/>
  <c r="I224" i="9" s="1"/>
  <c r="J224" i="9" s="1"/>
  <c r="D223" i="9"/>
  <c r="C223" i="9"/>
  <c r="A223" i="9"/>
  <c r="I223" i="9" s="1"/>
  <c r="J223" i="9" s="1"/>
  <c r="D222" i="9"/>
  <c r="C222" i="9"/>
  <c r="A222" i="9"/>
  <c r="I222" i="9" s="1"/>
  <c r="J222" i="9" s="1"/>
  <c r="D221" i="9"/>
  <c r="C221" i="9"/>
  <c r="A221" i="9"/>
  <c r="I221" i="9" s="1"/>
  <c r="J221" i="9" s="1"/>
  <c r="H208" i="9"/>
  <c r="G208" i="9"/>
  <c r="F208" i="9"/>
  <c r="E208" i="9"/>
  <c r="D208" i="9"/>
  <c r="C208" i="9"/>
  <c r="B208" i="9"/>
  <c r="H207" i="9"/>
  <c r="G207" i="9"/>
  <c r="F207" i="9"/>
  <c r="E207" i="9"/>
  <c r="D207" i="9"/>
  <c r="C207" i="9"/>
  <c r="B207" i="9"/>
  <c r="D206" i="9"/>
  <c r="C206" i="9"/>
  <c r="A206" i="9"/>
  <c r="I206" i="9" s="1"/>
  <c r="J206" i="9" s="1"/>
  <c r="D205" i="9"/>
  <c r="C205" i="9"/>
  <c r="A205" i="9"/>
  <c r="I205" i="9" s="1"/>
  <c r="J205" i="9" s="1"/>
  <c r="H198" i="9"/>
  <c r="G198" i="9"/>
  <c r="F198" i="9"/>
  <c r="E198" i="9"/>
  <c r="D198" i="9"/>
  <c r="C198" i="9"/>
  <c r="B198" i="9"/>
  <c r="H197" i="9"/>
  <c r="G197" i="9"/>
  <c r="F197" i="9"/>
  <c r="E197" i="9"/>
  <c r="D197" i="9"/>
  <c r="C197" i="9"/>
  <c r="B197" i="9"/>
  <c r="H196" i="9"/>
  <c r="G196" i="9"/>
  <c r="F196" i="9"/>
  <c r="E196" i="9"/>
  <c r="D196" i="9"/>
  <c r="C196" i="9"/>
  <c r="B196" i="9"/>
  <c r="H195" i="9"/>
  <c r="G195" i="9"/>
  <c r="F195" i="9"/>
  <c r="E195" i="9"/>
  <c r="D195" i="9"/>
  <c r="C195" i="9"/>
  <c r="B195" i="9"/>
  <c r="H194" i="9"/>
  <c r="G194" i="9"/>
  <c r="F194" i="9"/>
  <c r="E194" i="9"/>
  <c r="D194" i="9"/>
  <c r="C194" i="9"/>
  <c r="B194" i="9"/>
  <c r="D193" i="9"/>
  <c r="C193" i="9"/>
  <c r="A193" i="9"/>
  <c r="I193" i="9" s="1"/>
  <c r="J193" i="9" s="1"/>
  <c r="H186" i="9"/>
  <c r="G186" i="9"/>
  <c r="F186" i="9"/>
  <c r="E186" i="9"/>
  <c r="D186" i="9"/>
  <c r="C186" i="9"/>
  <c r="B186" i="9"/>
  <c r="H185" i="9"/>
  <c r="G185" i="9"/>
  <c r="F185" i="9"/>
  <c r="E185" i="9"/>
  <c r="D185" i="9"/>
  <c r="C185" i="9"/>
  <c r="B185" i="9"/>
  <c r="H184" i="9"/>
  <c r="G184" i="9"/>
  <c r="F184" i="9"/>
  <c r="E184" i="9"/>
  <c r="D184" i="9"/>
  <c r="C184" i="9"/>
  <c r="B184" i="9"/>
  <c r="D183" i="9"/>
  <c r="C183" i="9"/>
  <c r="A183" i="9"/>
  <c r="I183" i="9" s="1"/>
  <c r="J183" i="9" s="1"/>
  <c r="H176" i="9"/>
  <c r="G176" i="9"/>
  <c r="F176" i="9"/>
  <c r="E176" i="9"/>
  <c r="D176" i="9"/>
  <c r="C176" i="9"/>
  <c r="B176" i="9"/>
  <c r="H175" i="9"/>
  <c r="G175" i="9"/>
  <c r="F175" i="9"/>
  <c r="E175" i="9"/>
  <c r="D175" i="9"/>
  <c r="C175" i="9"/>
  <c r="B175" i="9"/>
  <c r="H174" i="9"/>
  <c r="G174" i="9"/>
  <c r="F174" i="9"/>
  <c r="E174" i="9"/>
  <c r="D174" i="9"/>
  <c r="C174" i="9"/>
  <c r="B174" i="9"/>
  <c r="H173" i="9"/>
  <c r="G173" i="9"/>
  <c r="F173" i="9"/>
  <c r="E173" i="9"/>
  <c r="D173" i="9"/>
  <c r="C173" i="9"/>
  <c r="B173" i="9"/>
  <c r="D172" i="9"/>
  <c r="C172" i="9"/>
  <c r="A172" i="9"/>
  <c r="I172" i="9" s="1"/>
  <c r="J172" i="9" s="1"/>
  <c r="D171" i="9"/>
  <c r="C171" i="9"/>
  <c r="A171" i="9"/>
  <c r="I171" i="9" s="1"/>
  <c r="J171" i="9" s="1"/>
  <c r="D170" i="9"/>
  <c r="C170" i="9"/>
  <c r="A170" i="9"/>
  <c r="I170" i="9" s="1"/>
  <c r="J170" i="9" s="1"/>
  <c r="D169" i="9"/>
  <c r="C169" i="9"/>
  <c r="A169" i="9"/>
  <c r="I169" i="9" s="1"/>
  <c r="J169" i="9" s="1"/>
  <c r="H155" i="9"/>
  <c r="G155" i="9"/>
  <c r="F155" i="9"/>
  <c r="E155" i="9"/>
  <c r="D155" i="9"/>
  <c r="C155" i="9"/>
  <c r="B155" i="9"/>
  <c r="D154" i="9"/>
  <c r="C154" i="9"/>
  <c r="A154" i="9"/>
  <c r="I154" i="9" s="1"/>
  <c r="J154" i="9" s="1"/>
  <c r="D153" i="9"/>
  <c r="C153" i="9"/>
  <c r="A153" i="9"/>
  <c r="I153" i="9" s="1"/>
  <c r="J153" i="9" s="1"/>
  <c r="D152" i="9"/>
  <c r="C152" i="9"/>
  <c r="A152" i="9"/>
  <c r="I152" i="9" s="1"/>
  <c r="J152" i="9" s="1"/>
  <c r="H145" i="9"/>
  <c r="G145" i="9"/>
  <c r="F145" i="9"/>
  <c r="E145" i="9"/>
  <c r="D145" i="9"/>
  <c r="C145" i="9"/>
  <c r="B145" i="9"/>
  <c r="D144" i="9"/>
  <c r="C144" i="9"/>
  <c r="A144" i="9"/>
  <c r="I144" i="9" s="1"/>
  <c r="J144" i="9" s="1"/>
  <c r="D143" i="9"/>
  <c r="C143" i="9"/>
  <c r="A143" i="9"/>
  <c r="I143" i="9" s="1"/>
  <c r="J143" i="9" s="1"/>
  <c r="D142" i="9"/>
  <c r="C142" i="9"/>
  <c r="A142" i="9"/>
  <c r="I142" i="9" s="1"/>
  <c r="J142" i="9" s="1"/>
  <c r="D141" i="9"/>
  <c r="C141" i="9"/>
  <c r="A141" i="9"/>
  <c r="I141" i="9" s="1"/>
  <c r="J141" i="9" s="1"/>
  <c r="D140" i="9"/>
  <c r="C140" i="9"/>
  <c r="A140" i="9"/>
  <c r="I140" i="9" s="1"/>
  <c r="J140" i="9" s="1"/>
  <c r="D139" i="9"/>
  <c r="C139" i="9"/>
  <c r="A139" i="9"/>
  <c r="I139" i="9" s="1"/>
  <c r="J139" i="9" s="1"/>
  <c r="D138" i="9"/>
  <c r="C138" i="9"/>
  <c r="A138" i="9"/>
  <c r="I138" i="9" s="1"/>
  <c r="J138" i="9" s="1"/>
  <c r="H131" i="9"/>
  <c r="G131" i="9"/>
  <c r="F131" i="9"/>
  <c r="E131" i="9"/>
  <c r="D131" i="9"/>
  <c r="C131" i="9"/>
  <c r="B131" i="9"/>
  <c r="H130" i="9"/>
  <c r="G130" i="9"/>
  <c r="F130" i="9"/>
  <c r="E130" i="9"/>
  <c r="D130" i="9"/>
  <c r="C130" i="9"/>
  <c r="B130" i="9"/>
  <c r="D129" i="9"/>
  <c r="C129" i="9"/>
  <c r="A129" i="9"/>
  <c r="I129" i="9" s="1"/>
  <c r="J129" i="9" s="1"/>
  <c r="D128" i="9"/>
  <c r="C128" i="9"/>
  <c r="A128" i="9"/>
  <c r="I128" i="9" s="1"/>
  <c r="J128" i="9" s="1"/>
  <c r="H121" i="9"/>
  <c r="G121" i="9"/>
  <c r="F121" i="9"/>
  <c r="E121" i="9"/>
  <c r="D121" i="9"/>
  <c r="C121" i="9"/>
  <c r="B121" i="9"/>
  <c r="H120" i="9"/>
  <c r="G120" i="9"/>
  <c r="F120" i="9"/>
  <c r="E120" i="9"/>
  <c r="D120" i="9"/>
  <c r="C120" i="9"/>
  <c r="B120" i="9"/>
  <c r="D119" i="9"/>
  <c r="C119" i="9"/>
  <c r="A119" i="9"/>
  <c r="I119" i="9" s="1"/>
  <c r="J119" i="9" s="1"/>
  <c r="D118" i="9"/>
  <c r="C118" i="9"/>
  <c r="A118" i="9"/>
  <c r="I118" i="9" s="1"/>
  <c r="J118" i="9" s="1"/>
  <c r="D117" i="9"/>
  <c r="C117" i="9"/>
  <c r="A117" i="9"/>
  <c r="I117" i="9" s="1"/>
  <c r="J117" i="9" s="1"/>
  <c r="H64" i="9"/>
  <c r="G64" i="9"/>
  <c r="F64" i="9"/>
  <c r="E64" i="9"/>
  <c r="D64" i="9"/>
  <c r="C64" i="9"/>
  <c r="B64" i="9"/>
  <c r="D63" i="9"/>
  <c r="C63" i="9"/>
  <c r="A63" i="9"/>
  <c r="I63" i="9" s="1"/>
  <c r="J63" i="9" s="1"/>
  <c r="D62" i="9"/>
  <c r="C62" i="9"/>
  <c r="A62" i="9"/>
  <c r="I62" i="9" s="1"/>
  <c r="J62" i="9" s="1"/>
  <c r="D61" i="9"/>
  <c r="C61" i="9"/>
  <c r="A61" i="9"/>
  <c r="I61" i="9" s="1"/>
  <c r="J61" i="9" s="1"/>
  <c r="H48" i="9"/>
  <c r="G48" i="9"/>
  <c r="F48" i="9"/>
  <c r="E48" i="9"/>
  <c r="D48" i="9"/>
  <c r="C48" i="9"/>
  <c r="B48" i="9"/>
  <c r="D47" i="9"/>
  <c r="C47" i="9"/>
  <c r="A47" i="9"/>
  <c r="I47" i="9" s="1"/>
  <c r="J47" i="9" s="1"/>
  <c r="D46" i="9"/>
  <c r="C46" i="9"/>
  <c r="A46" i="9"/>
  <c r="I46" i="9" s="1"/>
  <c r="J46" i="9" s="1"/>
  <c r="D45" i="9"/>
  <c r="C45" i="9"/>
  <c r="A45" i="9"/>
  <c r="I45" i="9" s="1"/>
  <c r="J45" i="9" s="1"/>
  <c r="D44" i="9"/>
  <c r="C44" i="9"/>
  <c r="A44" i="9"/>
  <c r="I44" i="9" s="1"/>
  <c r="J44" i="9" s="1"/>
  <c r="D43" i="9"/>
  <c r="C43" i="9"/>
  <c r="A43" i="9"/>
  <c r="I43" i="9" s="1"/>
  <c r="J43" i="9" s="1"/>
  <c r="D42" i="9"/>
  <c r="C42" i="9"/>
  <c r="A42" i="9"/>
  <c r="I42" i="9" s="1"/>
  <c r="J42" i="9" s="1"/>
  <c r="D41" i="9"/>
  <c r="C41" i="9"/>
  <c r="A41" i="9"/>
  <c r="I41" i="9" s="1"/>
  <c r="J41" i="9" s="1"/>
  <c r="D40" i="9"/>
  <c r="C40" i="9"/>
  <c r="A40" i="9"/>
  <c r="I40" i="9" s="1"/>
  <c r="J40" i="9" s="1"/>
  <c r="D39" i="9"/>
  <c r="C39" i="9"/>
  <c r="A39" i="9"/>
  <c r="I39" i="9" s="1"/>
  <c r="J39" i="9" s="1"/>
  <c r="D32" i="9"/>
  <c r="C32" i="9"/>
  <c r="A32" i="9"/>
  <c r="I32" i="9" s="1"/>
  <c r="J32" i="9" s="1"/>
  <c r="D31" i="9"/>
  <c r="C31" i="9"/>
  <c r="A31" i="9"/>
  <c r="I31" i="9" s="1"/>
  <c r="J31" i="9" s="1"/>
  <c r="D30" i="9"/>
  <c r="C30" i="9"/>
  <c r="A30" i="9"/>
  <c r="I30" i="9" s="1"/>
  <c r="J30" i="9" s="1"/>
  <c r="D29" i="9"/>
  <c r="C29" i="9"/>
  <c r="A29" i="9"/>
  <c r="I29" i="9" s="1"/>
  <c r="J29" i="9" s="1"/>
  <c r="H22" i="9"/>
  <c r="G22" i="9"/>
  <c r="F22" i="9"/>
  <c r="E22" i="9"/>
  <c r="D22" i="9"/>
  <c r="C22" i="9"/>
  <c r="B22" i="9"/>
  <c r="H21" i="9"/>
  <c r="G21" i="9"/>
  <c r="F21" i="9"/>
  <c r="E21" i="9"/>
  <c r="D21" i="9"/>
  <c r="C21" i="9"/>
  <c r="B21" i="9"/>
  <c r="D20" i="9"/>
  <c r="C20" i="9"/>
  <c r="A20" i="9"/>
  <c r="I20" i="9" s="1"/>
  <c r="J20" i="9" s="1"/>
  <c r="D19" i="9"/>
  <c r="C19" i="9"/>
  <c r="A19" i="9"/>
  <c r="I19" i="9" s="1"/>
  <c r="J19" i="9" s="1"/>
  <c r="D18" i="9"/>
  <c r="C18" i="9"/>
  <c r="A18" i="9"/>
  <c r="I18" i="9" s="1"/>
  <c r="J18" i="9" s="1"/>
  <c r="D17" i="9"/>
  <c r="C17" i="9"/>
  <c r="A17" i="9"/>
  <c r="I17" i="9" s="1"/>
  <c r="J17" i="9" s="1"/>
  <c r="D16" i="9"/>
  <c r="C16" i="9"/>
  <c r="A16" i="9"/>
  <c r="I16" i="9" s="1"/>
  <c r="J16" i="9" s="1"/>
  <c r="D15" i="9"/>
  <c r="C15" i="9"/>
  <c r="A15" i="9"/>
  <c r="I15" i="9" s="1"/>
  <c r="J15" i="9" s="1"/>
  <c r="D14" i="9"/>
  <c r="C14" i="9"/>
  <c r="A14" i="9"/>
  <c r="I14" i="9" s="1"/>
  <c r="J14" i="9" s="1"/>
  <c r="D13" i="9"/>
  <c r="C13" i="9"/>
  <c r="A13" i="9"/>
  <c r="I13" i="9" s="1"/>
  <c r="J13" i="9" s="1"/>
  <c r="H403" i="8"/>
  <c r="G403" i="8"/>
  <c r="F403" i="8"/>
  <c r="E403" i="8"/>
  <c r="D403" i="8"/>
  <c r="C403" i="8"/>
  <c r="B403" i="8"/>
  <c r="H402" i="8"/>
  <c r="G402" i="8"/>
  <c r="F402" i="8"/>
  <c r="E402" i="8"/>
  <c r="D402" i="8"/>
  <c r="C402" i="8"/>
  <c r="B402" i="8"/>
  <c r="H401" i="8"/>
  <c r="G401" i="8"/>
  <c r="F401" i="8"/>
  <c r="E401" i="8"/>
  <c r="D401" i="8"/>
  <c r="C401" i="8"/>
  <c r="B401" i="8"/>
  <c r="H400" i="8"/>
  <c r="G400" i="8"/>
  <c r="F400" i="8"/>
  <c r="E400" i="8"/>
  <c r="D400" i="8"/>
  <c r="C400" i="8"/>
  <c r="B400" i="8"/>
  <c r="H399" i="8"/>
  <c r="G399" i="8"/>
  <c r="F399" i="8"/>
  <c r="E399" i="8"/>
  <c r="D399" i="8"/>
  <c r="C399" i="8"/>
  <c r="B399" i="8"/>
  <c r="D398" i="8"/>
  <c r="C398" i="8"/>
  <c r="A398" i="8"/>
  <c r="I398" i="8" s="1"/>
  <c r="J398" i="8" s="1"/>
  <c r="D397" i="8"/>
  <c r="C397" i="8"/>
  <c r="A397" i="8"/>
  <c r="I397" i="8" s="1"/>
  <c r="J397" i="8" s="1"/>
  <c r="D396" i="8"/>
  <c r="C396" i="8"/>
  <c r="A396" i="8"/>
  <c r="I396" i="8" s="1"/>
  <c r="J396" i="8" s="1"/>
  <c r="D395" i="8"/>
  <c r="C395" i="8"/>
  <c r="A395" i="8"/>
  <c r="I395" i="8" s="1"/>
  <c r="J395" i="8" s="1"/>
  <c r="D394" i="8"/>
  <c r="C394" i="8"/>
  <c r="A394" i="8"/>
  <c r="I394" i="8" s="1"/>
  <c r="J394" i="8" s="1"/>
  <c r="H376" i="8"/>
  <c r="G376" i="8"/>
  <c r="F376" i="8"/>
  <c r="E376" i="8"/>
  <c r="D376" i="8"/>
  <c r="C376" i="8"/>
  <c r="B376" i="8"/>
  <c r="D375" i="8"/>
  <c r="C375" i="8"/>
  <c r="A375" i="8"/>
  <c r="I375" i="8" s="1"/>
  <c r="J375" i="8" s="1"/>
  <c r="D374" i="8"/>
  <c r="C374" i="8"/>
  <c r="A374" i="8"/>
  <c r="I374" i="8" s="1"/>
  <c r="J374" i="8" s="1"/>
  <c r="D373" i="8"/>
  <c r="C373" i="8"/>
  <c r="A373" i="8"/>
  <c r="I373" i="8" s="1"/>
  <c r="J373" i="8" s="1"/>
  <c r="D372" i="8"/>
  <c r="C372" i="8"/>
  <c r="A372" i="8"/>
  <c r="I372" i="8" s="1"/>
  <c r="J372" i="8" s="1"/>
  <c r="D371" i="8"/>
  <c r="C371" i="8"/>
  <c r="A371" i="8"/>
  <c r="I371" i="8" s="1"/>
  <c r="J371" i="8" s="1"/>
  <c r="D364" i="8"/>
  <c r="C364" i="8"/>
  <c r="A364" i="8"/>
  <c r="I364" i="8" s="1"/>
  <c r="J364" i="8" s="1"/>
  <c r="D363" i="8"/>
  <c r="C363" i="8"/>
  <c r="A363" i="8"/>
  <c r="I363" i="8" s="1"/>
  <c r="J363" i="8" s="1"/>
  <c r="D362" i="8"/>
  <c r="C362" i="8"/>
  <c r="A362" i="8"/>
  <c r="I362" i="8" s="1"/>
  <c r="J362" i="8" s="1"/>
  <c r="D361" i="8"/>
  <c r="C361" i="8"/>
  <c r="A361" i="8"/>
  <c r="I361" i="8" s="1"/>
  <c r="J361" i="8" s="1"/>
  <c r="H354" i="8"/>
  <c r="G354" i="8"/>
  <c r="F354" i="8"/>
  <c r="E354" i="8"/>
  <c r="D354" i="8"/>
  <c r="C354" i="8"/>
  <c r="B354" i="8"/>
  <c r="D353" i="8"/>
  <c r="C353" i="8"/>
  <c r="A353" i="8"/>
  <c r="I353" i="8" s="1"/>
  <c r="J353" i="8" s="1"/>
  <c r="D346" i="8"/>
  <c r="C346" i="8"/>
  <c r="A346" i="8"/>
  <c r="D345" i="8"/>
  <c r="C345" i="8"/>
  <c r="A345" i="8"/>
  <c r="I345" i="8" s="1"/>
  <c r="J345" i="8" s="1"/>
  <c r="D344" i="8"/>
  <c r="C344" i="8"/>
  <c r="A344" i="8"/>
  <c r="I344" i="8" s="1"/>
  <c r="J344" i="8" s="1"/>
  <c r="D343" i="8"/>
  <c r="C343" i="8"/>
  <c r="A343" i="8"/>
  <c r="I343" i="8" s="1"/>
  <c r="J343" i="8" s="1"/>
  <c r="D288" i="8"/>
  <c r="C288" i="8"/>
  <c r="A288" i="8"/>
  <c r="D287" i="8"/>
  <c r="C287" i="8"/>
  <c r="A287" i="8"/>
  <c r="I287" i="8" s="1"/>
  <c r="J287" i="8" s="1"/>
  <c r="D286" i="8"/>
  <c r="C286" i="8"/>
  <c r="A286" i="8"/>
  <c r="I286" i="8" s="1"/>
  <c r="J286" i="8" s="1"/>
  <c r="D285" i="8"/>
  <c r="C285" i="8"/>
  <c r="A285" i="8"/>
  <c r="I285" i="8" s="1"/>
  <c r="J285" i="8" s="1"/>
  <c r="D284" i="8"/>
  <c r="C284" i="8"/>
  <c r="A284" i="8"/>
  <c r="I284" i="8" s="1"/>
  <c r="J284" i="8" s="1"/>
  <c r="H274" i="8"/>
  <c r="G274" i="8"/>
  <c r="F274" i="8"/>
  <c r="E274" i="8"/>
  <c r="D274" i="8"/>
  <c r="C274" i="8"/>
  <c r="B274" i="8"/>
  <c r="D273" i="8"/>
  <c r="C273" i="8"/>
  <c r="A273" i="8"/>
  <c r="I273" i="8" s="1"/>
  <c r="J273" i="8" s="1"/>
  <c r="D272" i="8"/>
  <c r="C272" i="8"/>
  <c r="A272" i="8"/>
  <c r="I272" i="8" s="1"/>
  <c r="J272" i="8" s="1"/>
  <c r="D271" i="8"/>
  <c r="C271" i="8"/>
  <c r="A271" i="8"/>
  <c r="I271" i="8" s="1"/>
  <c r="J271" i="8" s="1"/>
  <c r="H264" i="8"/>
  <c r="G264" i="8"/>
  <c r="F264" i="8"/>
  <c r="E264" i="8"/>
  <c r="D264" i="8"/>
  <c r="C264" i="8"/>
  <c r="B264" i="8"/>
  <c r="H263" i="8"/>
  <c r="G263" i="8"/>
  <c r="F263" i="8"/>
  <c r="E263" i="8"/>
  <c r="D263" i="8"/>
  <c r="C263" i="8"/>
  <c r="B263" i="8"/>
  <c r="D262" i="8"/>
  <c r="C262" i="8"/>
  <c r="A262" i="8"/>
  <c r="I262" i="8" s="1"/>
  <c r="J262" i="8" s="1"/>
  <c r="D261" i="8"/>
  <c r="C261" i="8"/>
  <c r="A261" i="8"/>
  <c r="I261" i="8" s="1"/>
  <c r="J261" i="8" s="1"/>
  <c r="H254" i="8"/>
  <c r="G254" i="8"/>
  <c r="F254" i="8"/>
  <c r="E254" i="8"/>
  <c r="D254" i="8"/>
  <c r="C254" i="8"/>
  <c r="B254" i="8"/>
  <c r="D253" i="8"/>
  <c r="C253" i="8"/>
  <c r="A253" i="8"/>
  <c r="I253" i="8" s="1"/>
  <c r="J253" i="8" s="1"/>
  <c r="D252" i="8"/>
  <c r="C252" i="8"/>
  <c r="A252" i="8"/>
  <c r="I252" i="8" s="1"/>
  <c r="J252" i="8" s="1"/>
  <c r="D251" i="8"/>
  <c r="C251" i="8"/>
  <c r="A251" i="8"/>
  <c r="I251" i="8" s="1"/>
  <c r="J251" i="8" s="1"/>
  <c r="H244" i="8"/>
  <c r="G244" i="8"/>
  <c r="F244" i="8"/>
  <c r="E244" i="8"/>
  <c r="D244" i="8"/>
  <c r="C244" i="8"/>
  <c r="B244" i="8"/>
  <c r="D243" i="8"/>
  <c r="C243" i="8"/>
  <c r="A243" i="8"/>
  <c r="I243" i="8" s="1"/>
  <c r="J243" i="8" s="1"/>
  <c r="D236" i="8"/>
  <c r="C236" i="8"/>
  <c r="A236" i="8"/>
  <c r="I236" i="8" s="1"/>
  <c r="J236" i="8" s="1"/>
  <c r="D235" i="8"/>
  <c r="C235" i="8"/>
  <c r="A235" i="8"/>
  <c r="I235" i="8" s="1"/>
  <c r="J235" i="8" s="1"/>
  <c r="D234" i="8"/>
  <c r="C234" i="8"/>
  <c r="A234" i="8"/>
  <c r="I234" i="8" s="1"/>
  <c r="J234" i="8" s="1"/>
  <c r="D233" i="8"/>
  <c r="C233" i="8"/>
  <c r="A233" i="8"/>
  <c r="I233" i="8" s="1"/>
  <c r="J233" i="8" s="1"/>
  <c r="H183" i="8"/>
  <c r="G183" i="8"/>
  <c r="F183" i="8"/>
  <c r="E183" i="8"/>
  <c r="D183" i="8"/>
  <c r="C183" i="8"/>
  <c r="B183" i="8"/>
  <c r="D182" i="8"/>
  <c r="C182" i="8"/>
  <c r="A182" i="8"/>
  <c r="I182" i="8" s="1"/>
  <c r="J182" i="8" s="1"/>
  <c r="D181" i="8"/>
  <c r="C181" i="8"/>
  <c r="A181" i="8"/>
  <c r="I181" i="8" s="1"/>
  <c r="J181" i="8" s="1"/>
  <c r="D180" i="8"/>
  <c r="C180" i="8"/>
  <c r="A180" i="8"/>
  <c r="I180" i="8" s="1"/>
  <c r="J180" i="8" s="1"/>
  <c r="D179" i="8"/>
  <c r="C179" i="8"/>
  <c r="A179" i="8"/>
  <c r="I179" i="8" s="1"/>
  <c r="J179" i="8" s="1"/>
  <c r="D178" i="8"/>
  <c r="C178" i="8"/>
  <c r="A178" i="8"/>
  <c r="I178" i="8" s="1"/>
  <c r="J178" i="8" s="1"/>
  <c r="D177" i="8"/>
  <c r="C177" i="8"/>
  <c r="A177" i="8"/>
  <c r="I177" i="8" s="1"/>
  <c r="J177" i="8" s="1"/>
  <c r="D176" i="8"/>
  <c r="C176" i="8"/>
  <c r="A176" i="8"/>
  <c r="I176" i="8" s="1"/>
  <c r="J176" i="8" s="1"/>
  <c r="D175" i="8"/>
  <c r="C175" i="8"/>
  <c r="A175" i="8"/>
  <c r="I175" i="8" s="1"/>
  <c r="J175" i="8" s="1"/>
  <c r="D174" i="8"/>
  <c r="C174" i="8"/>
  <c r="A174" i="8"/>
  <c r="I174" i="8" s="1"/>
  <c r="J174" i="8" s="1"/>
  <c r="D158" i="8"/>
  <c r="C158" i="8"/>
  <c r="A158" i="8"/>
  <c r="I158" i="8" s="1"/>
  <c r="J158" i="8" s="1"/>
  <c r="D157" i="8"/>
  <c r="C157" i="8"/>
  <c r="A157" i="8"/>
  <c r="I157" i="8" s="1"/>
  <c r="J157" i="8" s="1"/>
  <c r="D156" i="8"/>
  <c r="C156" i="8"/>
  <c r="A156" i="8"/>
  <c r="I156" i="8" s="1"/>
  <c r="J156" i="8" s="1"/>
  <c r="D155" i="8"/>
  <c r="C155" i="8"/>
  <c r="A155" i="8"/>
  <c r="I155" i="8" s="1"/>
  <c r="J155" i="8" s="1"/>
  <c r="D148" i="8"/>
  <c r="C148" i="8"/>
  <c r="A148" i="8"/>
  <c r="I148" i="8" s="1"/>
  <c r="J148" i="8" s="1"/>
  <c r="D147" i="8"/>
  <c r="C147" i="8"/>
  <c r="A147" i="8"/>
  <c r="I147" i="8" s="1"/>
  <c r="J147" i="8" s="1"/>
  <c r="D146" i="8"/>
  <c r="C146" i="8"/>
  <c r="A146" i="8"/>
  <c r="I146" i="8" s="1"/>
  <c r="J146" i="8" s="1"/>
  <c r="D145" i="8"/>
  <c r="C145" i="8"/>
  <c r="A145" i="8"/>
  <c r="I145" i="8" s="1"/>
  <c r="J145" i="8" s="1"/>
  <c r="H138" i="8"/>
  <c r="G138" i="8"/>
  <c r="F138" i="8"/>
  <c r="E138" i="8"/>
  <c r="D138" i="8"/>
  <c r="C138" i="8"/>
  <c r="B138" i="8"/>
  <c r="D137" i="8"/>
  <c r="C137" i="8"/>
  <c r="A137" i="8"/>
  <c r="I137" i="8" s="1"/>
  <c r="J137" i="8" s="1"/>
  <c r="D136" i="8"/>
  <c r="C136" i="8"/>
  <c r="A136" i="8"/>
  <c r="I136" i="8" s="1"/>
  <c r="J136" i="8" s="1"/>
  <c r="D135" i="8"/>
  <c r="C135" i="8"/>
  <c r="A135" i="8"/>
  <c r="I135" i="8" s="1"/>
  <c r="J135" i="8" s="1"/>
  <c r="D134" i="8"/>
  <c r="C134" i="8"/>
  <c r="A134" i="8"/>
  <c r="I134" i="8" s="1"/>
  <c r="J134" i="8" s="1"/>
  <c r="D133" i="8"/>
  <c r="C133" i="8"/>
  <c r="A133" i="8"/>
  <c r="I133" i="8" s="1"/>
  <c r="J133" i="8" s="1"/>
  <c r="D132" i="8"/>
  <c r="C132" i="8"/>
  <c r="A132" i="8"/>
  <c r="I132" i="8" s="1"/>
  <c r="J132" i="8" s="1"/>
  <c r="D131" i="8"/>
  <c r="C131" i="8"/>
  <c r="A131" i="8"/>
  <c r="I131" i="8" s="1"/>
  <c r="J131" i="8" s="1"/>
  <c r="H124" i="8"/>
  <c r="G124" i="8"/>
  <c r="F124" i="8"/>
  <c r="E124" i="8"/>
  <c r="D124" i="8"/>
  <c r="C124" i="8"/>
  <c r="B124" i="8"/>
  <c r="D123" i="8"/>
  <c r="C123" i="8"/>
  <c r="A123" i="8"/>
  <c r="I123" i="8" s="1"/>
  <c r="J123" i="8" s="1"/>
  <c r="D107" i="8"/>
  <c r="C107" i="8"/>
  <c r="A107" i="8"/>
  <c r="I107" i="8" s="1"/>
  <c r="J107" i="8" s="1"/>
  <c r="D106" i="8"/>
  <c r="C106" i="8"/>
  <c r="A106" i="8"/>
  <c r="I106" i="8" s="1"/>
  <c r="J106" i="8" s="1"/>
  <c r="D105" i="8"/>
  <c r="C105" i="8"/>
  <c r="A105" i="8"/>
  <c r="I105" i="8" s="1"/>
  <c r="J105" i="8" s="1"/>
  <c r="D104" i="8"/>
  <c r="C104" i="8"/>
  <c r="A104" i="8"/>
  <c r="I104" i="8" s="1"/>
  <c r="J104" i="8" s="1"/>
  <c r="D103" i="8"/>
  <c r="C103" i="8"/>
  <c r="A103" i="8"/>
  <c r="I103" i="8" s="1"/>
  <c r="J103" i="8" s="1"/>
  <c r="D102" i="8"/>
  <c r="C102" i="8"/>
  <c r="A102" i="8"/>
  <c r="I102" i="8" s="1"/>
  <c r="J102" i="8" s="1"/>
  <c r="D101" i="8"/>
  <c r="C101" i="8"/>
  <c r="A101" i="8"/>
  <c r="I101" i="8" s="1"/>
  <c r="J101" i="8" s="1"/>
  <c r="D100" i="8"/>
  <c r="C100" i="8"/>
  <c r="A100" i="8"/>
  <c r="I100" i="8" s="1"/>
  <c r="J100" i="8" s="1"/>
  <c r="D93" i="8"/>
  <c r="C93" i="8"/>
  <c r="A93" i="8"/>
  <c r="I93" i="8" s="1"/>
  <c r="J93" i="8" s="1"/>
  <c r="D92" i="8"/>
  <c r="C92" i="8"/>
  <c r="A92" i="8"/>
  <c r="I92" i="8" s="1"/>
  <c r="J92" i="8" s="1"/>
  <c r="D91" i="8"/>
  <c r="C91" i="8"/>
  <c r="A91" i="8"/>
  <c r="I91" i="8" s="1"/>
  <c r="J91" i="8" s="1"/>
  <c r="D90" i="8"/>
  <c r="C90" i="8"/>
  <c r="A90" i="8"/>
  <c r="I90" i="8" s="1"/>
  <c r="J90" i="8" s="1"/>
  <c r="H83" i="8"/>
  <c r="G83" i="8"/>
  <c r="F83" i="8"/>
  <c r="E83" i="8"/>
  <c r="D83" i="8"/>
  <c r="C83" i="8"/>
  <c r="B83" i="8"/>
  <c r="D82" i="8"/>
  <c r="C82" i="8"/>
  <c r="A82" i="8"/>
  <c r="I82" i="8" s="1"/>
  <c r="J82" i="8" s="1"/>
  <c r="D81" i="8"/>
  <c r="C81" i="8"/>
  <c r="A81" i="8"/>
  <c r="I81" i="8" s="1"/>
  <c r="J81" i="8" s="1"/>
  <c r="D80" i="8"/>
  <c r="C80" i="8"/>
  <c r="A80" i="8"/>
  <c r="I80" i="8" s="1"/>
  <c r="J80" i="8" s="1"/>
  <c r="D79" i="8"/>
  <c r="C79" i="8"/>
  <c r="A79" i="8"/>
  <c r="I79" i="8" s="1"/>
  <c r="J79" i="8" s="1"/>
  <c r="D78" i="8"/>
  <c r="C78" i="8"/>
  <c r="A78" i="8"/>
  <c r="I78" i="8" s="1"/>
  <c r="J78" i="8" s="1"/>
  <c r="H71" i="8"/>
  <c r="G71" i="8"/>
  <c r="F71" i="8"/>
  <c r="E71" i="8"/>
  <c r="D71" i="8"/>
  <c r="C71" i="8"/>
  <c r="B71" i="8"/>
  <c r="D70" i="8"/>
  <c r="C70" i="8"/>
  <c r="A70" i="8"/>
  <c r="I70" i="8" s="1"/>
  <c r="J70" i="8" s="1"/>
  <c r="D69" i="8"/>
  <c r="C69" i="8"/>
  <c r="A69" i="8"/>
  <c r="I69" i="8" s="1"/>
  <c r="J69" i="8" s="1"/>
  <c r="D68" i="8"/>
  <c r="C68" i="8"/>
  <c r="A68" i="8"/>
  <c r="I68" i="8" s="1"/>
  <c r="J68" i="8" s="1"/>
  <c r="H56" i="8"/>
  <c r="G56" i="8"/>
  <c r="F56" i="8"/>
  <c r="E56" i="8"/>
  <c r="D56" i="8"/>
  <c r="C56" i="8"/>
  <c r="B56" i="8"/>
  <c r="D55" i="8"/>
  <c r="C55" i="8"/>
  <c r="A55" i="8"/>
  <c r="I55" i="8" s="1"/>
  <c r="J55" i="8" s="1"/>
  <c r="D54" i="8"/>
  <c r="C54" i="8"/>
  <c r="A54" i="8"/>
  <c r="I54" i="8" s="1"/>
  <c r="J54" i="8" s="1"/>
  <c r="D53" i="8"/>
  <c r="C53" i="8"/>
  <c r="A53" i="8"/>
  <c r="I53" i="8" s="1"/>
  <c r="J53" i="8" s="1"/>
  <c r="D52" i="8"/>
  <c r="C52" i="8"/>
  <c r="A52" i="8"/>
  <c r="I52" i="8" s="1"/>
  <c r="J52" i="8" s="1"/>
  <c r="D51" i="8"/>
  <c r="C51" i="8"/>
  <c r="A51" i="8"/>
  <c r="I51" i="8" s="1"/>
  <c r="J51" i="8" s="1"/>
  <c r="D50" i="8"/>
  <c r="C50" i="8"/>
  <c r="A50" i="8"/>
  <c r="I50" i="8" s="1"/>
  <c r="J50" i="8" s="1"/>
  <c r="D49" i="8"/>
  <c r="C49" i="8"/>
  <c r="A49" i="8"/>
  <c r="H42" i="8"/>
  <c r="G42" i="8"/>
  <c r="F42" i="8"/>
  <c r="E42" i="8"/>
  <c r="D42" i="8"/>
  <c r="C42" i="8"/>
  <c r="B42" i="8"/>
  <c r="D41" i="8"/>
  <c r="C41" i="8"/>
  <c r="A41" i="8"/>
  <c r="I41" i="8" s="1"/>
  <c r="J41" i="8" s="1"/>
  <c r="D40" i="8"/>
  <c r="C40" i="8"/>
  <c r="A40" i="8"/>
  <c r="I40" i="8" s="1"/>
  <c r="J40" i="8" s="1"/>
  <c r="D39" i="8"/>
  <c r="C39" i="8"/>
  <c r="A39" i="8"/>
  <c r="I39" i="8" s="1"/>
  <c r="J39" i="8" s="1"/>
  <c r="D32" i="8"/>
  <c r="C32" i="8"/>
  <c r="A32" i="8"/>
  <c r="I32" i="8" s="1"/>
  <c r="J32" i="8" s="1"/>
  <c r="D31" i="8"/>
  <c r="C31" i="8"/>
  <c r="A31" i="8"/>
  <c r="I31" i="8" s="1"/>
  <c r="J31" i="8" s="1"/>
  <c r="D30" i="8"/>
  <c r="C30" i="8"/>
  <c r="A30" i="8"/>
  <c r="I30" i="8" s="1"/>
  <c r="J30" i="8" s="1"/>
  <c r="D29" i="8"/>
  <c r="C29" i="8"/>
  <c r="A29" i="8"/>
  <c r="I29" i="8" s="1"/>
  <c r="J29" i="8" s="1"/>
  <c r="D28" i="8"/>
  <c r="C28" i="8"/>
  <c r="A28" i="8"/>
  <c r="I28" i="8" s="1"/>
  <c r="J28" i="8" s="1"/>
  <c r="D27" i="8"/>
  <c r="C27" i="8"/>
  <c r="A27" i="8"/>
  <c r="I27" i="8" s="1"/>
  <c r="J27" i="8" s="1"/>
  <c r="D26" i="8"/>
  <c r="C26" i="8"/>
  <c r="A26" i="8"/>
  <c r="I26" i="8" s="1"/>
  <c r="J26" i="8" s="1"/>
  <c r="D25" i="8"/>
  <c r="C25" i="8"/>
  <c r="A25" i="8"/>
  <c r="I25" i="8" s="1"/>
  <c r="J25" i="8" s="1"/>
  <c r="D24" i="8"/>
  <c r="C24" i="8"/>
  <c r="A24" i="8"/>
  <c r="I24" i="8" s="1"/>
  <c r="J24" i="8" s="1"/>
  <c r="D23" i="8"/>
  <c r="C23" i="8"/>
  <c r="A23" i="8"/>
  <c r="I23" i="8" s="1"/>
  <c r="J23" i="8" s="1"/>
  <c r="D22" i="8"/>
  <c r="C22" i="8"/>
  <c r="A22" i="8"/>
  <c r="I22" i="8" s="1"/>
  <c r="J22" i="8" s="1"/>
  <c r="D21" i="8"/>
  <c r="C21" i="8"/>
  <c r="A21" i="8"/>
  <c r="I21" i="8" s="1"/>
  <c r="J21" i="8" s="1"/>
  <c r="H14" i="8"/>
  <c r="G14" i="8"/>
  <c r="F14" i="8"/>
  <c r="E14" i="8"/>
  <c r="D14" i="8"/>
  <c r="C14" i="8"/>
  <c r="B14" i="8"/>
  <c r="D13" i="8"/>
  <c r="C13" i="8"/>
  <c r="A13" i="8"/>
  <c r="I13" i="8" s="1"/>
  <c r="J13" i="8" s="1"/>
  <c r="L69" i="9"/>
  <c r="L121" i="9" s="1"/>
  <c r="L173" i="9" s="1"/>
  <c r="L225" i="9" s="1"/>
  <c r="L17" i="10" s="1"/>
  <c r="L69" i="10" s="1"/>
  <c r="L121" i="10" s="1"/>
  <c r="L173" i="10" s="1"/>
  <c r="L225" i="10" s="1"/>
  <c r="L277" i="10" s="1"/>
  <c r="L17" i="11" s="1"/>
  <c r="L17" i="12" s="1"/>
  <c r="L69" i="12" s="1"/>
  <c r="L121" i="12" s="1"/>
  <c r="L173" i="12" s="1"/>
  <c r="L17" i="13" s="1"/>
  <c r="H402" i="7"/>
  <c r="G402" i="7"/>
  <c r="F402" i="7"/>
  <c r="E402" i="7"/>
  <c r="D402" i="7"/>
  <c r="C402" i="7"/>
  <c r="B402" i="7"/>
  <c r="H401" i="7"/>
  <c r="G401" i="7"/>
  <c r="F401" i="7"/>
  <c r="E401" i="7"/>
  <c r="D401" i="7"/>
  <c r="C401" i="7"/>
  <c r="B401" i="7"/>
  <c r="H400" i="7"/>
  <c r="G400" i="7"/>
  <c r="F400" i="7"/>
  <c r="E400" i="7"/>
  <c r="D400" i="7"/>
  <c r="C400" i="7"/>
  <c r="B400" i="7"/>
  <c r="D399" i="7"/>
  <c r="C399" i="7"/>
  <c r="A399" i="7"/>
  <c r="I399" i="7" s="1"/>
  <c r="J399" i="7" s="1"/>
  <c r="H392" i="7"/>
  <c r="G392" i="7"/>
  <c r="F392" i="7"/>
  <c r="E392" i="7"/>
  <c r="D392" i="7"/>
  <c r="C392" i="7"/>
  <c r="B392" i="7"/>
  <c r="H391" i="7"/>
  <c r="G391" i="7"/>
  <c r="F391" i="7"/>
  <c r="E391" i="7"/>
  <c r="D391" i="7"/>
  <c r="C391" i="7"/>
  <c r="B391" i="7"/>
  <c r="H390" i="7"/>
  <c r="G390" i="7"/>
  <c r="F390" i="7"/>
  <c r="E390" i="7"/>
  <c r="D390" i="7"/>
  <c r="C390" i="7"/>
  <c r="B390" i="7"/>
  <c r="D389" i="7"/>
  <c r="C389" i="7"/>
  <c r="A389" i="7"/>
  <c r="I389" i="7" s="1"/>
  <c r="J389" i="7" s="1"/>
  <c r="H382" i="7"/>
  <c r="G382" i="7"/>
  <c r="F382" i="7"/>
  <c r="E382" i="7"/>
  <c r="D382" i="7"/>
  <c r="C382" i="7"/>
  <c r="B382" i="7"/>
  <c r="D381" i="7"/>
  <c r="C381" i="7"/>
  <c r="A381" i="7"/>
  <c r="I381" i="7" s="1"/>
  <c r="J381" i="7" s="1"/>
  <c r="D380" i="7"/>
  <c r="C380" i="7"/>
  <c r="A380" i="7"/>
  <c r="I380" i="7" s="1"/>
  <c r="J380" i="7" s="1"/>
  <c r="D379" i="7"/>
  <c r="C379" i="7"/>
  <c r="A379" i="7"/>
  <c r="I379" i="7" s="1"/>
  <c r="J379" i="7" s="1"/>
  <c r="D378" i="7"/>
  <c r="C378" i="7"/>
  <c r="A378" i="7"/>
  <c r="I378" i="7" s="1"/>
  <c r="J378" i="7" s="1"/>
  <c r="D377" i="7"/>
  <c r="C377" i="7"/>
  <c r="A377" i="7"/>
  <c r="I377" i="7" s="1"/>
  <c r="J377" i="7" s="1"/>
  <c r="D326" i="7"/>
  <c r="C326" i="7"/>
  <c r="A326" i="7"/>
  <c r="I326" i="7" s="1"/>
  <c r="J326" i="7" s="1"/>
  <c r="D325" i="7"/>
  <c r="C325" i="7"/>
  <c r="A325" i="7"/>
  <c r="I325" i="7" s="1"/>
  <c r="J325" i="7" s="1"/>
  <c r="D324" i="7"/>
  <c r="C324" i="7"/>
  <c r="A324" i="7"/>
  <c r="I324" i="7" s="1"/>
  <c r="J324" i="7" s="1"/>
  <c r="D323" i="7"/>
  <c r="C323" i="7"/>
  <c r="A323" i="7"/>
  <c r="I323" i="7" s="1"/>
  <c r="J323" i="7" s="1"/>
  <c r="D322" i="7"/>
  <c r="C322" i="7"/>
  <c r="A322" i="7"/>
  <c r="I322" i="7" s="1"/>
  <c r="J322" i="7" s="1"/>
  <c r="D321" i="7"/>
  <c r="C321" i="7"/>
  <c r="A321" i="7"/>
  <c r="I321" i="7" s="1"/>
  <c r="J321" i="7" s="1"/>
  <c r="D310" i="7"/>
  <c r="C310" i="7"/>
  <c r="A310" i="7"/>
  <c r="I310" i="7" s="1"/>
  <c r="J310" i="7" s="1"/>
  <c r="D309" i="7"/>
  <c r="C309" i="7"/>
  <c r="A309" i="7"/>
  <c r="I309" i="7" s="1"/>
  <c r="J309" i="7" s="1"/>
  <c r="D308" i="7"/>
  <c r="C308" i="7"/>
  <c r="A308" i="7"/>
  <c r="D307" i="7"/>
  <c r="C307" i="7"/>
  <c r="A307" i="7"/>
  <c r="I307" i="7" s="1"/>
  <c r="J307" i="7" s="1"/>
  <c r="D306" i="7"/>
  <c r="C306" i="7"/>
  <c r="A306" i="7"/>
  <c r="I306" i="7" s="1"/>
  <c r="J306" i="7" s="1"/>
  <c r="D305" i="7"/>
  <c r="C305" i="7"/>
  <c r="A305" i="7"/>
  <c r="I305" i="7" s="1"/>
  <c r="J305" i="7" s="1"/>
  <c r="D304" i="7"/>
  <c r="C304" i="7"/>
  <c r="A304" i="7"/>
  <c r="I304" i="7" s="1"/>
  <c r="J304" i="7" s="1"/>
  <c r="D303" i="7"/>
  <c r="C303" i="7"/>
  <c r="A303" i="7"/>
  <c r="I303" i="7" s="1"/>
  <c r="J303" i="7" s="1"/>
  <c r="D302" i="7"/>
  <c r="C302" i="7"/>
  <c r="A302" i="7"/>
  <c r="I302" i="7" s="1"/>
  <c r="J302" i="7" s="1"/>
  <c r="D301" i="7"/>
  <c r="C301" i="7"/>
  <c r="A301" i="7"/>
  <c r="I301" i="7" s="1"/>
  <c r="J301" i="7" s="1"/>
  <c r="D300" i="7"/>
  <c r="C300" i="7"/>
  <c r="A300" i="7"/>
  <c r="D299" i="7"/>
  <c r="C299" i="7"/>
  <c r="A299" i="7"/>
  <c r="I299" i="7" s="1"/>
  <c r="J299" i="7" s="1"/>
  <c r="D298" i="7"/>
  <c r="C298" i="7"/>
  <c r="A298" i="7"/>
  <c r="I298" i="7" s="1"/>
  <c r="J298" i="7" s="1"/>
  <c r="D297" i="7"/>
  <c r="C297" i="7"/>
  <c r="A297" i="7"/>
  <c r="I297" i="7" s="1"/>
  <c r="J297" i="7" s="1"/>
  <c r="D296" i="7"/>
  <c r="C296" i="7"/>
  <c r="A296" i="7"/>
  <c r="I296" i="7" s="1"/>
  <c r="J296" i="7" s="1"/>
  <c r="D295" i="7"/>
  <c r="C295" i="7"/>
  <c r="A295" i="7"/>
  <c r="I295" i="7" s="1"/>
  <c r="J295" i="7" s="1"/>
  <c r="D288" i="7"/>
  <c r="C288" i="7"/>
  <c r="A288" i="7"/>
  <c r="I288" i="7" s="1"/>
  <c r="J288" i="7" s="1"/>
  <c r="D287" i="7"/>
  <c r="C287" i="7"/>
  <c r="A287" i="7"/>
  <c r="I287" i="7" s="1"/>
  <c r="J287" i="7" s="1"/>
  <c r="D286" i="7"/>
  <c r="C286" i="7"/>
  <c r="A286" i="7"/>
  <c r="I286" i="7" s="1"/>
  <c r="J286" i="7" s="1"/>
  <c r="D285" i="7"/>
  <c r="C285" i="7"/>
  <c r="A285" i="7"/>
  <c r="I285" i="7" s="1"/>
  <c r="J285" i="7" s="1"/>
  <c r="D284" i="7"/>
  <c r="C284" i="7"/>
  <c r="A284" i="7"/>
  <c r="I284" i="7" s="1"/>
  <c r="J284" i="7" s="1"/>
  <c r="D283" i="7"/>
  <c r="C283" i="7"/>
  <c r="A283" i="7"/>
  <c r="I283" i="7" s="1"/>
  <c r="J283" i="7" s="1"/>
  <c r="D282" i="7"/>
  <c r="C282" i="7"/>
  <c r="A282" i="7"/>
  <c r="I282" i="7" s="1"/>
  <c r="J282" i="7" s="1"/>
  <c r="D281" i="7"/>
  <c r="C281" i="7"/>
  <c r="A281" i="7"/>
  <c r="I281" i="7" s="1"/>
  <c r="J281" i="7" s="1"/>
  <c r="D280" i="7"/>
  <c r="C280" i="7"/>
  <c r="A280" i="7"/>
  <c r="I280" i="7" s="1"/>
  <c r="J280" i="7" s="1"/>
  <c r="D279" i="7"/>
  <c r="C279" i="7"/>
  <c r="A279" i="7"/>
  <c r="I279" i="7" s="1"/>
  <c r="J279" i="7" s="1"/>
  <c r="D278" i="7"/>
  <c r="C278" i="7"/>
  <c r="A278" i="7"/>
  <c r="I278" i="7" s="1"/>
  <c r="J278" i="7" s="1"/>
  <c r="D277" i="7"/>
  <c r="C277" i="7"/>
  <c r="A277" i="7"/>
  <c r="I277" i="7" s="1"/>
  <c r="J277" i="7" s="1"/>
  <c r="D276" i="7"/>
  <c r="C276" i="7"/>
  <c r="A276" i="7"/>
  <c r="I276" i="7" s="1"/>
  <c r="J276" i="7" s="1"/>
  <c r="D275" i="7"/>
  <c r="C275" i="7"/>
  <c r="A275" i="7"/>
  <c r="I275" i="7" s="1"/>
  <c r="J275" i="7" s="1"/>
  <c r="D274" i="7"/>
  <c r="C274" i="7"/>
  <c r="A274" i="7"/>
  <c r="I274" i="7" s="1"/>
  <c r="J274" i="7" s="1"/>
  <c r="D273" i="7"/>
  <c r="C273" i="7"/>
  <c r="A273" i="7"/>
  <c r="I273" i="7" s="1"/>
  <c r="J273" i="7" s="1"/>
  <c r="H257" i="7"/>
  <c r="G257" i="7"/>
  <c r="F257" i="7"/>
  <c r="E257" i="7"/>
  <c r="D257" i="7"/>
  <c r="C257" i="7"/>
  <c r="B257" i="7"/>
  <c r="D256" i="7"/>
  <c r="C256" i="7"/>
  <c r="A256" i="7"/>
  <c r="I256" i="7" s="1"/>
  <c r="J256" i="7" s="1"/>
  <c r="D255" i="7"/>
  <c r="C255" i="7"/>
  <c r="A255" i="7"/>
  <c r="I255" i="7" s="1"/>
  <c r="J255" i="7" s="1"/>
  <c r="D254" i="7"/>
  <c r="C254" i="7"/>
  <c r="A254" i="7"/>
  <c r="I254" i="7" s="1"/>
  <c r="J254" i="7" s="1"/>
  <c r="H246" i="7"/>
  <c r="G246" i="7"/>
  <c r="F246" i="7"/>
  <c r="E246" i="7"/>
  <c r="D246" i="7"/>
  <c r="C246" i="7"/>
  <c r="B246" i="7"/>
  <c r="H245" i="7"/>
  <c r="G245" i="7"/>
  <c r="F245" i="7"/>
  <c r="E245" i="7"/>
  <c r="D245" i="7"/>
  <c r="C245" i="7"/>
  <c r="B245" i="7"/>
  <c r="D244" i="7"/>
  <c r="C244" i="7"/>
  <c r="A244" i="7"/>
  <c r="I244" i="7" s="1"/>
  <c r="J244" i="7" s="1"/>
  <c r="D243" i="7"/>
  <c r="C243" i="7"/>
  <c r="A243" i="7"/>
  <c r="I243" i="7" s="1"/>
  <c r="J243" i="7" s="1"/>
  <c r="D242" i="7"/>
  <c r="C242" i="7"/>
  <c r="A242" i="7"/>
  <c r="I242" i="7" s="1"/>
  <c r="J242" i="7" s="1"/>
  <c r="D241" i="7"/>
  <c r="C241" i="7"/>
  <c r="A241" i="7"/>
  <c r="I241" i="7" s="1"/>
  <c r="J241" i="7" s="1"/>
  <c r="H234" i="7"/>
  <c r="G234" i="7"/>
  <c r="F234" i="7"/>
  <c r="E234" i="7"/>
  <c r="D234" i="7"/>
  <c r="C234" i="7"/>
  <c r="B234" i="7"/>
  <c r="H233" i="7"/>
  <c r="G233" i="7"/>
  <c r="F233" i="7"/>
  <c r="E233" i="7"/>
  <c r="D233" i="7"/>
  <c r="C233" i="7"/>
  <c r="B233" i="7"/>
  <c r="H232" i="7"/>
  <c r="G232" i="7"/>
  <c r="F232" i="7"/>
  <c r="E232" i="7"/>
  <c r="D232" i="7"/>
  <c r="C232" i="7"/>
  <c r="B232" i="7"/>
  <c r="D231" i="7"/>
  <c r="C231" i="7"/>
  <c r="A231" i="7"/>
  <c r="I231" i="7" s="1"/>
  <c r="J231" i="7" s="1"/>
  <c r="D230" i="7"/>
  <c r="C230" i="7"/>
  <c r="A230" i="7"/>
  <c r="I230" i="7" s="1"/>
  <c r="J230" i="7" s="1"/>
  <c r="D229" i="7"/>
  <c r="C229" i="7"/>
  <c r="A229" i="7"/>
  <c r="I229" i="7" s="1"/>
  <c r="J229" i="7" s="1"/>
  <c r="D228" i="7"/>
  <c r="C228" i="7"/>
  <c r="A228" i="7"/>
  <c r="I228" i="7" s="1"/>
  <c r="J228" i="7" s="1"/>
  <c r="D227" i="7"/>
  <c r="C227" i="7"/>
  <c r="A227" i="7"/>
  <c r="I227" i="7" s="1"/>
  <c r="J227" i="7" s="1"/>
  <c r="D226" i="7"/>
  <c r="C226" i="7"/>
  <c r="A226" i="7"/>
  <c r="I226" i="7" s="1"/>
  <c r="J226" i="7" s="1"/>
  <c r="D225" i="7"/>
  <c r="C225" i="7"/>
  <c r="A225" i="7"/>
  <c r="I225" i="7" s="1"/>
  <c r="J225" i="7" s="1"/>
  <c r="D224" i="7"/>
  <c r="C224" i="7"/>
  <c r="A224" i="7"/>
  <c r="I224" i="7" s="1"/>
  <c r="J224" i="7" s="1"/>
  <c r="D223" i="7"/>
  <c r="C223" i="7"/>
  <c r="A223" i="7"/>
  <c r="I223" i="7" s="1"/>
  <c r="J223" i="7" s="1"/>
  <c r="D222" i="7"/>
  <c r="C222" i="7"/>
  <c r="A222" i="7"/>
  <c r="I222" i="7" s="1"/>
  <c r="J222" i="7" s="1"/>
  <c r="D221" i="7"/>
  <c r="C221" i="7"/>
  <c r="A221" i="7"/>
  <c r="I221" i="7" s="1"/>
  <c r="J221" i="7" s="1"/>
  <c r="H198" i="7"/>
  <c r="G198" i="7"/>
  <c r="F198" i="7"/>
  <c r="E198" i="7"/>
  <c r="D198" i="7"/>
  <c r="C198" i="7"/>
  <c r="B198" i="7"/>
  <c r="D197" i="7"/>
  <c r="C197" i="7"/>
  <c r="A197" i="7"/>
  <c r="I197" i="7" s="1"/>
  <c r="J197" i="7" s="1"/>
  <c r="D196" i="7"/>
  <c r="C196" i="7"/>
  <c r="A196" i="7"/>
  <c r="I196" i="7" s="1"/>
  <c r="J196" i="7" s="1"/>
  <c r="D195" i="7"/>
  <c r="C195" i="7"/>
  <c r="A195" i="7"/>
  <c r="I195" i="7" s="1"/>
  <c r="J195" i="7" s="1"/>
  <c r="D194" i="7"/>
  <c r="C194" i="7"/>
  <c r="A194" i="7"/>
  <c r="I194" i="7" s="1"/>
  <c r="J194" i="7" s="1"/>
  <c r="D193" i="7"/>
  <c r="C193" i="7"/>
  <c r="A193" i="7"/>
  <c r="I193" i="7" s="1"/>
  <c r="J193" i="7" s="1"/>
  <c r="D192" i="7"/>
  <c r="C192" i="7"/>
  <c r="A192" i="7"/>
  <c r="I192" i="7" s="1"/>
  <c r="J192" i="7" s="1"/>
  <c r="D191" i="7"/>
  <c r="C191" i="7"/>
  <c r="A191" i="7"/>
  <c r="I191" i="7" s="1"/>
  <c r="J191" i="7" s="1"/>
  <c r="D190" i="7"/>
  <c r="C190" i="7"/>
  <c r="A190" i="7"/>
  <c r="I190" i="7" s="1"/>
  <c r="J190" i="7" s="1"/>
  <c r="D189" i="7"/>
  <c r="C189" i="7"/>
  <c r="A189" i="7"/>
  <c r="I189" i="7" s="1"/>
  <c r="J189" i="7" s="1"/>
  <c r="D177" i="7"/>
  <c r="C177" i="7"/>
  <c r="A177" i="7"/>
  <c r="I177" i="7" s="1"/>
  <c r="J177" i="7" s="1"/>
  <c r="D176" i="7"/>
  <c r="C176" i="7"/>
  <c r="A176" i="7"/>
  <c r="I176" i="7" s="1"/>
  <c r="J176" i="7" s="1"/>
  <c r="D175" i="7"/>
  <c r="C175" i="7"/>
  <c r="A175" i="7"/>
  <c r="I175" i="7" s="1"/>
  <c r="J175" i="7" s="1"/>
  <c r="D174" i="7"/>
  <c r="C174" i="7"/>
  <c r="A174" i="7"/>
  <c r="I174" i="7" s="1"/>
  <c r="J174" i="7" s="1"/>
  <c r="D173" i="7"/>
  <c r="C173" i="7"/>
  <c r="A173" i="7"/>
  <c r="I173" i="7" s="1"/>
  <c r="J173" i="7" s="1"/>
  <c r="D172" i="7"/>
  <c r="C172" i="7"/>
  <c r="A172" i="7"/>
  <c r="I172" i="7" s="1"/>
  <c r="J172" i="7" s="1"/>
  <c r="D171" i="7"/>
  <c r="C171" i="7"/>
  <c r="A171" i="7"/>
  <c r="I171" i="7" s="1"/>
  <c r="J171" i="7" s="1"/>
  <c r="D170" i="7"/>
  <c r="C170" i="7"/>
  <c r="A170" i="7"/>
  <c r="I170" i="7" s="1"/>
  <c r="J170" i="7" s="1"/>
  <c r="D169" i="7"/>
  <c r="C169" i="7"/>
  <c r="A169" i="7"/>
  <c r="I169" i="7" s="1"/>
  <c r="J169" i="7" s="1"/>
  <c r="D168" i="7"/>
  <c r="C168" i="7"/>
  <c r="A168" i="7"/>
  <c r="I168" i="7" s="1"/>
  <c r="J168" i="7" s="1"/>
  <c r="D167" i="7"/>
  <c r="C167" i="7"/>
  <c r="A167" i="7"/>
  <c r="I167" i="7" s="1"/>
  <c r="J167" i="7" s="1"/>
  <c r="D166" i="7"/>
  <c r="C166" i="7"/>
  <c r="A166" i="7"/>
  <c r="I166" i="7" s="1"/>
  <c r="J166" i="7" s="1"/>
  <c r="D144" i="7"/>
  <c r="C144" i="7"/>
  <c r="A144" i="7"/>
  <c r="I144" i="7" s="1"/>
  <c r="J144" i="7" s="1"/>
  <c r="D143" i="7"/>
  <c r="C143" i="7"/>
  <c r="A143" i="7"/>
  <c r="I143" i="7" s="1"/>
  <c r="J143" i="7" s="1"/>
  <c r="D142" i="7"/>
  <c r="C142" i="7"/>
  <c r="A142" i="7"/>
  <c r="I142" i="7" s="1"/>
  <c r="J142" i="7" s="1"/>
  <c r="D141" i="7"/>
  <c r="C141" i="7"/>
  <c r="A141" i="7"/>
  <c r="I141" i="7" s="1"/>
  <c r="J141" i="7" s="1"/>
  <c r="D140" i="7"/>
  <c r="C140" i="7"/>
  <c r="A140" i="7"/>
  <c r="I140" i="7" s="1"/>
  <c r="J140" i="7" s="1"/>
  <c r="D139" i="7"/>
  <c r="C139" i="7"/>
  <c r="A139" i="7"/>
  <c r="I139" i="7" s="1"/>
  <c r="J139" i="7" s="1"/>
  <c r="D132" i="7"/>
  <c r="C132" i="7"/>
  <c r="A132" i="7"/>
  <c r="I132" i="7" s="1"/>
  <c r="J132" i="7" s="1"/>
  <c r="D131" i="7"/>
  <c r="C131" i="7"/>
  <c r="A131" i="7"/>
  <c r="I131" i="7" s="1"/>
  <c r="J131" i="7" s="1"/>
  <c r="D130" i="7"/>
  <c r="C130" i="7"/>
  <c r="A130" i="7"/>
  <c r="I130" i="7" s="1"/>
  <c r="J130" i="7" s="1"/>
  <c r="D129" i="7"/>
  <c r="C129" i="7"/>
  <c r="A129" i="7"/>
  <c r="I129" i="7" s="1"/>
  <c r="J129" i="7" s="1"/>
  <c r="D128" i="7"/>
  <c r="C128" i="7"/>
  <c r="A128" i="7"/>
  <c r="I128" i="7" s="1"/>
  <c r="J128" i="7" s="1"/>
  <c r="D127" i="7"/>
  <c r="C127" i="7"/>
  <c r="A127" i="7"/>
  <c r="D126" i="7"/>
  <c r="C126" i="7"/>
  <c r="A126" i="7"/>
  <c r="I126" i="7" s="1"/>
  <c r="J126" i="7" s="1"/>
  <c r="D125" i="7"/>
  <c r="C125" i="7"/>
  <c r="A125" i="7"/>
  <c r="I125" i="7" s="1"/>
  <c r="J125" i="7" s="1"/>
  <c r="D124" i="7"/>
  <c r="C124" i="7"/>
  <c r="A124" i="7"/>
  <c r="I124" i="7" s="1"/>
  <c r="J124" i="7" s="1"/>
  <c r="D123" i="7"/>
  <c r="C123" i="7"/>
  <c r="A123" i="7"/>
  <c r="I123" i="7" s="1"/>
  <c r="J123" i="7" s="1"/>
  <c r="D122" i="7"/>
  <c r="C122" i="7"/>
  <c r="A122" i="7"/>
  <c r="I122" i="7" s="1"/>
  <c r="J122" i="7" s="1"/>
  <c r="D121" i="7"/>
  <c r="C121" i="7"/>
  <c r="A121" i="7"/>
  <c r="I121" i="7" s="1"/>
  <c r="J121" i="7" s="1"/>
  <c r="D120" i="7"/>
  <c r="C120" i="7"/>
  <c r="A120" i="7"/>
  <c r="I120" i="7" s="1"/>
  <c r="J120" i="7" s="1"/>
  <c r="D119" i="7"/>
  <c r="C119" i="7"/>
  <c r="A119" i="7"/>
  <c r="I119" i="7" s="1"/>
  <c r="J119" i="7" s="1"/>
  <c r="D118" i="7"/>
  <c r="C118" i="7"/>
  <c r="A118" i="7"/>
  <c r="I118" i="7" s="1"/>
  <c r="J118" i="7" s="1"/>
  <c r="D117" i="7"/>
  <c r="C117" i="7"/>
  <c r="A117" i="7"/>
  <c r="I117" i="7" s="1"/>
  <c r="J117" i="7" s="1"/>
  <c r="H76" i="7"/>
  <c r="G76" i="7"/>
  <c r="F76" i="7"/>
  <c r="E76" i="7"/>
  <c r="D76" i="7"/>
  <c r="C76" i="7"/>
  <c r="B76" i="7"/>
  <c r="H75" i="7"/>
  <c r="G75" i="7"/>
  <c r="F75" i="7"/>
  <c r="E75" i="7"/>
  <c r="D75" i="7"/>
  <c r="C75" i="7"/>
  <c r="B75" i="7"/>
  <c r="D74" i="7"/>
  <c r="C74" i="7"/>
  <c r="A74" i="7"/>
  <c r="I74" i="7" s="1"/>
  <c r="J74" i="7" s="1"/>
  <c r="D73" i="7"/>
  <c r="C73" i="7"/>
  <c r="A73" i="7"/>
  <c r="I73" i="7" s="1"/>
  <c r="J73" i="7" s="1"/>
  <c r="D72" i="7"/>
  <c r="C72" i="7"/>
  <c r="A72" i="7"/>
  <c r="D71" i="7"/>
  <c r="C71" i="7"/>
  <c r="A71" i="7"/>
  <c r="I71" i="7" s="1"/>
  <c r="J71" i="7" s="1"/>
  <c r="D70" i="7"/>
  <c r="C70" i="7"/>
  <c r="A70" i="7"/>
  <c r="I70" i="7" s="1"/>
  <c r="J70" i="7" s="1"/>
  <c r="D69" i="7"/>
  <c r="C69" i="7"/>
  <c r="A69" i="7"/>
  <c r="I69" i="7" s="1"/>
  <c r="J69" i="7" s="1"/>
  <c r="D68" i="7"/>
  <c r="C68" i="7"/>
  <c r="A68" i="7"/>
  <c r="I68" i="7" s="1"/>
  <c r="J68" i="7" s="1"/>
  <c r="D67" i="7"/>
  <c r="C67" i="7"/>
  <c r="A67" i="7"/>
  <c r="I67" i="7" s="1"/>
  <c r="J67" i="7" s="1"/>
  <c r="D66" i="7"/>
  <c r="C66" i="7"/>
  <c r="A66" i="7"/>
  <c r="I66" i="7" s="1"/>
  <c r="J66" i="7" s="1"/>
  <c r="D65" i="7"/>
  <c r="C65" i="7"/>
  <c r="A65" i="7"/>
  <c r="I65" i="7" s="1"/>
  <c r="J65" i="7" s="1"/>
  <c r="B245" i="15" l="1"/>
  <c r="I245" i="15"/>
  <c r="J245" i="15" s="1"/>
  <c r="F245" i="15"/>
  <c r="H245" i="15"/>
  <c r="G245" i="15"/>
  <c r="L69" i="13"/>
  <c r="L121" i="13" s="1"/>
  <c r="L17" i="14" s="1"/>
  <c r="L69" i="14" s="1"/>
  <c r="L121" i="14" s="1"/>
  <c r="L173" i="14" s="1"/>
  <c r="L17" i="15" s="1"/>
  <c r="L69" i="15" s="1"/>
  <c r="L121" i="15" s="1"/>
  <c r="L173" i="15" s="1"/>
  <c r="L225" i="15" s="1"/>
  <c r="L277" i="15" s="1"/>
  <c r="L17" i="16" s="1"/>
  <c r="L69" i="16" s="1"/>
  <c r="L121" i="16" s="1"/>
  <c r="L173" i="16" s="1"/>
  <c r="L225" i="16" s="1"/>
  <c r="L277" i="16" s="1"/>
  <c r="L329" i="16" s="1"/>
  <c r="L381" i="16" s="1"/>
  <c r="L433" i="16" s="1"/>
  <c r="L485" i="16" s="1"/>
  <c r="L537" i="16" s="1"/>
  <c r="L589" i="16" s="1"/>
  <c r="L641" i="16" s="1"/>
  <c r="L17" i="17" s="1"/>
  <c r="L17" i="18" s="1"/>
  <c r="L17" i="19" s="1"/>
  <c r="L69" i="19" s="1"/>
  <c r="L121" i="19" s="1"/>
  <c r="L173" i="19" s="1"/>
  <c r="L17" i="20" s="1"/>
  <c r="I81" i="19"/>
  <c r="J81" i="19" s="1"/>
  <c r="I67" i="19"/>
  <c r="J67" i="19" s="1"/>
  <c r="E67" i="19"/>
  <c r="H67" i="19"/>
  <c r="B67" i="19"/>
  <c r="F67" i="19"/>
  <c r="G67" i="19"/>
  <c r="I80" i="19"/>
  <c r="J80" i="19" s="1"/>
  <c r="G66" i="19"/>
  <c r="F66" i="19"/>
  <c r="B66" i="19"/>
  <c r="I66" i="19"/>
  <c r="J66" i="19" s="1"/>
  <c r="E66" i="19"/>
  <c r="H66" i="19"/>
  <c r="I79" i="19"/>
  <c r="J79" i="19" s="1"/>
  <c r="F65" i="19"/>
  <c r="I65" i="19"/>
  <c r="J65" i="19" s="1"/>
  <c r="E65" i="19"/>
  <c r="H65" i="19"/>
  <c r="B65" i="19"/>
  <c r="G65" i="19"/>
  <c r="B15" i="29"/>
  <c r="B300" i="7"/>
  <c r="I300" i="7"/>
  <c r="J300" i="7" s="1"/>
  <c r="B308" i="7"/>
  <c r="I308" i="7"/>
  <c r="J308" i="7" s="1"/>
  <c r="B49" i="8"/>
  <c r="I49" i="8"/>
  <c r="J49" i="8" s="1"/>
  <c r="B177" i="14"/>
  <c r="I177" i="14"/>
  <c r="J177" i="14" s="1"/>
  <c r="B150" i="15"/>
  <c r="I150" i="15"/>
  <c r="J150" i="15" s="1"/>
  <c r="B276" i="16"/>
  <c r="I276" i="16"/>
  <c r="J276" i="16" s="1"/>
  <c r="B139" i="19"/>
  <c r="I139" i="19"/>
  <c r="J139" i="19" s="1"/>
  <c r="B144" i="19"/>
  <c r="I144" i="19"/>
  <c r="J144" i="19" s="1"/>
  <c r="B32" i="20"/>
  <c r="I32" i="20"/>
  <c r="J32" i="20" s="1"/>
  <c r="B122" i="20"/>
  <c r="I122" i="20"/>
  <c r="J122" i="20" s="1"/>
  <c r="B226" i="31"/>
  <c r="I226" i="31"/>
  <c r="J226" i="31" s="1"/>
  <c r="B125" i="20"/>
  <c r="I125" i="20"/>
  <c r="J125" i="20" s="1"/>
  <c r="B142" i="40"/>
  <c r="I142" i="40"/>
  <c r="J142" i="40" s="1"/>
  <c r="B377" i="16"/>
  <c r="I377" i="16"/>
  <c r="J377" i="16" s="1"/>
  <c r="B297" i="16"/>
  <c r="I297" i="16"/>
  <c r="J297" i="16" s="1"/>
  <c r="B34" i="17"/>
  <c r="I34" i="17"/>
  <c r="J34" i="17" s="1"/>
  <c r="B74" i="20"/>
  <c r="I74" i="20"/>
  <c r="J74" i="20" s="1"/>
  <c r="B119" i="20"/>
  <c r="I119" i="20"/>
  <c r="J119" i="20" s="1"/>
  <c r="B75" i="31"/>
  <c r="I75" i="31"/>
  <c r="J75" i="31" s="1"/>
  <c r="B346" i="8"/>
  <c r="I346" i="8"/>
  <c r="J346" i="8" s="1"/>
  <c r="B181" i="30"/>
  <c r="I181" i="30"/>
  <c r="J181" i="30" s="1"/>
  <c r="B185" i="19"/>
  <c r="I185" i="19"/>
  <c r="J185" i="19" s="1"/>
  <c r="B118" i="20"/>
  <c r="I118" i="20"/>
  <c r="J118" i="20" s="1"/>
  <c r="B16" i="31"/>
  <c r="I16" i="31"/>
  <c r="J16" i="31" s="1"/>
  <c r="B81" i="34"/>
  <c r="I81" i="34"/>
  <c r="J81" i="34" s="1"/>
  <c r="B81" i="35"/>
  <c r="B18" i="35"/>
  <c r="B202" i="39"/>
  <c r="I202" i="39"/>
  <c r="J202" i="39" s="1"/>
  <c r="B433" i="16"/>
  <c r="I433" i="16"/>
  <c r="J433" i="16" s="1"/>
  <c r="B225" i="24"/>
  <c r="I225" i="24"/>
  <c r="J225" i="24" s="1"/>
  <c r="B131" i="20"/>
  <c r="I131" i="20"/>
  <c r="J131" i="20" s="1"/>
  <c r="B35" i="15"/>
  <c r="I35" i="15"/>
  <c r="J35" i="15" s="1"/>
  <c r="B61" i="15"/>
  <c r="I61" i="15"/>
  <c r="J61" i="15" s="1"/>
  <c r="B92" i="24"/>
  <c r="I92" i="24"/>
  <c r="J92" i="24" s="1"/>
  <c r="B234" i="24"/>
  <c r="I234" i="24"/>
  <c r="J234" i="24" s="1"/>
  <c r="B250" i="24"/>
  <c r="I250" i="24"/>
  <c r="J250" i="24" s="1"/>
  <c r="B130" i="20"/>
  <c r="I130" i="20"/>
  <c r="J130" i="20" s="1"/>
  <c r="B124" i="20"/>
  <c r="I124" i="20"/>
  <c r="J124" i="20" s="1"/>
  <c r="B86" i="28"/>
  <c r="I86" i="28"/>
  <c r="J86" i="28" s="1"/>
  <c r="J38" i="37"/>
  <c r="I38" i="37"/>
  <c r="B190" i="39"/>
  <c r="I190" i="39"/>
  <c r="J190" i="39" s="1"/>
  <c r="B93" i="40"/>
  <c r="I93" i="40"/>
  <c r="J93" i="40" s="1"/>
  <c r="B22" i="29"/>
  <c r="I22" i="29"/>
  <c r="J22" i="29" s="1"/>
  <c r="B127" i="7"/>
  <c r="I127" i="7"/>
  <c r="J127" i="7" s="1"/>
  <c r="B288" i="8"/>
  <c r="I288" i="8"/>
  <c r="J288" i="8" s="1"/>
  <c r="B15" i="24"/>
  <c r="I15" i="24"/>
  <c r="J15" i="24" s="1"/>
  <c r="B127" i="20"/>
  <c r="I127" i="20"/>
  <c r="J127" i="20" s="1"/>
  <c r="B81" i="26"/>
  <c r="I81" i="26"/>
  <c r="J81" i="26" s="1"/>
  <c r="B95" i="28"/>
  <c r="I95" i="28"/>
  <c r="J95" i="28" s="1"/>
  <c r="B138" i="40"/>
  <c r="I138" i="40"/>
  <c r="J138" i="40" s="1"/>
  <c r="B27" i="24"/>
  <c r="I27" i="24"/>
  <c r="J27" i="24" s="1"/>
  <c r="B138" i="15"/>
  <c r="I138" i="15"/>
  <c r="J138" i="15" s="1"/>
  <c r="B379" i="16"/>
  <c r="I379" i="16"/>
  <c r="J379" i="16" s="1"/>
  <c r="B26" i="17"/>
  <c r="I26" i="17"/>
  <c r="J26" i="17" s="1"/>
  <c r="B31" i="19"/>
  <c r="I31" i="19"/>
  <c r="J31" i="19" s="1"/>
  <c r="B70" i="20"/>
  <c r="I70" i="20"/>
  <c r="J70" i="20" s="1"/>
  <c r="B68" i="24"/>
  <c r="I68" i="24"/>
  <c r="J68" i="24" s="1"/>
  <c r="B117" i="20"/>
  <c r="I117" i="20"/>
  <c r="J117" i="20" s="1"/>
  <c r="B185" i="26"/>
  <c r="I185" i="26"/>
  <c r="J185" i="26" s="1"/>
  <c r="B287" i="31"/>
  <c r="I287" i="31"/>
  <c r="J287" i="31" s="1"/>
  <c r="B76" i="37"/>
  <c r="I76" i="37"/>
  <c r="J76" i="37" s="1"/>
  <c r="B92" i="37"/>
  <c r="I92" i="37"/>
  <c r="J92" i="37" s="1"/>
  <c r="B180" i="39"/>
  <c r="I180" i="39"/>
  <c r="J180" i="39" s="1"/>
  <c r="B222" i="39"/>
  <c r="I222" i="39"/>
  <c r="J222" i="39" s="1"/>
  <c r="B228" i="39"/>
  <c r="I228" i="39"/>
  <c r="J228" i="39" s="1"/>
  <c r="B72" i="7"/>
  <c r="I72" i="7"/>
  <c r="J72" i="7" s="1"/>
  <c r="B26" i="19"/>
  <c r="I26" i="19"/>
  <c r="J26" i="19" s="1"/>
  <c r="B34" i="19"/>
  <c r="I34" i="19"/>
  <c r="J34" i="19" s="1"/>
  <c r="B188" i="19"/>
  <c r="I188" i="19"/>
  <c r="J188" i="19" s="1"/>
  <c r="B129" i="20"/>
  <c r="I129" i="20"/>
  <c r="J129" i="20" s="1"/>
  <c r="B120" i="20"/>
  <c r="I120" i="20"/>
  <c r="J120" i="20" s="1"/>
  <c r="B66" i="35"/>
  <c r="B67" i="39"/>
  <c r="I67" i="39"/>
  <c r="J67" i="39" s="1"/>
  <c r="B102" i="40"/>
  <c r="I102" i="40"/>
  <c r="J102" i="40" s="1"/>
  <c r="B15" i="10"/>
  <c r="I15" i="10"/>
  <c r="J15" i="10" s="1"/>
  <c r="B236" i="10"/>
  <c r="I236" i="10"/>
  <c r="J236" i="10" s="1"/>
  <c r="B244" i="24"/>
  <c r="B171" i="7"/>
  <c r="B118" i="24"/>
  <c r="B169" i="24"/>
  <c r="B224" i="9"/>
  <c r="B177" i="40"/>
  <c r="B219" i="40"/>
  <c r="B81" i="40"/>
  <c r="B20" i="40"/>
  <c r="B181" i="40"/>
  <c r="B240" i="40"/>
  <c r="B96" i="40"/>
  <c r="B244" i="40"/>
  <c r="B70" i="39"/>
  <c r="B125" i="39"/>
  <c r="B208" i="39"/>
  <c r="B15" i="38"/>
  <c r="B19" i="38"/>
  <c r="B16" i="35"/>
  <c r="B85" i="35"/>
  <c r="B14" i="35"/>
  <c r="B22" i="35"/>
  <c r="B87" i="34"/>
  <c r="B33" i="34"/>
  <c r="B37" i="34"/>
  <c r="B15" i="32"/>
  <c r="B125" i="31"/>
  <c r="B26" i="31"/>
  <c r="B230" i="31"/>
  <c r="B169" i="28"/>
  <c r="B65" i="28"/>
  <c r="B148" i="28"/>
  <c r="B141" i="26"/>
  <c r="B13" i="26"/>
  <c r="B178" i="26"/>
  <c r="B124" i="25"/>
  <c r="B126" i="24"/>
  <c r="B181" i="24"/>
  <c r="B171" i="24"/>
  <c r="B94" i="24"/>
  <c r="B276" i="24"/>
  <c r="B221" i="24"/>
  <c r="B229" i="24"/>
  <c r="B25" i="22"/>
  <c r="B31" i="20"/>
  <c r="B189" i="19"/>
  <c r="B74" i="19"/>
  <c r="B551" i="16"/>
  <c r="B603" i="16"/>
  <c r="B141" i="13"/>
  <c r="B145" i="13"/>
  <c r="B117" i="13"/>
  <c r="B191" i="10"/>
  <c r="B239" i="9"/>
  <c r="B45" i="9"/>
  <c r="B284" i="8"/>
  <c r="B148" i="8"/>
  <c r="B90" i="8"/>
  <c r="B235" i="8"/>
  <c r="B104" i="8"/>
  <c r="B79" i="8"/>
  <c r="B32" i="8"/>
  <c r="B28" i="8"/>
  <c r="B69" i="8"/>
  <c r="B133" i="8"/>
  <c r="B394" i="8"/>
  <c r="B132" i="7"/>
  <c r="B398" i="8"/>
  <c r="B18" i="18"/>
  <c r="B117" i="7"/>
  <c r="B244" i="7"/>
  <c r="B177" i="8"/>
  <c r="B362" i="8"/>
  <c r="B37" i="15"/>
  <c r="B437" i="16"/>
  <c r="B48" i="17"/>
  <c r="B140" i="14"/>
  <c r="B193" i="14"/>
  <c r="B32" i="16"/>
  <c r="B166" i="16"/>
  <c r="B121" i="20"/>
  <c r="B125" i="7"/>
  <c r="B100" i="8"/>
  <c r="B37" i="14"/>
  <c r="B304" i="7"/>
  <c r="B123" i="8"/>
  <c r="B192" i="10"/>
  <c r="B139" i="10"/>
  <c r="B251" i="8"/>
  <c r="B235" i="10"/>
  <c r="B142" i="7"/>
  <c r="B189" i="7"/>
  <c r="B16" i="9"/>
  <c r="B140" i="15"/>
  <c r="B64" i="16"/>
  <c r="B32" i="17"/>
  <c r="B77" i="20"/>
  <c r="B15" i="22"/>
  <c r="B14" i="19"/>
  <c r="B123" i="20"/>
  <c r="B66" i="24"/>
  <c r="B21" i="21"/>
  <c r="B321" i="16"/>
  <c r="B46" i="17"/>
  <c r="B70" i="19"/>
  <c r="B21" i="22"/>
  <c r="B131" i="28"/>
  <c r="B87" i="40"/>
  <c r="B567" i="16"/>
  <c r="B595" i="16"/>
  <c r="B127" i="12"/>
  <c r="B33" i="13"/>
  <c r="B33" i="15"/>
  <c r="B281" i="15"/>
  <c r="B65" i="16"/>
  <c r="B23" i="19"/>
  <c r="B82" i="24"/>
  <c r="B31" i="13"/>
  <c r="B143" i="13"/>
  <c r="B221" i="15"/>
  <c r="B269" i="15"/>
  <c r="B478" i="16"/>
  <c r="B15" i="20"/>
  <c r="B69" i="20"/>
  <c r="B70" i="24"/>
  <c r="B40" i="36"/>
  <c r="B99" i="37"/>
  <c r="B93" i="35"/>
  <c r="B23" i="21"/>
  <c r="B128" i="20"/>
  <c r="B20" i="35"/>
  <c r="B81" i="19"/>
  <c r="B246" i="24"/>
  <c r="B260" i="24"/>
  <c r="B37" i="24"/>
  <c r="B240" i="24"/>
  <c r="B258" i="24"/>
  <c r="B126" i="20"/>
  <c r="B294" i="16"/>
  <c r="B129" i="19"/>
  <c r="B155" i="19"/>
  <c r="B26" i="24"/>
  <c r="B135" i="28"/>
  <c r="B123" i="37"/>
  <c r="B222" i="40"/>
  <c r="B22" i="34"/>
  <c r="B17" i="37"/>
  <c r="B174" i="39"/>
  <c r="B89" i="34"/>
  <c r="B22" i="39"/>
  <c r="B197" i="39"/>
  <c r="B124" i="24"/>
  <c r="B175" i="25"/>
  <c r="B171" i="26"/>
  <c r="B74" i="28"/>
  <c r="B24" i="35"/>
  <c r="B33" i="39"/>
  <c r="B121" i="39"/>
  <c r="B139" i="40"/>
  <c r="B75" i="40"/>
  <c r="B77" i="40"/>
  <c r="B104" i="40"/>
  <c r="B237" i="40"/>
  <c r="B286" i="31"/>
  <c r="B98" i="37"/>
  <c r="B119" i="37"/>
  <c r="B18" i="39"/>
  <c r="B66" i="40"/>
  <c r="B125" i="40"/>
  <c r="B135" i="40"/>
  <c r="B33" i="40"/>
  <c r="B119" i="40"/>
  <c r="B141" i="40"/>
  <c r="B204" i="40"/>
  <c r="B19" i="32"/>
  <c r="B67" i="34"/>
  <c r="B28" i="37"/>
  <c r="B77" i="37"/>
  <c r="B21" i="38"/>
  <c r="B16" i="40"/>
  <c r="B100" i="40"/>
  <c r="B117" i="40"/>
  <c r="B15" i="40"/>
  <c r="B18" i="40"/>
  <c r="B65" i="40"/>
  <c r="B74" i="40"/>
  <c r="B79" i="40"/>
  <c r="B92" i="40"/>
  <c r="B31" i="40"/>
  <c r="B35" i="40"/>
  <c r="B70" i="40"/>
  <c r="B76" i="40"/>
  <c r="B86" i="40"/>
  <c r="B94" i="40"/>
  <c r="B123" i="40"/>
  <c r="B137" i="40"/>
  <c r="B165" i="40"/>
  <c r="B185" i="40"/>
  <c r="B203" i="40"/>
  <c r="B206" i="40"/>
  <c r="B236" i="40"/>
  <c r="B22" i="40"/>
  <c r="B78" i="40"/>
  <c r="B85" i="40"/>
  <c r="B89" i="40"/>
  <c r="B101" i="40"/>
  <c r="B121" i="40"/>
  <c r="B127" i="40"/>
  <c r="B169" i="40"/>
  <c r="B173" i="40"/>
  <c r="B202" i="40"/>
  <c r="B242" i="40"/>
  <c r="B14" i="39"/>
  <c r="B25" i="39"/>
  <c r="B68" i="39"/>
  <c r="B71" i="39"/>
  <c r="B195" i="39"/>
  <c r="B227" i="39"/>
  <c r="B29" i="39"/>
  <c r="B117" i="39"/>
  <c r="B173" i="39"/>
  <c r="B187" i="39"/>
  <c r="B201" i="39"/>
  <c r="B226" i="39"/>
  <c r="B230" i="39"/>
  <c r="B13" i="39"/>
  <c r="B37" i="39"/>
  <c r="B72" i="39"/>
  <c r="B119" i="39"/>
  <c r="B122" i="39"/>
  <c r="B179" i="39"/>
  <c r="B182" i="39"/>
  <c r="B186" i="39"/>
  <c r="B205" i="39"/>
  <c r="B68" i="40"/>
  <c r="B19" i="40"/>
  <c r="B71" i="40"/>
  <c r="B91" i="40"/>
  <c r="B98" i="40"/>
  <c r="B170" i="40"/>
  <c r="B14" i="40"/>
  <c r="B34" i="40"/>
  <c r="B72" i="40"/>
  <c r="B82" i="40"/>
  <c r="B21" i="40"/>
  <c r="B32" i="40"/>
  <c r="B67" i="40"/>
  <c r="B73" i="40"/>
  <c r="B83" i="40"/>
  <c r="B13" i="40"/>
  <c r="B69" i="40"/>
  <c r="B84" i="40"/>
  <c r="B90" i="40"/>
  <c r="B95" i="40"/>
  <c r="B120" i="40"/>
  <c r="B126" i="40"/>
  <c r="B231" i="40"/>
  <c r="B17" i="40"/>
  <c r="B97" i="40"/>
  <c r="B99" i="40"/>
  <c r="B172" i="40"/>
  <c r="B80" i="40"/>
  <c r="B88" i="40"/>
  <c r="B105" i="40"/>
  <c r="B171" i="40"/>
  <c r="B122" i="40"/>
  <c r="B178" i="40"/>
  <c r="B179" i="40"/>
  <c r="B180" i="40"/>
  <c r="B218" i="40"/>
  <c r="B241" i="40"/>
  <c r="B103" i="40"/>
  <c r="B118" i="40"/>
  <c r="B186" i="40"/>
  <c r="B198" i="40"/>
  <c r="B199" i="40"/>
  <c r="B166" i="40"/>
  <c r="B201" i="40"/>
  <c r="B234" i="40"/>
  <c r="B168" i="40"/>
  <c r="B176" i="40"/>
  <c r="B184" i="40"/>
  <c r="B200" i="40"/>
  <c r="B217" i="40"/>
  <c r="B220" i="40"/>
  <c r="B238" i="40"/>
  <c r="B124" i="40"/>
  <c r="B128" i="40"/>
  <c r="B136" i="40"/>
  <c r="B140" i="40"/>
  <c r="B167" i="40"/>
  <c r="B174" i="40"/>
  <c r="B175" i="40"/>
  <c r="B182" i="40"/>
  <c r="B183" i="40"/>
  <c r="B205" i="40"/>
  <c r="B232" i="40"/>
  <c r="B233" i="40"/>
  <c r="B221" i="40"/>
  <c r="B235" i="40"/>
  <c r="B239" i="40"/>
  <c r="B243" i="40"/>
  <c r="B23" i="38"/>
  <c r="B13" i="38"/>
  <c r="B26" i="38"/>
  <c r="B36" i="37"/>
  <c r="B83" i="37"/>
  <c r="B23" i="37"/>
  <c r="B37" i="37"/>
  <c r="B66" i="37"/>
  <c r="B68" i="37"/>
  <c r="B84" i="37"/>
  <c r="B87" i="37"/>
  <c r="B15" i="39"/>
  <c r="B16" i="39"/>
  <c r="B23" i="39"/>
  <c r="B24" i="39"/>
  <c r="B26" i="39"/>
  <c r="B27" i="39"/>
  <c r="B34" i="39"/>
  <c r="B35" i="39"/>
  <c r="B120" i="39"/>
  <c r="B169" i="39"/>
  <c r="B176" i="39"/>
  <c r="B225" i="39"/>
  <c r="B231" i="39"/>
  <c r="B21" i="39"/>
  <c r="B32" i="39"/>
  <c r="B123" i="39"/>
  <c r="B177" i="39"/>
  <c r="B181" i="39"/>
  <c r="B196" i="39"/>
  <c r="B19" i="39"/>
  <c r="B20" i="39"/>
  <c r="B30" i="39"/>
  <c r="B31" i="39"/>
  <c r="B65" i="39"/>
  <c r="B66" i="39"/>
  <c r="B69" i="39"/>
  <c r="B171" i="39"/>
  <c r="B178" i="39"/>
  <c r="B188" i="39"/>
  <c r="B194" i="39"/>
  <c r="B203" i="39"/>
  <c r="B221" i="39"/>
  <c r="B223" i="39"/>
  <c r="B17" i="39"/>
  <c r="B28" i="39"/>
  <c r="B36" i="39"/>
  <c r="B118" i="39"/>
  <c r="B175" i="39"/>
  <c r="B189" i="39"/>
  <c r="B204" i="39"/>
  <c r="B224" i="39"/>
  <c r="B185" i="39"/>
  <c r="B193" i="39"/>
  <c r="B200" i="39"/>
  <c r="B207" i="39"/>
  <c r="B124" i="39"/>
  <c r="B170" i="39"/>
  <c r="B172" i="39"/>
  <c r="B183" i="39"/>
  <c r="B184" i="39"/>
  <c r="B191" i="39"/>
  <c r="B192" i="39"/>
  <c r="B198" i="39"/>
  <c r="B199" i="39"/>
  <c r="B206" i="39"/>
  <c r="B229" i="39"/>
  <c r="B14" i="38"/>
  <c r="B22" i="38"/>
  <c r="B20" i="38"/>
  <c r="B27" i="38"/>
  <c r="B18" i="38"/>
  <c r="B16" i="38"/>
  <c r="B17" i="38"/>
  <c r="B24" i="38"/>
  <c r="B25" i="38"/>
  <c r="B22" i="37"/>
  <c r="B29" i="37"/>
  <c r="B94" i="37"/>
  <c r="B79" i="37"/>
  <c r="B95" i="37"/>
  <c r="B117" i="37"/>
  <c r="B124" i="37"/>
  <c r="B15" i="37"/>
  <c r="B30" i="37"/>
  <c r="B32" i="37"/>
  <c r="B72" i="37"/>
  <c r="B91" i="37"/>
  <c r="B100" i="37"/>
  <c r="B118" i="37"/>
  <c r="G38" i="37"/>
  <c r="H38" i="37"/>
  <c r="B38" i="37"/>
  <c r="B21" i="37"/>
  <c r="F38" i="37"/>
  <c r="B85" i="37"/>
  <c r="B32" i="36"/>
  <c r="B29" i="36"/>
  <c r="B37" i="36"/>
  <c r="B62" i="36"/>
  <c r="B21" i="36"/>
  <c r="B17" i="36"/>
  <c r="B30" i="36"/>
  <c r="B36" i="36"/>
  <c r="B39" i="36"/>
  <c r="B65" i="36"/>
  <c r="B28" i="36"/>
  <c r="B61" i="36"/>
  <c r="B63" i="36"/>
  <c r="B122" i="37"/>
  <c r="B67" i="37"/>
  <c r="B18" i="37"/>
  <c r="B19" i="37"/>
  <c r="B20" i="37"/>
  <c r="B73" i="37"/>
  <c r="B74" i="37"/>
  <c r="B75" i="37"/>
  <c r="B31" i="37"/>
  <c r="E38" i="37"/>
  <c r="B65" i="37"/>
  <c r="B69" i="37"/>
  <c r="B70" i="37"/>
  <c r="B78" i="37"/>
  <c r="B86" i="37"/>
  <c r="B96" i="37"/>
  <c r="B102" i="37"/>
  <c r="B121" i="37"/>
  <c r="B14" i="37"/>
  <c r="B27" i="37"/>
  <c r="B35" i="37"/>
  <c r="B82" i="37"/>
  <c r="B90" i="37"/>
  <c r="B97" i="37"/>
  <c r="B13" i="37"/>
  <c r="B16" i="37"/>
  <c r="B24" i="37"/>
  <c r="B25" i="37"/>
  <c r="B26" i="37"/>
  <c r="B33" i="37"/>
  <c r="B34" i="37"/>
  <c r="B71" i="37"/>
  <c r="B80" i="37"/>
  <c r="B81" i="37"/>
  <c r="B88" i="37"/>
  <c r="B89" i="37"/>
  <c r="B101" i="37"/>
  <c r="B120" i="37"/>
  <c r="B93" i="37"/>
  <c r="B70" i="35"/>
  <c r="B19" i="35"/>
  <c r="B21" i="35"/>
  <c r="B15" i="35"/>
  <c r="B17" i="35"/>
  <c r="B13" i="35"/>
  <c r="B23" i="35"/>
  <c r="B89" i="35"/>
  <c r="B65" i="35"/>
  <c r="B74" i="35"/>
  <c r="B77" i="35"/>
  <c r="B14" i="34"/>
  <c r="B83" i="34"/>
  <c r="B88" i="34"/>
  <c r="B49" i="34"/>
  <c r="B13" i="36"/>
  <c r="B16" i="36"/>
  <c r="B24" i="36"/>
  <c r="B25" i="36"/>
  <c r="B26" i="36"/>
  <c r="B33" i="36"/>
  <c r="B34" i="36"/>
  <c r="B66" i="36"/>
  <c r="B15" i="36"/>
  <c r="B22" i="36"/>
  <c r="B23" i="36"/>
  <c r="B31" i="36"/>
  <c r="B41" i="36"/>
  <c r="B20" i="36"/>
  <c r="B14" i="36"/>
  <c r="B18" i="36"/>
  <c r="B19" i="36"/>
  <c r="B27" i="36"/>
  <c r="B35" i="36"/>
  <c r="B42" i="36"/>
  <c r="B64" i="36"/>
  <c r="B38" i="36"/>
  <c r="B92" i="35"/>
  <c r="B71" i="35"/>
  <c r="B72" i="35"/>
  <c r="B82" i="35"/>
  <c r="B83" i="35"/>
  <c r="B90" i="35"/>
  <c r="B91" i="35"/>
  <c r="B84" i="35"/>
  <c r="B69" i="35"/>
  <c r="B80" i="35"/>
  <c r="B88" i="35"/>
  <c r="B73" i="35"/>
  <c r="B67" i="35"/>
  <c r="B68" i="35"/>
  <c r="B75" i="35"/>
  <c r="B76" i="35"/>
  <c r="B78" i="35"/>
  <c r="B79" i="35"/>
  <c r="B86" i="35"/>
  <c r="B87" i="35"/>
  <c r="B94" i="35"/>
  <c r="B13" i="34"/>
  <c r="B18" i="34"/>
  <c r="B25" i="34"/>
  <c r="B29" i="34"/>
  <c r="B71" i="34"/>
  <c r="B41" i="34"/>
  <c r="B45" i="34"/>
  <c r="B20" i="33"/>
  <c r="B24" i="33"/>
  <c r="B23" i="33"/>
  <c r="B16" i="33"/>
  <c r="B14" i="33"/>
  <c r="B18" i="33"/>
  <c r="B17" i="34"/>
  <c r="B28" i="34"/>
  <c r="B36" i="34"/>
  <c r="B44" i="34"/>
  <c r="B66" i="34"/>
  <c r="B74" i="34"/>
  <c r="B85" i="34"/>
  <c r="B15" i="34"/>
  <c r="B16" i="34"/>
  <c r="B23" i="34"/>
  <c r="B24" i="34"/>
  <c r="B26" i="34"/>
  <c r="B27" i="34"/>
  <c r="B34" i="34"/>
  <c r="B35" i="34"/>
  <c r="B42" i="34"/>
  <c r="B43" i="34"/>
  <c r="B50" i="34"/>
  <c r="B65" i="34"/>
  <c r="B72" i="34"/>
  <c r="B73" i="34"/>
  <c r="B86" i="34"/>
  <c r="B21" i="34"/>
  <c r="B32" i="34"/>
  <c r="B40" i="34"/>
  <c r="B48" i="34"/>
  <c r="B70" i="34"/>
  <c r="B19" i="34"/>
  <c r="B20" i="34"/>
  <c r="B30" i="34"/>
  <c r="B31" i="34"/>
  <c r="B38" i="34"/>
  <c r="B39" i="34"/>
  <c r="B46" i="34"/>
  <c r="B47" i="34"/>
  <c r="B68" i="34"/>
  <c r="B69" i="34"/>
  <c r="B82" i="34"/>
  <c r="B84" i="34"/>
  <c r="B18" i="32"/>
  <c r="B13" i="32"/>
  <c r="B17" i="33"/>
  <c r="B19" i="33"/>
  <c r="B21" i="33"/>
  <c r="B13" i="33"/>
  <c r="B15" i="33"/>
  <c r="B22" i="33"/>
  <c r="B172" i="31"/>
  <c r="B301" i="31"/>
  <c r="B19" i="31"/>
  <c r="B83" i="31"/>
  <c r="B183" i="31"/>
  <c r="B192" i="31"/>
  <c r="B128" i="31"/>
  <c r="B176" i="31"/>
  <c r="B195" i="31"/>
  <c r="B275" i="31"/>
  <c r="B289" i="31"/>
  <c r="B329" i="31"/>
  <c r="B13" i="31"/>
  <c r="B66" i="31"/>
  <c r="B70" i="31"/>
  <c r="B74" i="31"/>
  <c r="B77" i="31"/>
  <c r="B81" i="31"/>
  <c r="B132" i="31"/>
  <c r="B138" i="31"/>
  <c r="B199" i="31"/>
  <c r="B222" i="31"/>
  <c r="B270" i="31"/>
  <c r="B294" i="31"/>
  <c r="B325" i="31"/>
  <c r="B330" i="31"/>
  <c r="B331" i="31"/>
  <c r="B333" i="31"/>
  <c r="B14" i="31"/>
  <c r="B15" i="31"/>
  <c r="B170" i="31"/>
  <c r="B334" i="31"/>
  <c r="B79" i="31"/>
  <c r="B269" i="31"/>
  <c r="B23" i="31"/>
  <c r="B137" i="31"/>
  <c r="B191" i="31"/>
  <c r="B276" i="31"/>
  <c r="B281" i="31"/>
  <c r="B17" i="31"/>
  <c r="B24" i="31"/>
  <c r="B27" i="31"/>
  <c r="B65" i="31"/>
  <c r="B82" i="31"/>
  <c r="B85" i="31"/>
  <c r="B129" i="31"/>
  <c r="B173" i="31"/>
  <c r="B179" i="31"/>
  <c r="B184" i="31"/>
  <c r="B293" i="31"/>
  <c r="B72" i="31"/>
  <c r="B121" i="31"/>
  <c r="B130" i="31"/>
  <c r="B136" i="31"/>
  <c r="B187" i="31"/>
  <c r="B200" i="31"/>
  <c r="B234" i="31"/>
  <c r="B278" i="31"/>
  <c r="B285" i="31"/>
  <c r="B274" i="31"/>
  <c r="B16" i="32"/>
  <c r="B14" i="32"/>
  <c r="B20" i="32"/>
  <c r="B17" i="32"/>
  <c r="B21" i="32"/>
  <c r="B180" i="30"/>
  <c r="B177" i="30"/>
  <c r="B122" i="30"/>
  <c r="B185" i="30"/>
  <c r="B186" i="30"/>
  <c r="B169" i="30"/>
  <c r="B189" i="30"/>
  <c r="B68" i="30"/>
  <c r="B188" i="30"/>
  <c r="B192" i="30"/>
  <c r="B134" i="31"/>
  <c r="B175" i="31"/>
  <c r="B22" i="31"/>
  <c r="B20" i="31"/>
  <c r="B21" i="31"/>
  <c r="B67" i="31"/>
  <c r="B68" i="31"/>
  <c r="B71" i="31"/>
  <c r="B78" i="31"/>
  <c r="B119" i="31"/>
  <c r="B126" i="31"/>
  <c r="B135" i="31"/>
  <c r="B18" i="31"/>
  <c r="B73" i="31"/>
  <c r="B80" i="31"/>
  <c r="B120" i="31"/>
  <c r="B25" i="31"/>
  <c r="B69" i="31"/>
  <c r="B127" i="31"/>
  <c r="B133" i="31"/>
  <c r="B186" i="31"/>
  <c r="B76" i="31"/>
  <c r="B84" i="31"/>
  <c r="B124" i="31"/>
  <c r="B169" i="31"/>
  <c r="B171" i="31"/>
  <c r="B177" i="31"/>
  <c r="B180" i="31"/>
  <c r="B182" i="31"/>
  <c r="B188" i="31"/>
  <c r="B190" i="31"/>
  <c r="B196" i="31"/>
  <c r="B198" i="31"/>
  <c r="B223" i="31"/>
  <c r="B225" i="31"/>
  <c r="B279" i="31"/>
  <c r="B280" i="31"/>
  <c r="B282" i="31"/>
  <c r="B283" i="31"/>
  <c r="B284" i="31"/>
  <c r="B118" i="31"/>
  <c r="B122" i="31"/>
  <c r="B123" i="31"/>
  <c r="B131" i="31"/>
  <c r="B139" i="31"/>
  <c r="B174" i="31"/>
  <c r="B185" i="31"/>
  <c r="B193" i="31"/>
  <c r="B201" i="31"/>
  <c r="B228" i="31"/>
  <c r="B178" i="31"/>
  <c r="B181" i="31"/>
  <c r="B189" i="31"/>
  <c r="B197" i="31"/>
  <c r="B224" i="31"/>
  <c r="B227" i="31"/>
  <c r="B229" i="31"/>
  <c r="B271" i="31"/>
  <c r="B272" i="31"/>
  <c r="B273" i="31"/>
  <c r="B290" i="31"/>
  <c r="B291" i="31"/>
  <c r="B292" i="31"/>
  <c r="B194" i="31"/>
  <c r="B221" i="31"/>
  <c r="B327" i="31"/>
  <c r="B336" i="31"/>
  <c r="B233" i="31"/>
  <c r="B231" i="31"/>
  <c r="B232" i="31"/>
  <c r="B277" i="31"/>
  <c r="B288" i="31"/>
  <c r="B328" i="31"/>
  <c r="B335" i="31"/>
  <c r="B326" i="31"/>
  <c r="B332" i="31"/>
  <c r="B72" i="30"/>
  <c r="B66" i="30"/>
  <c r="B194" i="30"/>
  <c r="B184" i="30"/>
  <c r="B173" i="30"/>
  <c r="B193" i="30"/>
  <c r="B18" i="29"/>
  <c r="B19" i="29"/>
  <c r="B28" i="29"/>
  <c r="B17" i="29"/>
  <c r="B21" i="29"/>
  <c r="B24" i="29"/>
  <c r="B183" i="28"/>
  <c r="B92" i="28"/>
  <c r="B139" i="28"/>
  <c r="B143" i="28"/>
  <c r="B174" i="28"/>
  <c r="B88" i="28"/>
  <c r="B96" i="28"/>
  <c r="B133" i="28"/>
  <c r="B147" i="28"/>
  <c r="B173" i="28"/>
  <c r="B73" i="28"/>
  <c r="B91" i="28"/>
  <c r="B94" i="28"/>
  <c r="B118" i="28"/>
  <c r="B69" i="28"/>
  <c r="B77" i="28"/>
  <c r="B90" i="28"/>
  <c r="B120" i="28"/>
  <c r="B124" i="28"/>
  <c r="B121" i="28"/>
  <c r="B141" i="28"/>
  <c r="B67" i="28"/>
  <c r="B76" i="28"/>
  <c r="B122" i="28"/>
  <c r="B127" i="28"/>
  <c r="B132" i="28"/>
  <c r="B140" i="28"/>
  <c r="B149" i="28"/>
  <c r="B175" i="28"/>
  <c r="B18" i="27"/>
  <c r="B14" i="30"/>
  <c r="B16" i="30"/>
  <c r="B70" i="30"/>
  <c r="B117" i="30"/>
  <c r="B118" i="30"/>
  <c r="B121" i="30"/>
  <c r="B175" i="30"/>
  <c r="B190" i="30"/>
  <c r="B17" i="30"/>
  <c r="B65" i="30"/>
  <c r="B67" i="30"/>
  <c r="B71" i="30"/>
  <c r="B119" i="30"/>
  <c r="B120" i="30"/>
  <c r="B170" i="30"/>
  <c r="B171" i="30"/>
  <c r="B174" i="30"/>
  <c r="B182" i="30"/>
  <c r="B191" i="30"/>
  <c r="B176" i="30"/>
  <c r="B183" i="30"/>
  <c r="B13" i="30"/>
  <c r="B15" i="30"/>
  <c r="B69" i="30"/>
  <c r="B123" i="30"/>
  <c r="B124" i="30"/>
  <c r="B172" i="30"/>
  <c r="B178" i="30"/>
  <c r="B179" i="30"/>
  <c r="B187" i="30"/>
  <c r="B14" i="27"/>
  <c r="B17" i="27"/>
  <c r="B16" i="27"/>
  <c r="B13" i="29"/>
  <c r="B27" i="29"/>
  <c r="B14" i="29"/>
  <c r="B23" i="29"/>
  <c r="B25" i="29"/>
  <c r="B26" i="29"/>
  <c r="B16" i="29"/>
  <c r="B20" i="29"/>
  <c r="B70" i="28"/>
  <c r="B71" i="28"/>
  <c r="B72" i="28"/>
  <c r="B89" i="28"/>
  <c r="B144" i="28"/>
  <c r="B128" i="28"/>
  <c r="B138" i="28"/>
  <c r="B66" i="28"/>
  <c r="B75" i="28"/>
  <c r="B129" i="28"/>
  <c r="B145" i="28"/>
  <c r="B170" i="28"/>
  <c r="B68" i="28"/>
  <c r="B119" i="28"/>
  <c r="B125" i="28"/>
  <c r="B130" i="28"/>
  <c r="B136" i="28"/>
  <c r="B146" i="28"/>
  <c r="B171" i="28"/>
  <c r="B117" i="28"/>
  <c r="B126" i="28"/>
  <c r="B137" i="28"/>
  <c r="B172" i="28"/>
  <c r="B93" i="28"/>
  <c r="B87" i="28"/>
  <c r="B123" i="28"/>
  <c r="B134" i="28"/>
  <c r="B142" i="28"/>
  <c r="B150" i="28"/>
  <c r="B176" i="28"/>
  <c r="B181" i="26"/>
  <c r="B15" i="26"/>
  <c r="B27" i="26"/>
  <c r="B119" i="26"/>
  <c r="B122" i="26"/>
  <c r="B175" i="26"/>
  <c r="B186" i="26"/>
  <c r="B137" i="26"/>
  <c r="B169" i="26"/>
  <c r="B182" i="26"/>
  <c r="B129" i="26"/>
  <c r="B133" i="26"/>
  <c r="B66" i="26"/>
  <c r="B76" i="26"/>
  <c r="B120" i="26"/>
  <c r="B126" i="26"/>
  <c r="B174" i="26"/>
  <c r="B13" i="27"/>
  <c r="B15" i="27"/>
  <c r="B19" i="27"/>
  <c r="B235" i="25"/>
  <c r="B156" i="25"/>
  <c r="B66" i="25"/>
  <c r="B196" i="25"/>
  <c r="B20" i="25"/>
  <c r="B245" i="25"/>
  <c r="B65" i="25"/>
  <c r="B73" i="25"/>
  <c r="B119" i="25"/>
  <c r="B140" i="25"/>
  <c r="B174" i="25"/>
  <c r="B180" i="25"/>
  <c r="B15" i="25"/>
  <c r="B132" i="25"/>
  <c r="B177" i="25"/>
  <c r="B231" i="25"/>
  <c r="B68" i="25"/>
  <c r="B72" i="25"/>
  <c r="B118" i="25"/>
  <c r="B128" i="25"/>
  <c r="B152" i="25"/>
  <c r="B173" i="25"/>
  <c r="B192" i="25"/>
  <c r="B225" i="25"/>
  <c r="B228" i="25"/>
  <c r="B237" i="25"/>
  <c r="B243" i="25"/>
  <c r="B19" i="25"/>
  <c r="B144" i="25"/>
  <c r="B184" i="25"/>
  <c r="B222" i="25"/>
  <c r="B226" i="25"/>
  <c r="B244" i="25"/>
  <c r="B18" i="25"/>
  <c r="B16" i="25"/>
  <c r="B67" i="25"/>
  <c r="B71" i="25"/>
  <c r="B117" i="25"/>
  <c r="B136" i="25"/>
  <c r="B148" i="25"/>
  <c r="B188" i="25"/>
  <c r="B224" i="25"/>
  <c r="B236" i="25"/>
  <c r="B239" i="25"/>
  <c r="B136" i="26"/>
  <c r="B67" i="26"/>
  <c r="B135" i="26"/>
  <c r="B134" i="26"/>
  <c r="B127" i="26"/>
  <c r="B128" i="26"/>
  <c r="B183" i="26"/>
  <c r="B172" i="26"/>
  <c r="B78" i="26"/>
  <c r="B79" i="26"/>
  <c r="B80" i="26"/>
  <c r="B139" i="26"/>
  <c r="B125" i="26"/>
  <c r="B177" i="26"/>
  <c r="B180" i="26"/>
  <c r="B14" i="26"/>
  <c r="B25" i="26"/>
  <c r="B26" i="26"/>
  <c r="B123" i="26"/>
  <c r="B124" i="26"/>
  <c r="B132" i="26"/>
  <c r="B16" i="26"/>
  <c r="B17" i="26"/>
  <c r="B65" i="26"/>
  <c r="B77" i="26"/>
  <c r="B117" i="26"/>
  <c r="B118" i="26"/>
  <c r="B121" i="26"/>
  <c r="B130" i="26"/>
  <c r="B131" i="26"/>
  <c r="B138" i="26"/>
  <c r="B140" i="26"/>
  <c r="B170" i="26"/>
  <c r="B173" i="26"/>
  <c r="B176" i="26"/>
  <c r="B179" i="26"/>
  <c r="B184" i="26"/>
  <c r="B35" i="24"/>
  <c r="B232" i="24"/>
  <c r="B256" i="24"/>
  <c r="B236" i="24"/>
  <c r="B145" i="24"/>
  <c r="B223" i="24"/>
  <c r="B80" i="24"/>
  <c r="B122" i="24"/>
  <c r="B191" i="24"/>
  <c r="B120" i="24"/>
  <c r="B147" i="24"/>
  <c r="B238" i="24"/>
  <c r="B39" i="24"/>
  <c r="B136" i="24"/>
  <c r="B193" i="24"/>
  <c r="B227" i="24"/>
  <c r="B242" i="24"/>
  <c r="B248" i="24"/>
  <c r="B252" i="24"/>
  <c r="B254" i="24"/>
  <c r="B69" i="25"/>
  <c r="B75" i="25"/>
  <c r="B123" i="25"/>
  <c r="B142" i="25"/>
  <c r="B197" i="25"/>
  <c r="B121" i="25"/>
  <c r="B130" i="25"/>
  <c r="B141" i="25"/>
  <c r="B13" i="25"/>
  <c r="B14" i="25"/>
  <c r="B22" i="25"/>
  <c r="B23" i="25"/>
  <c r="B138" i="25"/>
  <c r="B77" i="25"/>
  <c r="B143" i="25"/>
  <c r="B198" i="25"/>
  <c r="B76" i="25"/>
  <c r="B122" i="25"/>
  <c r="B126" i="25"/>
  <c r="B134" i="25"/>
  <c r="B157" i="25"/>
  <c r="B169" i="25"/>
  <c r="B170" i="25"/>
  <c r="B181" i="25"/>
  <c r="B182" i="25"/>
  <c r="B183" i="25"/>
  <c r="B21" i="25"/>
  <c r="B70" i="25"/>
  <c r="B127" i="25"/>
  <c r="B129" i="25"/>
  <c r="B135" i="25"/>
  <c r="B137" i="25"/>
  <c r="B189" i="25"/>
  <c r="B190" i="25"/>
  <c r="B191" i="25"/>
  <c r="B221" i="25"/>
  <c r="B17" i="25"/>
  <c r="B125" i="25"/>
  <c r="B131" i="25"/>
  <c r="B133" i="25"/>
  <c r="B139" i="25"/>
  <c r="B149" i="25"/>
  <c r="B150" i="25"/>
  <c r="B151" i="25"/>
  <c r="B147" i="25"/>
  <c r="B155" i="25"/>
  <c r="B171" i="25"/>
  <c r="B178" i="25"/>
  <c r="B179" i="25"/>
  <c r="B187" i="25"/>
  <c r="B195" i="25"/>
  <c r="B229" i="25"/>
  <c r="B230" i="25"/>
  <c r="B232" i="25"/>
  <c r="B233" i="25"/>
  <c r="B240" i="25"/>
  <c r="B241" i="25"/>
  <c r="B74" i="25"/>
  <c r="B120" i="25"/>
  <c r="B145" i="25"/>
  <c r="B146" i="25"/>
  <c r="B153" i="25"/>
  <c r="B154" i="25"/>
  <c r="B176" i="25"/>
  <c r="B185" i="25"/>
  <c r="B186" i="25"/>
  <c r="B193" i="25"/>
  <c r="B194" i="25"/>
  <c r="B227" i="25"/>
  <c r="B238" i="25"/>
  <c r="B172" i="25"/>
  <c r="B223" i="25"/>
  <c r="B234" i="25"/>
  <c r="B242" i="25"/>
  <c r="B13" i="23"/>
  <c r="B18" i="23"/>
  <c r="B66" i="23"/>
  <c r="B68" i="23"/>
  <c r="B14" i="23"/>
  <c r="B19" i="23"/>
  <c r="B69" i="24"/>
  <c r="B226" i="24"/>
  <c r="B235" i="24"/>
  <c r="B249" i="24"/>
  <c r="B13" i="24"/>
  <c r="B65" i="24"/>
  <c r="B67" i="24"/>
  <c r="B135" i="24"/>
  <c r="B228" i="24"/>
  <c r="B233" i="24"/>
  <c r="B251" i="24"/>
  <c r="B14" i="24"/>
  <c r="B91" i="24"/>
  <c r="B93" i="24"/>
  <c r="B170" i="24"/>
  <c r="B38" i="24"/>
  <c r="B71" i="24"/>
  <c r="B192" i="24"/>
  <c r="B222" i="24"/>
  <c r="B230" i="24"/>
  <c r="B237" i="24"/>
  <c r="B239" i="24"/>
  <c r="B253" i="24"/>
  <c r="B255" i="24"/>
  <c r="B117" i="24"/>
  <c r="B119" i="24"/>
  <c r="B137" i="24"/>
  <c r="B146" i="24"/>
  <c r="B241" i="24"/>
  <c r="B243" i="24"/>
  <c r="B257" i="24"/>
  <c r="B259" i="24"/>
  <c r="B25" i="24"/>
  <c r="B36" i="24"/>
  <c r="B79" i="24"/>
  <c r="B81" i="24"/>
  <c r="B121" i="24"/>
  <c r="B123" i="24"/>
  <c r="B125" i="24"/>
  <c r="B172" i="24"/>
  <c r="B182" i="24"/>
  <c r="B194" i="24"/>
  <c r="B224" i="24"/>
  <c r="B231" i="24"/>
  <c r="B245" i="24"/>
  <c r="B247" i="24"/>
  <c r="B15" i="23"/>
  <c r="B16" i="23"/>
  <c r="B67" i="23"/>
  <c r="B69" i="23"/>
  <c r="B17" i="23"/>
  <c r="B70" i="23"/>
  <c r="B65" i="23"/>
  <c r="B17" i="22"/>
  <c r="B19" i="22"/>
  <c r="B23" i="22"/>
  <c r="B33" i="22"/>
  <c r="B16" i="22"/>
  <c r="B20" i="22"/>
  <c r="B24" i="22"/>
  <c r="B13" i="22"/>
  <c r="B14" i="22"/>
  <c r="B18" i="22"/>
  <c r="B22" i="22"/>
  <c r="B26" i="22"/>
  <c r="B34" i="22"/>
  <c r="B28" i="20"/>
  <c r="B85" i="20"/>
  <c r="B73" i="20"/>
  <c r="B13" i="20"/>
  <c r="B88" i="20"/>
  <c r="B18" i="20"/>
  <c r="B27" i="20"/>
  <c r="B76" i="20"/>
  <c r="B14" i="20"/>
  <c r="B20" i="20"/>
  <c r="B43" i="20"/>
  <c r="B44" i="20"/>
  <c r="B80" i="20"/>
  <c r="B84" i="20"/>
  <c r="B16" i="20"/>
  <c r="B23" i="20"/>
  <c r="B29" i="20"/>
  <c r="B42" i="20"/>
  <c r="B46" i="20"/>
  <c r="B89" i="20"/>
  <c r="B16" i="21"/>
  <c r="B18" i="21"/>
  <c r="B14" i="21"/>
  <c r="B17" i="21"/>
  <c r="B19" i="21"/>
  <c r="B13" i="21"/>
  <c r="B15" i="21"/>
  <c r="B20" i="21"/>
  <c r="B22" i="21"/>
  <c r="B42" i="19"/>
  <c r="B126" i="19"/>
  <c r="B131" i="19"/>
  <c r="B142" i="19"/>
  <c r="B15" i="19"/>
  <c r="B47" i="19"/>
  <c r="B69" i="19"/>
  <c r="B71" i="19"/>
  <c r="B78" i="19"/>
  <c r="B85" i="19"/>
  <c r="B152" i="19"/>
  <c r="B175" i="19"/>
  <c r="B186" i="19"/>
  <c r="B39" i="19"/>
  <c r="B45" i="19"/>
  <c r="B49" i="19"/>
  <c r="B53" i="19"/>
  <c r="B72" i="19"/>
  <c r="B79" i="19"/>
  <c r="B83" i="19"/>
  <c r="B122" i="19"/>
  <c r="B137" i="19"/>
  <c r="B141" i="19"/>
  <c r="B176" i="19"/>
  <c r="B29" i="19"/>
  <c r="B33" i="19"/>
  <c r="B37" i="19"/>
  <c r="B50" i="19"/>
  <c r="B82" i="19"/>
  <c r="B117" i="19"/>
  <c r="B124" i="19"/>
  <c r="B134" i="19"/>
  <c r="B26" i="20"/>
  <c r="B24" i="20"/>
  <c r="B21" i="20"/>
  <c r="B17" i="20"/>
  <c r="B33" i="20"/>
  <c r="B86" i="20"/>
  <c r="B22" i="20"/>
  <c r="B25" i="20"/>
  <c r="B34" i="20"/>
  <c r="B45" i="20"/>
  <c r="B67" i="20"/>
  <c r="B81" i="20"/>
  <c r="B82" i="20"/>
  <c r="B19" i="20"/>
  <c r="B30" i="20"/>
  <c r="B71" i="20"/>
  <c r="B65" i="20"/>
  <c r="B78" i="20"/>
  <c r="B66" i="20"/>
  <c r="B68" i="20"/>
  <c r="B72" i="20"/>
  <c r="B75" i="20"/>
  <c r="B79" i="20"/>
  <c r="B83" i="20"/>
  <c r="B87" i="20"/>
  <c r="B51" i="19"/>
  <c r="B127" i="19"/>
  <c r="B13" i="19"/>
  <c r="B179" i="19"/>
  <c r="B22" i="19"/>
  <c r="B16" i="19"/>
  <c r="B25" i="19"/>
  <c r="B18" i="19"/>
  <c r="B30" i="19"/>
  <c r="B46" i="19"/>
  <c r="B68" i="19"/>
  <c r="B133" i="19"/>
  <c r="B149" i="19"/>
  <c r="B169" i="19"/>
  <c r="B170" i="19"/>
  <c r="B171" i="19"/>
  <c r="B195" i="19"/>
  <c r="B191" i="19"/>
  <c r="B192" i="19"/>
  <c r="B193" i="19"/>
  <c r="B41" i="19"/>
  <c r="B118" i="19"/>
  <c r="B178" i="19"/>
  <c r="B35" i="19"/>
  <c r="B138" i="19"/>
  <c r="B181" i="19"/>
  <c r="B182" i="19"/>
  <c r="B27" i="19"/>
  <c r="B123" i="19"/>
  <c r="B143" i="19"/>
  <c r="B150" i="19"/>
  <c r="B38" i="19"/>
  <c r="B43" i="19"/>
  <c r="B130" i="19"/>
  <c r="B135" i="19"/>
  <c r="B147" i="19"/>
  <c r="B148" i="19"/>
  <c r="B153" i="19"/>
  <c r="B187" i="19"/>
  <c r="B21" i="19"/>
  <c r="B77" i="19"/>
  <c r="B121" i="19"/>
  <c r="B19" i="19"/>
  <c r="B20" i="19"/>
  <c r="B28" i="19"/>
  <c r="B36" i="19"/>
  <c r="B44" i="19"/>
  <c r="B52" i="19"/>
  <c r="B75" i="19"/>
  <c r="B76" i="19"/>
  <c r="B84" i="19"/>
  <c r="B119" i="19"/>
  <c r="B120" i="19"/>
  <c r="B128" i="19"/>
  <c r="B136" i="19"/>
  <c r="B145" i="19"/>
  <c r="B146" i="19"/>
  <c r="B156" i="19"/>
  <c r="B157" i="19"/>
  <c r="B173" i="19"/>
  <c r="B174" i="19"/>
  <c r="B180" i="19"/>
  <c r="B183" i="19"/>
  <c r="B190" i="19"/>
  <c r="B194" i="19"/>
  <c r="B196" i="19"/>
  <c r="B17" i="19"/>
  <c r="B73" i="19"/>
  <c r="B125" i="19"/>
  <c r="B154" i="19"/>
  <c r="B172" i="19"/>
  <c r="B24" i="19"/>
  <c r="B32" i="19"/>
  <c r="B40" i="19"/>
  <c r="B48" i="19"/>
  <c r="B80" i="19"/>
  <c r="B132" i="19"/>
  <c r="B140" i="19"/>
  <c r="B151" i="19"/>
  <c r="B177" i="19"/>
  <c r="B184" i="19"/>
  <c r="B15" i="18"/>
  <c r="B16" i="18"/>
  <c r="B21" i="18"/>
  <c r="B19" i="18"/>
  <c r="B20" i="18"/>
  <c r="B13" i="18"/>
  <c r="B14" i="18"/>
  <c r="B17" i="18"/>
  <c r="B15" i="17"/>
  <c r="B13" i="17"/>
  <c r="B14" i="17"/>
  <c r="B19" i="17"/>
  <c r="B28" i="17"/>
  <c r="B47" i="17"/>
  <c r="B33" i="17"/>
  <c r="B36" i="17"/>
  <c r="B27" i="17"/>
  <c r="B16" i="17"/>
  <c r="B17" i="17"/>
  <c r="B18" i="17"/>
  <c r="B31" i="17"/>
  <c r="B39" i="17"/>
  <c r="B29" i="17"/>
  <c r="B30" i="17"/>
  <c r="B35" i="17"/>
  <c r="B28" i="16"/>
  <c r="B42" i="16"/>
  <c r="B222" i="16"/>
  <c r="B637" i="16"/>
  <c r="B642" i="16"/>
  <c r="B274" i="16"/>
  <c r="B322" i="16"/>
  <c r="B563" i="16"/>
  <c r="B75" i="16"/>
  <c r="B392" i="16"/>
  <c r="B456" i="16"/>
  <c r="B638" i="16"/>
  <c r="B293" i="16"/>
  <c r="B325" i="16"/>
  <c r="B390" i="16"/>
  <c r="B541" i="16"/>
  <c r="B323" i="16"/>
  <c r="B15" i="16"/>
  <c r="B16" i="16"/>
  <c r="B27" i="16"/>
  <c r="B31" i="16"/>
  <c r="B41" i="16"/>
  <c r="B63" i="16"/>
  <c r="B76" i="16"/>
  <c r="B119" i="16"/>
  <c r="B380" i="16"/>
  <c r="B533" i="16"/>
  <c r="B403" i="16"/>
  <c r="B611" i="16"/>
  <c r="B614" i="16"/>
  <c r="B129" i="16"/>
  <c r="B14" i="16"/>
  <c r="B30" i="16"/>
  <c r="B43" i="16"/>
  <c r="B77" i="16"/>
  <c r="B142" i="16"/>
  <c r="B234" i="16"/>
  <c r="B381" i="16"/>
  <c r="B407" i="16"/>
  <c r="B465" i="16"/>
  <c r="B296" i="16"/>
  <c r="B305" i="16"/>
  <c r="B593" i="16"/>
  <c r="B612" i="16"/>
  <c r="B621" i="16"/>
  <c r="B141" i="16"/>
  <c r="B233" i="16"/>
  <c r="B391" i="16"/>
  <c r="B406" i="16"/>
  <c r="B436" i="16"/>
  <c r="B457" i="16"/>
  <c r="B550" i="16"/>
  <c r="B566" i="16"/>
  <c r="B17" i="16"/>
  <c r="B25" i="16"/>
  <c r="B40" i="16"/>
  <c r="B66" i="16"/>
  <c r="B140" i="16"/>
  <c r="B174" i="16"/>
  <c r="B231" i="16"/>
  <c r="B232" i="16"/>
  <c r="B378" i="16"/>
  <c r="B382" i="16"/>
  <c r="B389" i="16"/>
  <c r="B404" i="16"/>
  <c r="B405" i="16"/>
  <c r="B434" i="16"/>
  <c r="B435" i="16"/>
  <c r="B455" i="16"/>
  <c r="B643" i="16"/>
  <c r="B273" i="16"/>
  <c r="B277" i="16"/>
  <c r="B285" i="16"/>
  <c r="B306" i="16"/>
  <c r="B549" i="16"/>
  <c r="B564" i="16"/>
  <c r="B565" i="16"/>
  <c r="B153" i="16"/>
  <c r="B221" i="16"/>
  <c r="B244" i="16"/>
  <c r="B395" i="16"/>
  <c r="B425" i="16"/>
  <c r="B641" i="16"/>
  <c r="B275" i="16"/>
  <c r="B562" i="16"/>
  <c r="B594" i="16"/>
  <c r="B26" i="16"/>
  <c r="B29" i="16"/>
  <c r="B62" i="16"/>
  <c r="B118" i="16"/>
  <c r="B130" i="16"/>
  <c r="B151" i="16"/>
  <c r="B152" i="16"/>
  <c r="B235" i="16"/>
  <c r="B243" i="16"/>
  <c r="B393" i="16"/>
  <c r="B394" i="16"/>
  <c r="B408" i="16"/>
  <c r="B409" i="16"/>
  <c r="B438" i="16"/>
  <c r="B447" i="16"/>
  <c r="B477" i="16"/>
  <c r="B639" i="16"/>
  <c r="B640" i="16"/>
  <c r="B286" i="16"/>
  <c r="B295" i="16"/>
  <c r="B324" i="16"/>
  <c r="B552" i="16"/>
  <c r="B553" i="16"/>
  <c r="B585" i="16"/>
  <c r="B613" i="16"/>
  <c r="B117" i="15"/>
  <c r="B165" i="15"/>
  <c r="B167" i="15"/>
  <c r="B128" i="15"/>
  <c r="B34" i="15"/>
  <c r="B45" i="15"/>
  <c r="B141" i="15"/>
  <c r="B166" i="15"/>
  <c r="B222" i="15"/>
  <c r="B231" i="15"/>
  <c r="B282" i="15"/>
  <c r="B13" i="15"/>
  <c r="B36" i="15"/>
  <c r="B62" i="15"/>
  <c r="B129" i="15"/>
  <c r="B139" i="15"/>
  <c r="B151" i="15"/>
  <c r="B168" i="15"/>
  <c r="B256" i="15"/>
  <c r="B270" i="15"/>
  <c r="B84" i="14"/>
  <c r="B74" i="14"/>
  <c r="B48" i="14"/>
  <c r="B73" i="14"/>
  <c r="B115" i="14"/>
  <c r="B25" i="14"/>
  <c r="B36" i="14"/>
  <c r="B49" i="14"/>
  <c r="B116" i="14"/>
  <c r="B127" i="14"/>
  <c r="B15" i="14"/>
  <c r="B38" i="14"/>
  <c r="B85" i="14"/>
  <c r="B126" i="14"/>
  <c r="B139" i="14"/>
  <c r="B192" i="14"/>
  <c r="B62" i="14"/>
  <c r="B64" i="14"/>
  <c r="B136" i="14"/>
  <c r="B138" i="14"/>
  <c r="B179" i="14"/>
  <c r="B191" i="14"/>
  <c r="B190" i="14"/>
  <c r="B14" i="14"/>
  <c r="B26" i="14"/>
  <c r="B47" i="14"/>
  <c r="B63" i="14"/>
  <c r="B75" i="14"/>
  <c r="B114" i="14"/>
  <c r="B125" i="14"/>
  <c r="B137" i="14"/>
  <c r="B166" i="14"/>
  <c r="B180" i="14"/>
  <c r="B181" i="14"/>
  <c r="B178" i="14"/>
  <c r="B194" i="14"/>
  <c r="B129" i="13"/>
  <c r="B43" i="13"/>
  <c r="B131" i="13"/>
  <c r="B35" i="13"/>
  <c r="B15" i="13"/>
  <c r="B29" i="13"/>
  <c r="B63" i="13"/>
  <c r="B119" i="13"/>
  <c r="B139" i="13"/>
  <c r="B13" i="13"/>
  <c r="B25" i="13"/>
  <c r="B27" i="13"/>
  <c r="B65" i="13"/>
  <c r="B16" i="13"/>
  <c r="B30" i="13"/>
  <c r="B32" i="13"/>
  <c r="B120" i="13"/>
  <c r="B140" i="13"/>
  <c r="B142" i="13"/>
  <c r="B34" i="13"/>
  <c r="B36" i="13"/>
  <c r="B144" i="13"/>
  <c r="B17" i="13"/>
  <c r="B62" i="13"/>
  <c r="B64" i="13"/>
  <c r="B121" i="13"/>
  <c r="B14" i="13"/>
  <c r="B26" i="13"/>
  <c r="B28" i="13"/>
  <c r="B66" i="13"/>
  <c r="B118" i="13"/>
  <c r="B130" i="13"/>
  <c r="B132" i="13"/>
  <c r="B130" i="12"/>
  <c r="B134" i="12"/>
  <c r="B16" i="12"/>
  <c r="B91" i="12"/>
  <c r="B70" i="12"/>
  <c r="B20" i="12"/>
  <c r="B24" i="12"/>
  <c r="B28" i="12"/>
  <c r="B88" i="12"/>
  <c r="B101" i="12"/>
  <c r="B117" i="12"/>
  <c r="B136" i="12"/>
  <c r="B151" i="12"/>
  <c r="B75" i="12"/>
  <c r="B102" i="12"/>
  <c r="B122" i="12"/>
  <c r="B126" i="12"/>
  <c r="B152" i="12"/>
  <c r="B39" i="12"/>
  <c r="B67" i="12"/>
  <c r="B69" i="12"/>
  <c r="B73" i="12"/>
  <c r="B13" i="12"/>
  <c r="B19" i="12"/>
  <c r="B23" i="12"/>
  <c r="B27" i="12"/>
  <c r="B38" i="12"/>
  <c r="B66" i="12"/>
  <c r="B87" i="12"/>
  <c r="B89" i="12"/>
  <c r="B119" i="12"/>
  <c r="B128" i="12"/>
  <c r="B135" i="12"/>
  <c r="B138" i="12"/>
  <c r="B150" i="12"/>
  <c r="B125" i="12"/>
  <c r="B133" i="12"/>
  <c r="B149" i="12"/>
  <c r="B14" i="12"/>
  <c r="B17" i="12"/>
  <c r="B21" i="12"/>
  <c r="B25" i="12"/>
  <c r="B29" i="12"/>
  <c r="B40" i="12"/>
  <c r="B68" i="12"/>
  <c r="B71" i="12"/>
  <c r="B78" i="12"/>
  <c r="B94" i="12"/>
  <c r="B123" i="12"/>
  <c r="B124" i="12"/>
  <c r="B131" i="12"/>
  <c r="B132" i="12"/>
  <c r="B139" i="12"/>
  <c r="B140" i="12"/>
  <c r="B15" i="12"/>
  <c r="B18" i="12"/>
  <c r="B22" i="12"/>
  <c r="B26" i="12"/>
  <c r="B37" i="12"/>
  <c r="B65" i="12"/>
  <c r="B72" i="12"/>
  <c r="B76" i="12"/>
  <c r="B77" i="12"/>
  <c r="B92" i="12"/>
  <c r="B93" i="12"/>
  <c r="B120" i="12"/>
  <c r="B121" i="12"/>
  <c r="B129" i="12"/>
  <c r="B137" i="12"/>
  <c r="B166" i="12"/>
  <c r="B74" i="12"/>
  <c r="B90" i="12"/>
  <c r="B118" i="12"/>
  <c r="B14" i="11"/>
  <c r="B17" i="11"/>
  <c r="B27" i="11"/>
  <c r="B15" i="11"/>
  <c r="B16" i="11"/>
  <c r="B13" i="11"/>
  <c r="B169" i="10"/>
  <c r="B221" i="10"/>
  <c r="B274" i="10"/>
  <c r="B222" i="10"/>
  <c r="B14" i="10"/>
  <c r="B35" i="10"/>
  <c r="B45" i="10"/>
  <c r="B73" i="10"/>
  <c r="B117" i="10"/>
  <c r="B142" i="10"/>
  <c r="B273" i="10"/>
  <c r="B27" i="10"/>
  <c r="B38" i="10"/>
  <c r="B61" i="10"/>
  <c r="B72" i="10"/>
  <c r="B76" i="10"/>
  <c r="B120" i="10"/>
  <c r="B18" i="10"/>
  <c r="B62" i="10"/>
  <c r="B131" i="10"/>
  <c r="B16" i="10"/>
  <c r="B19" i="10"/>
  <c r="B36" i="10"/>
  <c r="B46" i="10"/>
  <c r="B63" i="10"/>
  <c r="B74" i="10"/>
  <c r="B118" i="10"/>
  <c r="B121" i="10"/>
  <c r="B140" i="10"/>
  <c r="B170" i="10"/>
  <c r="B193" i="10"/>
  <c r="B233" i="10"/>
  <c r="B275" i="10"/>
  <c r="B13" i="10"/>
  <c r="B17" i="10"/>
  <c r="B20" i="10"/>
  <c r="B37" i="10"/>
  <c r="B47" i="10"/>
  <c r="B64" i="10"/>
  <c r="B75" i="10"/>
  <c r="B119" i="10"/>
  <c r="B122" i="10"/>
  <c r="B141" i="10"/>
  <c r="B194" i="10"/>
  <c r="B234" i="10"/>
  <c r="B247" i="10"/>
  <c r="B140" i="9"/>
  <c r="B169" i="9"/>
  <c r="B206" i="9"/>
  <c r="B14" i="9"/>
  <c r="B41" i="9"/>
  <c r="B248" i="9"/>
  <c r="B31" i="9"/>
  <c r="B119" i="9"/>
  <c r="B171" i="9"/>
  <c r="B29" i="9"/>
  <c r="B43" i="9"/>
  <c r="B138" i="9"/>
  <c r="B142" i="9"/>
  <c r="B17" i="9"/>
  <c r="B19" i="9"/>
  <c r="B39" i="9"/>
  <c r="B47" i="9"/>
  <c r="B62" i="9"/>
  <c r="B128" i="9"/>
  <c r="B144" i="9"/>
  <c r="B222" i="9"/>
  <c r="B237" i="9"/>
  <c r="B250" i="9"/>
  <c r="B117" i="9"/>
  <c r="B153" i="9"/>
  <c r="B193" i="9"/>
  <c r="B30" i="9"/>
  <c r="B32" i="9"/>
  <c r="B118" i="9"/>
  <c r="B129" i="9"/>
  <c r="B139" i="9"/>
  <c r="B40" i="9"/>
  <c r="B42" i="9"/>
  <c r="B141" i="9"/>
  <c r="B143" i="9"/>
  <c r="B183" i="9"/>
  <c r="B205" i="9"/>
  <c r="B13" i="9"/>
  <c r="B44" i="9"/>
  <c r="B46" i="9"/>
  <c r="B152" i="9"/>
  <c r="B154" i="9"/>
  <c r="B221" i="9"/>
  <c r="B223" i="9"/>
  <c r="B238" i="9"/>
  <c r="B15" i="9"/>
  <c r="B18" i="9"/>
  <c r="B20" i="9"/>
  <c r="B61" i="9"/>
  <c r="B63" i="9"/>
  <c r="B170" i="9"/>
  <c r="B172" i="9"/>
  <c r="B247" i="9"/>
  <c r="B249" i="9"/>
  <c r="B53" i="8"/>
  <c r="B137" i="8"/>
  <c r="B158" i="8"/>
  <c r="B181" i="8"/>
  <c r="B262" i="8"/>
  <c r="B372" i="8"/>
  <c r="B24" i="8"/>
  <c r="B81" i="8"/>
  <c r="B92" i="8"/>
  <c r="B102" i="8"/>
  <c r="B106" i="8"/>
  <c r="B131" i="8"/>
  <c r="B135" i="8"/>
  <c r="B146" i="8"/>
  <c r="B156" i="8"/>
  <c r="B175" i="8"/>
  <c r="B179" i="8"/>
  <c r="B233" i="8"/>
  <c r="B22" i="8"/>
  <c r="B26" i="8"/>
  <c r="B30" i="8"/>
  <c r="B40" i="8"/>
  <c r="B51" i="8"/>
  <c r="B55" i="8"/>
  <c r="B253" i="8"/>
  <c r="B272" i="8"/>
  <c r="B286" i="8"/>
  <c r="B344" i="8"/>
  <c r="B353" i="8"/>
  <c r="B364" i="8"/>
  <c r="B374" i="8"/>
  <c r="B396" i="8"/>
  <c r="B13" i="8"/>
  <c r="B23" i="8"/>
  <c r="B27" i="8"/>
  <c r="B31" i="8"/>
  <c r="B41" i="8"/>
  <c r="B52" i="8"/>
  <c r="B68" i="8"/>
  <c r="B78" i="8"/>
  <c r="B82" i="8"/>
  <c r="B93" i="8"/>
  <c r="B103" i="8"/>
  <c r="B107" i="8"/>
  <c r="B132" i="8"/>
  <c r="B136" i="8"/>
  <c r="B147" i="8"/>
  <c r="B157" i="8"/>
  <c r="B176" i="8"/>
  <c r="B180" i="8"/>
  <c r="B234" i="8"/>
  <c r="B243" i="8"/>
  <c r="B261" i="8"/>
  <c r="B273" i="8"/>
  <c r="B287" i="8"/>
  <c r="B345" i="8"/>
  <c r="B361" i="8"/>
  <c r="B371" i="8"/>
  <c r="B375" i="8"/>
  <c r="B397" i="8"/>
  <c r="B21" i="8"/>
  <c r="B25" i="8"/>
  <c r="B29" i="8"/>
  <c r="B39" i="8"/>
  <c r="B50" i="8"/>
  <c r="B54" i="8"/>
  <c r="B70" i="8"/>
  <c r="B80" i="8"/>
  <c r="B91" i="8"/>
  <c r="B101" i="8"/>
  <c r="B105" i="8"/>
  <c r="B134" i="8"/>
  <c r="B145" i="8"/>
  <c r="B155" i="8"/>
  <c r="B174" i="8"/>
  <c r="B178" i="8"/>
  <c r="B182" i="8"/>
  <c r="B236" i="8"/>
  <c r="B252" i="8"/>
  <c r="B271" i="8"/>
  <c r="B285" i="8"/>
  <c r="B343" i="8"/>
  <c r="B363" i="8"/>
  <c r="B373" i="8"/>
  <c r="B395" i="8"/>
  <c r="B231" i="7"/>
  <c r="B305" i="7"/>
  <c r="B381" i="7"/>
  <c r="B141" i="7"/>
  <c r="B167" i="7"/>
  <c r="B190" i="7"/>
  <c r="B283" i="7"/>
  <c r="B326" i="7"/>
  <c r="B121" i="7"/>
  <c r="B128" i="7"/>
  <c r="B170" i="7"/>
  <c r="B175" i="7"/>
  <c r="B123" i="7"/>
  <c r="B296" i="7"/>
  <c r="B275" i="7"/>
  <c r="B377" i="7"/>
  <c r="B74" i="7"/>
  <c r="B286" i="7"/>
  <c r="B301" i="7"/>
  <c r="B323" i="7"/>
  <c r="B276" i="7"/>
  <c r="B279" i="7"/>
  <c r="B297" i="7"/>
  <c r="B309" i="7"/>
  <c r="B197" i="7"/>
  <c r="B223" i="7"/>
  <c r="B243" i="7"/>
  <c r="B282" i="7"/>
  <c r="B68" i="7"/>
  <c r="B71" i="7"/>
  <c r="B118" i="7"/>
  <c r="B120" i="7"/>
  <c r="B124" i="7"/>
  <c r="B131" i="7"/>
  <c r="B166" i="7"/>
  <c r="B174" i="7"/>
  <c r="B193" i="7"/>
  <c r="B67" i="7"/>
  <c r="B70" i="7"/>
  <c r="B196" i="7"/>
  <c r="B224" i="7"/>
  <c r="B227" i="7"/>
  <c r="B230" i="7"/>
  <c r="B256" i="7"/>
  <c r="B287" i="7"/>
  <c r="B322" i="7"/>
  <c r="B380" i="7"/>
  <c r="B399" i="7"/>
  <c r="B66" i="7"/>
  <c r="B69" i="7"/>
  <c r="B284" i="7"/>
  <c r="B298" i="7"/>
  <c r="B306" i="7"/>
  <c r="B324" i="7"/>
  <c r="B119" i="7"/>
  <c r="B122" i="7"/>
  <c r="B129" i="7"/>
  <c r="B143" i="7"/>
  <c r="B172" i="7"/>
  <c r="B191" i="7"/>
  <c r="B194" i="7"/>
  <c r="B225" i="7"/>
  <c r="B228" i="7"/>
  <c r="B254" i="7"/>
  <c r="B273" i="7"/>
  <c r="B65" i="7"/>
  <c r="B280" i="7"/>
  <c r="B288" i="7"/>
  <c r="B302" i="7"/>
  <c r="B310" i="7"/>
  <c r="B378" i="7"/>
  <c r="B73" i="7"/>
  <c r="B126" i="7"/>
  <c r="B139" i="7"/>
  <c r="B168" i="7"/>
  <c r="B176" i="7"/>
  <c r="B221" i="7"/>
  <c r="B241" i="7"/>
  <c r="B277" i="7"/>
  <c r="B130" i="7"/>
  <c r="B140" i="7"/>
  <c r="B144" i="7"/>
  <c r="B169" i="7"/>
  <c r="B173" i="7"/>
  <c r="B177" i="7"/>
  <c r="B192" i="7"/>
  <c r="B195" i="7"/>
  <c r="B222" i="7"/>
  <c r="B226" i="7"/>
  <c r="B229" i="7"/>
  <c r="B242" i="7"/>
  <c r="B255" i="7"/>
  <c r="B274" i="7"/>
  <c r="B278" i="7"/>
  <c r="B281" i="7"/>
  <c r="B285" i="7"/>
  <c r="B295" i="7"/>
  <c r="B299" i="7"/>
  <c r="B303" i="7"/>
  <c r="B307" i="7"/>
  <c r="B321" i="7"/>
  <c r="B325" i="7"/>
  <c r="B379" i="7"/>
  <c r="B389" i="7"/>
  <c r="D20" i="6"/>
  <c r="C20" i="6"/>
  <c r="I20" i="6"/>
  <c r="D19" i="6"/>
  <c r="C19" i="6"/>
  <c r="A19" i="6"/>
  <c r="I19" i="6" s="1"/>
  <c r="J19" i="6" s="1"/>
  <c r="D18" i="6"/>
  <c r="C18" i="6"/>
  <c r="A18" i="6"/>
  <c r="I18" i="6" s="1"/>
  <c r="J18" i="6" s="1"/>
  <c r="D17" i="6"/>
  <c r="C17" i="6"/>
  <c r="A17" i="6"/>
  <c r="I17" i="6" s="1"/>
  <c r="J17" i="6" s="1"/>
  <c r="D16" i="6"/>
  <c r="C16" i="6"/>
  <c r="A16" i="6"/>
  <c r="I16" i="6" s="1"/>
  <c r="J16" i="6" s="1"/>
  <c r="D15" i="6"/>
  <c r="C15" i="6"/>
  <c r="A15" i="6"/>
  <c r="I15" i="6" s="1"/>
  <c r="J15" i="6" s="1"/>
  <c r="D14" i="6"/>
  <c r="C14" i="6"/>
  <c r="A14" i="6"/>
  <c r="I14" i="6" s="1"/>
  <c r="J14" i="6" s="1"/>
  <c r="D13" i="6"/>
  <c r="C13" i="6"/>
  <c r="A13" i="6"/>
  <c r="I13" i="6" s="1"/>
  <c r="J13" i="6" s="1"/>
  <c r="H192" i="5"/>
  <c r="G192" i="5"/>
  <c r="F192" i="5"/>
  <c r="E192" i="5"/>
  <c r="D192" i="5"/>
  <c r="C192" i="5"/>
  <c r="B192" i="5"/>
  <c r="H191" i="5"/>
  <c r="G191" i="5"/>
  <c r="F191" i="5"/>
  <c r="E191" i="5"/>
  <c r="D191" i="5"/>
  <c r="C191" i="5"/>
  <c r="B191" i="5"/>
  <c r="H190" i="5"/>
  <c r="G190" i="5"/>
  <c r="F190" i="5"/>
  <c r="E190" i="5"/>
  <c r="D190" i="5"/>
  <c r="C190" i="5"/>
  <c r="B190" i="5"/>
  <c r="D189" i="5"/>
  <c r="C189" i="5"/>
  <c r="A189" i="5"/>
  <c r="I189" i="5" s="1"/>
  <c r="J189" i="5" s="1"/>
  <c r="H182" i="5"/>
  <c r="G182" i="5"/>
  <c r="F182" i="5"/>
  <c r="E182" i="5"/>
  <c r="D182" i="5"/>
  <c r="C182" i="5"/>
  <c r="B182" i="5"/>
  <c r="H181" i="5"/>
  <c r="G181" i="5"/>
  <c r="F181" i="5"/>
  <c r="E181" i="5"/>
  <c r="D181" i="5"/>
  <c r="C181" i="5"/>
  <c r="B181" i="5"/>
  <c r="D180" i="5"/>
  <c r="C180" i="5"/>
  <c r="A180" i="5"/>
  <c r="I180" i="5" s="1"/>
  <c r="J180" i="5" s="1"/>
  <c r="D179" i="5"/>
  <c r="C179" i="5"/>
  <c r="A179" i="5"/>
  <c r="I179" i="5" s="1"/>
  <c r="J179" i="5" s="1"/>
  <c r="H172" i="5"/>
  <c r="G172" i="5"/>
  <c r="F172" i="5"/>
  <c r="E172" i="5"/>
  <c r="D172" i="5"/>
  <c r="C172" i="5"/>
  <c r="B172" i="5"/>
  <c r="D171" i="5"/>
  <c r="C171" i="5"/>
  <c r="A171" i="5"/>
  <c r="I171" i="5" s="1"/>
  <c r="J171" i="5" s="1"/>
  <c r="D170" i="5"/>
  <c r="C170" i="5"/>
  <c r="A170" i="5"/>
  <c r="I170" i="5" s="1"/>
  <c r="J170" i="5" s="1"/>
  <c r="D169" i="5"/>
  <c r="C169" i="5"/>
  <c r="A169" i="5"/>
  <c r="I169" i="5" s="1"/>
  <c r="J169" i="5" s="1"/>
  <c r="D140" i="5"/>
  <c r="C140" i="5"/>
  <c r="A140" i="5"/>
  <c r="I140" i="5" s="1"/>
  <c r="J140" i="5" s="1"/>
  <c r="D139" i="5"/>
  <c r="C139" i="5"/>
  <c r="A139" i="5"/>
  <c r="I139" i="5" s="1"/>
  <c r="J139" i="5" s="1"/>
  <c r="D138" i="5"/>
  <c r="C138" i="5"/>
  <c r="A138" i="5"/>
  <c r="I138" i="5" s="1"/>
  <c r="J138" i="5" s="1"/>
  <c r="D137" i="5"/>
  <c r="C137" i="5"/>
  <c r="A137" i="5"/>
  <c r="I137" i="5" s="1"/>
  <c r="J137" i="5" s="1"/>
  <c r="D130" i="5"/>
  <c r="C130" i="5"/>
  <c r="A130" i="5"/>
  <c r="I130" i="5" s="1"/>
  <c r="J130" i="5" s="1"/>
  <c r="D129" i="5"/>
  <c r="C129" i="5"/>
  <c r="A129" i="5"/>
  <c r="I129" i="5" s="1"/>
  <c r="J129" i="5" s="1"/>
  <c r="D128" i="5"/>
  <c r="C128" i="5"/>
  <c r="A128" i="5"/>
  <c r="I128" i="5" s="1"/>
  <c r="J128" i="5" s="1"/>
  <c r="D127" i="5"/>
  <c r="C127" i="5"/>
  <c r="A127" i="5"/>
  <c r="I127" i="5" s="1"/>
  <c r="J127" i="5" s="1"/>
  <c r="H120" i="5"/>
  <c r="G120" i="5"/>
  <c r="F120" i="5"/>
  <c r="E120" i="5"/>
  <c r="D120" i="5"/>
  <c r="C120" i="5"/>
  <c r="B120" i="5"/>
  <c r="D119" i="5"/>
  <c r="C119" i="5"/>
  <c r="A119" i="5"/>
  <c r="I119" i="5" s="1"/>
  <c r="J119" i="5" s="1"/>
  <c r="D118" i="5"/>
  <c r="C118" i="5"/>
  <c r="A118" i="5"/>
  <c r="I118" i="5" s="1"/>
  <c r="J118" i="5" s="1"/>
  <c r="D117" i="5"/>
  <c r="C117" i="5"/>
  <c r="A117" i="5"/>
  <c r="I117" i="5" s="1"/>
  <c r="J117" i="5" s="1"/>
  <c r="D80" i="5"/>
  <c r="C80" i="5"/>
  <c r="A80" i="5"/>
  <c r="I80" i="5" s="1"/>
  <c r="J80" i="5" s="1"/>
  <c r="D79" i="5"/>
  <c r="C79" i="5"/>
  <c r="A79" i="5"/>
  <c r="I79" i="5" s="1"/>
  <c r="J79" i="5" s="1"/>
  <c r="D78" i="5"/>
  <c r="C78" i="5"/>
  <c r="A78" i="5"/>
  <c r="I78" i="5" s="1"/>
  <c r="J78" i="5" s="1"/>
  <c r="D77" i="5"/>
  <c r="C77" i="5"/>
  <c r="A77" i="5"/>
  <c r="I77" i="5" s="1"/>
  <c r="J77" i="5" s="1"/>
  <c r="D76" i="5"/>
  <c r="C76" i="5"/>
  <c r="A76" i="5"/>
  <c r="I76" i="5" s="1"/>
  <c r="J76" i="5" s="1"/>
  <c r="D75" i="5"/>
  <c r="C75" i="5"/>
  <c r="A75" i="5"/>
  <c r="I75" i="5" s="1"/>
  <c r="J75" i="5" s="1"/>
  <c r="D68" i="5"/>
  <c r="C68" i="5"/>
  <c r="A68" i="5"/>
  <c r="I68" i="5" s="1"/>
  <c r="J68" i="5" s="1"/>
  <c r="D67" i="5"/>
  <c r="C67" i="5"/>
  <c r="A67" i="5"/>
  <c r="I67" i="5" s="1"/>
  <c r="J67" i="5" s="1"/>
  <c r="D66" i="5"/>
  <c r="C66" i="5"/>
  <c r="A66" i="5"/>
  <c r="I66" i="5" s="1"/>
  <c r="J66" i="5" s="1"/>
  <c r="D65" i="5"/>
  <c r="C65" i="5"/>
  <c r="A65" i="5"/>
  <c r="I65" i="5" s="1"/>
  <c r="J65" i="5" s="1"/>
  <c r="D53" i="5"/>
  <c r="C53" i="5"/>
  <c r="A53" i="5"/>
  <c r="I53" i="5" s="1"/>
  <c r="J53" i="5" s="1"/>
  <c r="D52" i="5"/>
  <c r="C52" i="5"/>
  <c r="A52" i="5"/>
  <c r="I52" i="5" s="1"/>
  <c r="J52" i="5" s="1"/>
  <c r="D51" i="5"/>
  <c r="C51" i="5"/>
  <c r="A51" i="5"/>
  <c r="I51" i="5" s="1"/>
  <c r="J51" i="5" s="1"/>
  <c r="D50" i="5"/>
  <c r="C50" i="5"/>
  <c r="A50" i="5"/>
  <c r="I50" i="5" s="1"/>
  <c r="J50" i="5" s="1"/>
  <c r="D43" i="5"/>
  <c r="C43" i="5"/>
  <c r="A43" i="5"/>
  <c r="I43" i="5" s="1"/>
  <c r="J43" i="5" s="1"/>
  <c r="D42" i="5"/>
  <c r="C42" i="5"/>
  <c r="A42" i="5"/>
  <c r="I42" i="5" s="1"/>
  <c r="J42" i="5" s="1"/>
  <c r="D41" i="5"/>
  <c r="C41" i="5"/>
  <c r="A41" i="5"/>
  <c r="I41" i="5" s="1"/>
  <c r="J41" i="5" s="1"/>
  <c r="D34" i="5"/>
  <c r="C34" i="5"/>
  <c r="A34" i="5"/>
  <c r="I34" i="5" s="1"/>
  <c r="J34" i="5" s="1"/>
  <c r="D33" i="5"/>
  <c r="C33" i="5"/>
  <c r="A33" i="5"/>
  <c r="I33" i="5" s="1"/>
  <c r="J33" i="5" s="1"/>
  <c r="D32" i="5"/>
  <c r="C32" i="5"/>
  <c r="A32" i="5"/>
  <c r="I32" i="5" s="1"/>
  <c r="J32" i="5" s="1"/>
  <c r="D26" i="5"/>
  <c r="C26" i="5"/>
  <c r="A26" i="5"/>
  <c r="I26" i="5" s="1"/>
  <c r="J26" i="5" s="1"/>
  <c r="D25" i="5"/>
  <c r="C25" i="5"/>
  <c r="A25" i="5"/>
  <c r="D24" i="5"/>
  <c r="C24" i="5"/>
  <c r="A24" i="5"/>
  <c r="I24" i="5" s="1"/>
  <c r="J24" i="5" s="1"/>
  <c r="D23" i="5"/>
  <c r="C23" i="5"/>
  <c r="I23" i="5"/>
  <c r="J23" i="5" s="1"/>
  <c r="D16" i="5"/>
  <c r="C16" i="5"/>
  <c r="A16" i="5"/>
  <c r="I16" i="5" s="1"/>
  <c r="J16" i="5" s="1"/>
  <c r="D15" i="5"/>
  <c r="C15" i="5"/>
  <c r="A15" i="5"/>
  <c r="I15" i="5" s="1"/>
  <c r="J15" i="5" s="1"/>
  <c r="D14" i="5"/>
  <c r="C14" i="5"/>
  <c r="A14" i="5"/>
  <c r="I14" i="5" s="1"/>
  <c r="J14" i="5" s="1"/>
  <c r="D13" i="5"/>
  <c r="C13" i="5"/>
  <c r="A13" i="5"/>
  <c r="I13" i="5" s="1"/>
  <c r="J13" i="5" s="1"/>
  <c r="H618" i="4"/>
  <c r="G618" i="4"/>
  <c r="F618" i="4"/>
  <c r="E618" i="4"/>
  <c r="D618" i="4"/>
  <c r="C618" i="4"/>
  <c r="B618" i="4"/>
  <c r="D617" i="4"/>
  <c r="C617" i="4"/>
  <c r="A617" i="4"/>
  <c r="I617" i="4" s="1"/>
  <c r="J617" i="4" s="1"/>
  <c r="D616" i="4"/>
  <c r="C616" i="4"/>
  <c r="A616" i="4"/>
  <c r="I616" i="4" s="1"/>
  <c r="J616" i="4" s="1"/>
  <c r="D615" i="4"/>
  <c r="C615" i="4"/>
  <c r="A615" i="4"/>
  <c r="I615" i="4" s="1"/>
  <c r="J615" i="4" s="1"/>
  <c r="D614" i="4"/>
  <c r="C614" i="4"/>
  <c r="A614" i="4"/>
  <c r="I614" i="4" s="1"/>
  <c r="J614" i="4" s="1"/>
  <c r="D613" i="4"/>
  <c r="C613" i="4"/>
  <c r="A613" i="4"/>
  <c r="I613" i="4" s="1"/>
  <c r="J613" i="4" s="1"/>
  <c r="H606" i="4"/>
  <c r="G606" i="4"/>
  <c r="F606" i="4"/>
  <c r="E606" i="4"/>
  <c r="D606" i="4"/>
  <c r="C606" i="4"/>
  <c r="B606" i="4"/>
  <c r="H605" i="4"/>
  <c r="G605" i="4"/>
  <c r="F605" i="4"/>
  <c r="E605" i="4"/>
  <c r="D605" i="4"/>
  <c r="C605" i="4"/>
  <c r="B605" i="4"/>
  <c r="D604" i="4"/>
  <c r="C604" i="4"/>
  <c r="A604" i="4"/>
  <c r="I604" i="4" s="1"/>
  <c r="J604" i="4" s="1"/>
  <c r="D603" i="4"/>
  <c r="C603" i="4"/>
  <c r="A603" i="4"/>
  <c r="I603" i="4" s="1"/>
  <c r="J603" i="4" s="1"/>
  <c r="H596" i="4"/>
  <c r="G596" i="4"/>
  <c r="F596" i="4"/>
  <c r="E596" i="4"/>
  <c r="D596" i="4"/>
  <c r="C596" i="4"/>
  <c r="B596" i="4"/>
  <c r="D595" i="4"/>
  <c r="C595" i="4"/>
  <c r="A595" i="4"/>
  <c r="I595" i="4" s="1"/>
  <c r="J595" i="4" s="1"/>
  <c r="D594" i="4"/>
  <c r="C594" i="4"/>
  <c r="A594" i="4"/>
  <c r="I594" i="4" s="1"/>
  <c r="J594" i="4" s="1"/>
  <c r="D593" i="4"/>
  <c r="C593" i="4"/>
  <c r="A593" i="4"/>
  <c r="I593" i="4" s="1"/>
  <c r="J593" i="4" s="1"/>
  <c r="H518" i="4"/>
  <c r="G518" i="4"/>
  <c r="F518" i="4"/>
  <c r="E518" i="4"/>
  <c r="D518" i="4"/>
  <c r="C518" i="4"/>
  <c r="B518" i="4"/>
  <c r="H517" i="4"/>
  <c r="G517" i="4"/>
  <c r="F517" i="4"/>
  <c r="E517" i="4"/>
  <c r="D517" i="4"/>
  <c r="C517" i="4"/>
  <c r="B517" i="4"/>
  <c r="D516" i="4"/>
  <c r="C516" i="4"/>
  <c r="A516" i="4"/>
  <c r="I516" i="4" s="1"/>
  <c r="J516" i="4" s="1"/>
  <c r="D515" i="4"/>
  <c r="C515" i="4"/>
  <c r="A515" i="4"/>
  <c r="I515" i="4" s="1"/>
  <c r="J515" i="4" s="1"/>
  <c r="D514" i="4"/>
  <c r="C514" i="4"/>
  <c r="A514" i="4"/>
  <c r="I514" i="4" s="1"/>
  <c r="J514" i="4" s="1"/>
  <c r="D513" i="4"/>
  <c r="C513" i="4"/>
  <c r="A513" i="4"/>
  <c r="I513" i="4" s="1"/>
  <c r="J513" i="4" s="1"/>
  <c r="H506" i="4"/>
  <c r="G506" i="4"/>
  <c r="F506" i="4"/>
  <c r="E506" i="4"/>
  <c r="D506" i="4"/>
  <c r="C506" i="4"/>
  <c r="B506" i="4"/>
  <c r="D505" i="4"/>
  <c r="C505" i="4"/>
  <c r="A505" i="4"/>
  <c r="I505" i="4" s="1"/>
  <c r="J505" i="4" s="1"/>
  <c r="D504" i="4"/>
  <c r="C504" i="4"/>
  <c r="A504" i="4"/>
  <c r="I504" i="4" s="1"/>
  <c r="J504" i="4" s="1"/>
  <c r="D503" i="4"/>
  <c r="C503" i="4"/>
  <c r="A503" i="4"/>
  <c r="I503" i="4" s="1"/>
  <c r="J503" i="4" s="1"/>
  <c r="H496" i="4"/>
  <c r="G496" i="4"/>
  <c r="F496" i="4"/>
  <c r="E496" i="4"/>
  <c r="D496" i="4"/>
  <c r="C496" i="4"/>
  <c r="B496" i="4"/>
  <c r="H495" i="4"/>
  <c r="G495" i="4"/>
  <c r="F495" i="4"/>
  <c r="E495" i="4"/>
  <c r="D495" i="4"/>
  <c r="C495" i="4"/>
  <c r="B495" i="4"/>
  <c r="D494" i="4"/>
  <c r="C494" i="4"/>
  <c r="A494" i="4"/>
  <c r="I494" i="4" s="1"/>
  <c r="J494" i="4" s="1"/>
  <c r="D493" i="4"/>
  <c r="C493" i="4"/>
  <c r="A493" i="4"/>
  <c r="I493" i="4" s="1"/>
  <c r="J493" i="4" s="1"/>
  <c r="D485" i="4"/>
  <c r="C485" i="4"/>
  <c r="A485" i="4"/>
  <c r="I485" i="4" s="1"/>
  <c r="J485" i="4" s="1"/>
  <c r="H478" i="4"/>
  <c r="G478" i="4"/>
  <c r="F478" i="4"/>
  <c r="E478" i="4"/>
  <c r="D478" i="4"/>
  <c r="C478" i="4"/>
  <c r="B478" i="4"/>
  <c r="D477" i="4"/>
  <c r="C477" i="4"/>
  <c r="A477" i="4"/>
  <c r="I477" i="4" s="1"/>
  <c r="J477" i="4" s="1"/>
  <c r="H458" i="4"/>
  <c r="G458" i="4"/>
  <c r="F458" i="4"/>
  <c r="E458" i="4"/>
  <c r="D458" i="4"/>
  <c r="C458" i="4"/>
  <c r="B458" i="4"/>
  <c r="H457" i="4"/>
  <c r="G457" i="4"/>
  <c r="F457" i="4"/>
  <c r="E457" i="4"/>
  <c r="D457" i="4"/>
  <c r="C457" i="4"/>
  <c r="B457" i="4"/>
  <c r="D456" i="4"/>
  <c r="C456" i="4"/>
  <c r="A456" i="4"/>
  <c r="I456" i="4" s="1"/>
  <c r="J456" i="4" s="1"/>
  <c r="D455" i="4"/>
  <c r="C455" i="4"/>
  <c r="A455" i="4"/>
  <c r="I455" i="4" s="1"/>
  <c r="J455" i="4" s="1"/>
  <c r="H448" i="4"/>
  <c r="G448" i="4"/>
  <c r="F448" i="4"/>
  <c r="E448" i="4"/>
  <c r="D448" i="4"/>
  <c r="C448" i="4"/>
  <c r="B448" i="4"/>
  <c r="D447" i="4"/>
  <c r="C447" i="4"/>
  <c r="A447" i="4"/>
  <c r="I447" i="4" s="1"/>
  <c r="J447" i="4" s="1"/>
  <c r="D446" i="4"/>
  <c r="C446" i="4"/>
  <c r="A446" i="4"/>
  <c r="I446" i="4" s="1"/>
  <c r="J446" i="4" s="1"/>
  <c r="D445" i="4"/>
  <c r="C445" i="4"/>
  <c r="A445" i="4"/>
  <c r="I445" i="4" s="1"/>
  <c r="J445" i="4" s="1"/>
  <c r="D438" i="4"/>
  <c r="C438" i="4"/>
  <c r="A438" i="4"/>
  <c r="I438" i="4" s="1"/>
  <c r="J438" i="4" s="1"/>
  <c r="D437" i="4"/>
  <c r="C437" i="4"/>
  <c r="A437" i="4"/>
  <c r="I437" i="4" s="1"/>
  <c r="J437" i="4" s="1"/>
  <c r="D430" i="4"/>
  <c r="C430" i="4"/>
  <c r="A430" i="4"/>
  <c r="I430" i="4" s="1"/>
  <c r="J430" i="4" s="1"/>
  <c r="D429" i="4"/>
  <c r="C429" i="4"/>
  <c r="A429" i="4"/>
  <c r="I429" i="4" s="1"/>
  <c r="J429" i="4" s="1"/>
  <c r="H220" i="4"/>
  <c r="G220" i="4"/>
  <c r="F220" i="4"/>
  <c r="E220" i="4"/>
  <c r="D220" i="4"/>
  <c r="C220" i="4"/>
  <c r="B220" i="4"/>
  <c r="H219" i="4"/>
  <c r="G219" i="4"/>
  <c r="F219" i="4"/>
  <c r="E219" i="4"/>
  <c r="D219" i="4"/>
  <c r="C219" i="4"/>
  <c r="B219" i="4"/>
  <c r="D218" i="4"/>
  <c r="C218" i="4"/>
  <c r="A218" i="4"/>
  <c r="I218" i="4" s="1"/>
  <c r="J218" i="4" s="1"/>
  <c r="D217" i="4"/>
  <c r="C217" i="4"/>
  <c r="A217" i="4"/>
  <c r="I217" i="4" s="1"/>
  <c r="J217" i="4" s="1"/>
  <c r="H202" i="4"/>
  <c r="G202" i="4"/>
  <c r="F202" i="4"/>
  <c r="E202" i="4"/>
  <c r="D202" i="4"/>
  <c r="C202" i="4"/>
  <c r="B202" i="4"/>
  <c r="D201" i="4"/>
  <c r="C201" i="4"/>
  <c r="A201" i="4"/>
  <c r="I201" i="4" s="1"/>
  <c r="J201" i="4" s="1"/>
  <c r="D200" i="4"/>
  <c r="C200" i="4"/>
  <c r="A200" i="4"/>
  <c r="I200" i="4" s="1"/>
  <c r="J200" i="4" s="1"/>
  <c r="D199" i="4"/>
  <c r="C199" i="4"/>
  <c r="A199" i="4"/>
  <c r="I199" i="4" s="1"/>
  <c r="J199" i="4" s="1"/>
  <c r="H192" i="4"/>
  <c r="G192" i="4"/>
  <c r="F192" i="4"/>
  <c r="E192" i="4"/>
  <c r="D192" i="4"/>
  <c r="C192" i="4"/>
  <c r="B192" i="4"/>
  <c r="H191" i="4"/>
  <c r="G191" i="4"/>
  <c r="F191" i="4"/>
  <c r="E191" i="4"/>
  <c r="D191" i="4"/>
  <c r="C191" i="4"/>
  <c r="B191" i="4"/>
  <c r="D190" i="4"/>
  <c r="C190" i="4"/>
  <c r="A190" i="4"/>
  <c r="I190" i="4" s="1"/>
  <c r="J190" i="4" s="1"/>
  <c r="D189" i="4"/>
  <c r="C189" i="4"/>
  <c r="A189" i="4"/>
  <c r="I189" i="4" s="1"/>
  <c r="J189" i="4" s="1"/>
  <c r="D182" i="4"/>
  <c r="C182" i="4"/>
  <c r="A182" i="4"/>
  <c r="I182" i="4" s="1"/>
  <c r="J182" i="4" s="1"/>
  <c r="D181" i="4"/>
  <c r="C181" i="4"/>
  <c r="A181" i="4"/>
  <c r="I181" i="4" s="1"/>
  <c r="J181" i="4" s="1"/>
  <c r="D180" i="4"/>
  <c r="C180" i="4"/>
  <c r="A180" i="4"/>
  <c r="I180" i="4" s="1"/>
  <c r="J180" i="4" s="1"/>
  <c r="D179" i="4"/>
  <c r="C179" i="4"/>
  <c r="A179" i="4"/>
  <c r="I179" i="4" s="1"/>
  <c r="J179" i="4" s="1"/>
  <c r="D178" i="4"/>
  <c r="C178" i="4"/>
  <c r="A178" i="4"/>
  <c r="I178" i="4" s="1"/>
  <c r="J178" i="4" s="1"/>
  <c r="D177" i="4"/>
  <c r="C177" i="4"/>
  <c r="A177" i="4"/>
  <c r="I177" i="4" s="1"/>
  <c r="J177" i="4" s="1"/>
  <c r="D170" i="4"/>
  <c r="C170" i="4"/>
  <c r="A170" i="4"/>
  <c r="I170" i="4" s="1"/>
  <c r="J170" i="4" s="1"/>
  <c r="D169" i="4"/>
  <c r="C169" i="4"/>
  <c r="A169" i="4"/>
  <c r="I169" i="4" s="1"/>
  <c r="J169" i="4" s="1"/>
  <c r="D168" i="4"/>
  <c r="C168" i="4"/>
  <c r="A168" i="4"/>
  <c r="I168" i="4" s="1"/>
  <c r="J168" i="4" s="1"/>
  <c r="D167" i="4"/>
  <c r="C167" i="4"/>
  <c r="A167" i="4"/>
  <c r="I167" i="4" s="1"/>
  <c r="J167" i="4" s="1"/>
  <c r="D166" i="4"/>
  <c r="C166" i="4"/>
  <c r="A166" i="4"/>
  <c r="I166" i="4" s="1"/>
  <c r="J166" i="4" s="1"/>
  <c r="D165" i="4"/>
  <c r="C165" i="4"/>
  <c r="A165" i="4"/>
  <c r="I165" i="4" s="1"/>
  <c r="J165" i="4" s="1"/>
  <c r="D155" i="4"/>
  <c r="C155" i="4"/>
  <c r="A155" i="4"/>
  <c r="I155" i="4" s="1"/>
  <c r="J155" i="4" s="1"/>
  <c r="D154" i="4"/>
  <c r="C154" i="4"/>
  <c r="A154" i="4"/>
  <c r="I154" i="4" s="1"/>
  <c r="J154" i="4" s="1"/>
  <c r="D153" i="4"/>
  <c r="C153" i="4"/>
  <c r="A153" i="4"/>
  <c r="I153" i="4" s="1"/>
  <c r="J153" i="4" s="1"/>
  <c r="D152" i="4"/>
  <c r="C152" i="4"/>
  <c r="A152" i="4"/>
  <c r="I152" i="4" s="1"/>
  <c r="J152" i="4" s="1"/>
  <c r="D151" i="4"/>
  <c r="C151" i="4"/>
  <c r="A151" i="4"/>
  <c r="I151" i="4" s="1"/>
  <c r="J151" i="4" s="1"/>
  <c r="D150" i="4"/>
  <c r="C150" i="4"/>
  <c r="A150" i="4"/>
  <c r="I150" i="4" s="1"/>
  <c r="J150" i="4" s="1"/>
  <c r="D149" i="4"/>
  <c r="C149" i="4"/>
  <c r="A149" i="4"/>
  <c r="D148" i="4"/>
  <c r="C148" i="4"/>
  <c r="A148" i="4"/>
  <c r="I148" i="4" s="1"/>
  <c r="J148" i="4" s="1"/>
  <c r="A147" i="4"/>
  <c r="I147" i="4" s="1"/>
  <c r="J147" i="4" s="1"/>
  <c r="A146" i="4"/>
  <c r="I146" i="4" s="1"/>
  <c r="J146" i="4" s="1"/>
  <c r="A145" i="4"/>
  <c r="I145" i="4" s="1"/>
  <c r="J145" i="4" s="1"/>
  <c r="A144" i="4"/>
  <c r="I144" i="4" s="1"/>
  <c r="J144" i="4" s="1"/>
  <c r="A143" i="4"/>
  <c r="I143" i="4" s="1"/>
  <c r="J143" i="4" s="1"/>
  <c r="A142" i="4"/>
  <c r="I142" i="4" s="1"/>
  <c r="J142" i="4" s="1"/>
  <c r="A141" i="4"/>
  <c r="I141" i="4" s="1"/>
  <c r="J141" i="4" s="1"/>
  <c r="A140" i="4"/>
  <c r="I140" i="4" s="1"/>
  <c r="J140" i="4" s="1"/>
  <c r="H298" i="4"/>
  <c r="G298" i="4"/>
  <c r="F298" i="4"/>
  <c r="E298" i="4"/>
  <c r="D298" i="4"/>
  <c r="C298" i="4"/>
  <c r="B298" i="4"/>
  <c r="D297" i="4"/>
  <c r="C297" i="4"/>
  <c r="A297" i="4"/>
  <c r="I297" i="4" s="1"/>
  <c r="J297" i="4" s="1"/>
  <c r="H290" i="4"/>
  <c r="G290" i="4"/>
  <c r="F290" i="4"/>
  <c r="E290" i="4"/>
  <c r="D290" i="4"/>
  <c r="C290" i="4"/>
  <c r="B290" i="4"/>
  <c r="D289" i="4"/>
  <c r="C289" i="4"/>
  <c r="A289" i="4"/>
  <c r="I289" i="4" s="1"/>
  <c r="J289" i="4" s="1"/>
  <c r="H282" i="4"/>
  <c r="G282" i="4"/>
  <c r="F282" i="4"/>
  <c r="E282" i="4"/>
  <c r="D282" i="4"/>
  <c r="C282" i="4"/>
  <c r="B282" i="4"/>
  <c r="H281" i="4"/>
  <c r="G281" i="4"/>
  <c r="F281" i="4"/>
  <c r="E281" i="4"/>
  <c r="D281" i="4"/>
  <c r="C281" i="4"/>
  <c r="B281" i="4"/>
  <c r="D280" i="4"/>
  <c r="C280" i="4"/>
  <c r="A280" i="4"/>
  <c r="I280" i="4" s="1"/>
  <c r="J280" i="4" s="1"/>
  <c r="D279" i="4"/>
  <c r="C279" i="4"/>
  <c r="A279" i="4"/>
  <c r="I279" i="4" s="1"/>
  <c r="J279" i="4" s="1"/>
  <c r="D271" i="4"/>
  <c r="C271" i="4"/>
  <c r="A271" i="4"/>
  <c r="I271" i="4" s="1"/>
  <c r="J271" i="4" s="1"/>
  <c r="D270" i="4"/>
  <c r="C270" i="4"/>
  <c r="A270" i="4"/>
  <c r="I270" i="4" s="1"/>
  <c r="J270" i="4" s="1"/>
  <c r="D269" i="4"/>
  <c r="C269" i="4"/>
  <c r="A269" i="4"/>
  <c r="I269" i="4" s="1"/>
  <c r="J269" i="4" s="1"/>
  <c r="H229" i="4"/>
  <c r="G229" i="4"/>
  <c r="F229" i="4"/>
  <c r="E229" i="4"/>
  <c r="D229" i="4"/>
  <c r="C229" i="4"/>
  <c r="B229" i="4"/>
  <c r="D228" i="4"/>
  <c r="C228" i="4"/>
  <c r="A228" i="4"/>
  <c r="I228" i="4" s="1"/>
  <c r="J228" i="4" s="1"/>
  <c r="D227" i="4"/>
  <c r="C227" i="4"/>
  <c r="A227" i="4"/>
  <c r="I227" i="4" s="1"/>
  <c r="J227" i="4" s="1"/>
  <c r="H126" i="4"/>
  <c r="G126" i="4"/>
  <c r="F126" i="4"/>
  <c r="E126" i="4"/>
  <c r="D126" i="4"/>
  <c r="C126" i="4"/>
  <c r="B126" i="4"/>
  <c r="D125" i="4"/>
  <c r="C125" i="4"/>
  <c r="A125" i="4"/>
  <c r="I125" i="4" s="1"/>
  <c r="J125" i="4" s="1"/>
  <c r="D124" i="4"/>
  <c r="C124" i="4"/>
  <c r="A124" i="4"/>
  <c r="I124" i="4" s="1"/>
  <c r="J124" i="4" s="1"/>
  <c r="D123" i="4"/>
  <c r="C123" i="4"/>
  <c r="A123" i="4"/>
  <c r="I123" i="4" s="1"/>
  <c r="J123" i="4" s="1"/>
  <c r="H116" i="4"/>
  <c r="G116" i="4"/>
  <c r="F116" i="4"/>
  <c r="E116" i="4"/>
  <c r="D116" i="4"/>
  <c r="C116" i="4"/>
  <c r="B116" i="4"/>
  <c r="H115" i="4"/>
  <c r="G115" i="4"/>
  <c r="F115" i="4"/>
  <c r="E115" i="4"/>
  <c r="D115" i="4"/>
  <c r="C115" i="4"/>
  <c r="B115" i="4"/>
  <c r="D114" i="4"/>
  <c r="C114" i="4"/>
  <c r="A114" i="4"/>
  <c r="I114" i="4" s="1"/>
  <c r="J114" i="4" s="1"/>
  <c r="D113" i="4"/>
  <c r="C113" i="4"/>
  <c r="A113" i="4"/>
  <c r="I113" i="4" s="1"/>
  <c r="J113" i="4" s="1"/>
  <c r="H97" i="4"/>
  <c r="G97" i="4"/>
  <c r="F97" i="4"/>
  <c r="E97" i="4"/>
  <c r="D97" i="4"/>
  <c r="C97" i="4"/>
  <c r="B97" i="4"/>
  <c r="H96" i="4"/>
  <c r="G96" i="4"/>
  <c r="F96" i="4"/>
  <c r="E96" i="4"/>
  <c r="D96" i="4"/>
  <c r="C96" i="4"/>
  <c r="B96" i="4"/>
  <c r="D95" i="4"/>
  <c r="C95" i="4"/>
  <c r="A95" i="4"/>
  <c r="I95" i="4" s="1"/>
  <c r="J95" i="4" s="1"/>
  <c r="D94" i="4"/>
  <c r="C94" i="4"/>
  <c r="A94" i="4"/>
  <c r="I94" i="4" s="1"/>
  <c r="J94" i="4" s="1"/>
  <c r="A87" i="4"/>
  <c r="I87" i="4" s="1"/>
  <c r="J87" i="4" s="1"/>
  <c r="D86" i="4"/>
  <c r="C86" i="4"/>
  <c r="A86" i="4"/>
  <c r="I86" i="4" s="1"/>
  <c r="J86" i="4" s="1"/>
  <c r="D85" i="4"/>
  <c r="C85" i="4"/>
  <c r="A85" i="4"/>
  <c r="I85" i="4" s="1"/>
  <c r="J85" i="4" s="1"/>
  <c r="D84" i="4"/>
  <c r="C84" i="4"/>
  <c r="A84" i="4"/>
  <c r="I84" i="4" s="1"/>
  <c r="J84" i="4" s="1"/>
  <c r="D83" i="4"/>
  <c r="C83" i="4"/>
  <c r="A83" i="4"/>
  <c r="I83" i="4" s="1"/>
  <c r="J83" i="4" s="1"/>
  <c r="D581" i="4"/>
  <c r="C581" i="4"/>
  <c r="A581" i="4"/>
  <c r="I581" i="4" s="1"/>
  <c r="J581" i="4" s="1"/>
  <c r="H566" i="4"/>
  <c r="G566" i="4"/>
  <c r="F566" i="4"/>
  <c r="E566" i="4"/>
  <c r="D566" i="4"/>
  <c r="C566" i="4"/>
  <c r="B566" i="4"/>
  <c r="H565" i="4"/>
  <c r="G565" i="4"/>
  <c r="F565" i="4"/>
  <c r="E565" i="4"/>
  <c r="D565" i="4"/>
  <c r="C565" i="4"/>
  <c r="B565" i="4"/>
  <c r="H564" i="4"/>
  <c r="G564" i="4"/>
  <c r="F564" i="4"/>
  <c r="E564" i="4"/>
  <c r="D564" i="4"/>
  <c r="C564" i="4"/>
  <c r="B564" i="4"/>
  <c r="D563" i="4"/>
  <c r="C563" i="4"/>
  <c r="A563" i="4"/>
  <c r="I563" i="4" s="1"/>
  <c r="J563" i="4" s="1"/>
  <c r="H556" i="4"/>
  <c r="G556" i="4"/>
  <c r="F556" i="4"/>
  <c r="E556" i="4"/>
  <c r="D556" i="4"/>
  <c r="C556" i="4"/>
  <c r="B556" i="4"/>
  <c r="D555" i="4"/>
  <c r="C555" i="4"/>
  <c r="A555" i="4"/>
  <c r="I555" i="4" s="1"/>
  <c r="J555" i="4" s="1"/>
  <c r="D554" i="4"/>
  <c r="C554" i="4"/>
  <c r="A554" i="4"/>
  <c r="I554" i="4" s="1"/>
  <c r="J554" i="4" s="1"/>
  <c r="D553" i="4"/>
  <c r="C553" i="4"/>
  <c r="A553" i="4"/>
  <c r="I553" i="4" s="1"/>
  <c r="J553" i="4" s="1"/>
  <c r="H546" i="4"/>
  <c r="G546" i="4"/>
  <c r="F546" i="4"/>
  <c r="E546" i="4"/>
  <c r="D546" i="4"/>
  <c r="C546" i="4"/>
  <c r="B546" i="4"/>
  <c r="D545" i="4"/>
  <c r="C545" i="4"/>
  <c r="A545" i="4"/>
  <c r="I545" i="4" s="1"/>
  <c r="J545" i="4" s="1"/>
  <c r="D544" i="4"/>
  <c r="C544" i="4"/>
  <c r="A544" i="4"/>
  <c r="I544" i="4" s="1"/>
  <c r="J544" i="4" s="1"/>
  <c r="D543" i="4"/>
  <c r="C543" i="4"/>
  <c r="A543" i="4"/>
  <c r="I543" i="4" s="1"/>
  <c r="J543" i="4" s="1"/>
  <c r="H536" i="4"/>
  <c r="G536" i="4"/>
  <c r="F536" i="4"/>
  <c r="E536" i="4"/>
  <c r="D536" i="4"/>
  <c r="C536" i="4"/>
  <c r="B536" i="4"/>
  <c r="H535" i="4"/>
  <c r="G535" i="4"/>
  <c r="F535" i="4"/>
  <c r="E535" i="4"/>
  <c r="D535" i="4"/>
  <c r="C535" i="4"/>
  <c r="B535" i="4"/>
  <c r="H534" i="4"/>
  <c r="G534" i="4"/>
  <c r="F534" i="4"/>
  <c r="E534" i="4"/>
  <c r="D534" i="4"/>
  <c r="C534" i="4"/>
  <c r="B534" i="4"/>
  <c r="H533" i="4"/>
  <c r="G533" i="4"/>
  <c r="F533" i="4"/>
  <c r="E533" i="4"/>
  <c r="D533" i="4"/>
  <c r="C533" i="4"/>
  <c r="B533" i="4"/>
  <c r="H402" i="4"/>
  <c r="G402" i="4"/>
  <c r="F402" i="4"/>
  <c r="E402" i="4"/>
  <c r="D402" i="4"/>
  <c r="C402" i="4"/>
  <c r="B402" i="4"/>
  <c r="H401" i="4"/>
  <c r="G401" i="4"/>
  <c r="F401" i="4"/>
  <c r="E401" i="4"/>
  <c r="D401" i="4"/>
  <c r="C401" i="4"/>
  <c r="B401" i="4"/>
  <c r="H400" i="4"/>
  <c r="G400" i="4"/>
  <c r="F400" i="4"/>
  <c r="E400" i="4"/>
  <c r="D400" i="4"/>
  <c r="C400" i="4"/>
  <c r="B400" i="4"/>
  <c r="D399" i="4"/>
  <c r="C399" i="4"/>
  <c r="A399" i="4"/>
  <c r="I399" i="4" s="1"/>
  <c r="J399" i="4" s="1"/>
  <c r="H391" i="4"/>
  <c r="G391" i="4"/>
  <c r="F391" i="4"/>
  <c r="E391" i="4"/>
  <c r="D391" i="4"/>
  <c r="C391" i="4"/>
  <c r="B391" i="4"/>
  <c r="D390" i="4"/>
  <c r="C390" i="4"/>
  <c r="A390" i="4"/>
  <c r="I390" i="4" s="1"/>
  <c r="J390" i="4" s="1"/>
  <c r="D389" i="4"/>
  <c r="C389" i="4"/>
  <c r="A389" i="4"/>
  <c r="I389" i="4" s="1"/>
  <c r="J389" i="4" s="1"/>
  <c r="D388" i="4"/>
  <c r="C388" i="4"/>
  <c r="A388" i="4"/>
  <c r="I388" i="4" s="1"/>
  <c r="J388" i="4" s="1"/>
  <c r="H381" i="4"/>
  <c r="G381" i="4"/>
  <c r="F381" i="4"/>
  <c r="E381" i="4"/>
  <c r="D381" i="4"/>
  <c r="C381" i="4"/>
  <c r="B381" i="4"/>
  <c r="H380" i="4"/>
  <c r="G380" i="4"/>
  <c r="F380" i="4"/>
  <c r="E380" i="4"/>
  <c r="D380" i="4"/>
  <c r="C380" i="4"/>
  <c r="B380" i="4"/>
  <c r="H379" i="4"/>
  <c r="G379" i="4"/>
  <c r="F379" i="4"/>
  <c r="E379" i="4"/>
  <c r="D379" i="4"/>
  <c r="C379" i="4"/>
  <c r="B379" i="4"/>
  <c r="D378" i="4"/>
  <c r="C378" i="4"/>
  <c r="A378" i="4"/>
  <c r="I378" i="4" s="1"/>
  <c r="J378" i="4" s="1"/>
  <c r="H359" i="4"/>
  <c r="G359" i="4"/>
  <c r="F359" i="4"/>
  <c r="E359" i="4"/>
  <c r="D359" i="4"/>
  <c r="C359" i="4"/>
  <c r="B359" i="4"/>
  <c r="D358" i="4"/>
  <c r="C358" i="4"/>
  <c r="A358" i="4"/>
  <c r="I358" i="4" s="1"/>
  <c r="J358" i="4" s="1"/>
  <c r="D357" i="4"/>
  <c r="C357" i="4"/>
  <c r="A357" i="4"/>
  <c r="I357" i="4" s="1"/>
  <c r="J357" i="4" s="1"/>
  <c r="D356" i="4"/>
  <c r="C356" i="4"/>
  <c r="A356" i="4"/>
  <c r="I356" i="4" s="1"/>
  <c r="J356" i="4" s="1"/>
  <c r="D349" i="4"/>
  <c r="C349" i="4"/>
  <c r="A349" i="4"/>
  <c r="I349" i="4" s="1"/>
  <c r="J349" i="4" s="1"/>
  <c r="D348" i="4"/>
  <c r="C348" i="4"/>
  <c r="A348" i="4"/>
  <c r="I348" i="4" s="1"/>
  <c r="J348" i="4" s="1"/>
  <c r="D347" i="4"/>
  <c r="C347" i="4"/>
  <c r="A347" i="4"/>
  <c r="I347" i="4" s="1"/>
  <c r="J347" i="4" s="1"/>
  <c r="D346" i="4"/>
  <c r="C346" i="4"/>
  <c r="A346" i="4"/>
  <c r="I346" i="4" s="1"/>
  <c r="J346" i="4" s="1"/>
  <c r="D338" i="4"/>
  <c r="C338" i="4"/>
  <c r="A338" i="4"/>
  <c r="I338" i="4" s="1"/>
  <c r="J338" i="4" s="1"/>
  <c r="D337" i="4"/>
  <c r="C337" i="4"/>
  <c r="A337" i="4"/>
  <c r="I337" i="4" s="1"/>
  <c r="J337" i="4" s="1"/>
  <c r="D336" i="4"/>
  <c r="C336" i="4"/>
  <c r="A336" i="4"/>
  <c r="I336" i="4" s="1"/>
  <c r="J336" i="4" s="1"/>
  <c r="D335" i="4"/>
  <c r="C335" i="4"/>
  <c r="A335" i="4"/>
  <c r="I335" i="4" s="1"/>
  <c r="J335" i="4" s="1"/>
  <c r="H328" i="4"/>
  <c r="G328" i="4"/>
  <c r="F328" i="4"/>
  <c r="E328" i="4"/>
  <c r="D328" i="4"/>
  <c r="C328" i="4"/>
  <c r="B328" i="4"/>
  <c r="D327" i="4"/>
  <c r="C327" i="4"/>
  <c r="A327" i="4"/>
  <c r="I327" i="4" s="1"/>
  <c r="J327" i="4" s="1"/>
  <c r="D326" i="4"/>
  <c r="C326" i="4"/>
  <c r="A326" i="4"/>
  <c r="I326" i="4" s="1"/>
  <c r="J326" i="4" s="1"/>
  <c r="D325" i="4"/>
  <c r="C325" i="4"/>
  <c r="A325" i="4"/>
  <c r="I325" i="4" s="1"/>
  <c r="J325" i="4" s="1"/>
  <c r="H75" i="4"/>
  <c r="G75" i="4"/>
  <c r="F75" i="4"/>
  <c r="E75" i="4"/>
  <c r="B75" i="4"/>
  <c r="H74" i="4"/>
  <c r="G74" i="4"/>
  <c r="F74" i="4"/>
  <c r="E74" i="4"/>
  <c r="B74" i="4"/>
  <c r="A73" i="4"/>
  <c r="I73" i="4" s="1"/>
  <c r="J73" i="4" s="1"/>
  <c r="A72" i="4"/>
  <c r="I72" i="4" s="1"/>
  <c r="J72" i="4" s="1"/>
  <c r="H64" i="4"/>
  <c r="G64" i="4"/>
  <c r="F64" i="4"/>
  <c r="E64" i="4"/>
  <c r="D64" i="4"/>
  <c r="C64" i="4"/>
  <c r="B64" i="4"/>
  <c r="H63" i="4"/>
  <c r="G63" i="4"/>
  <c r="F63" i="4"/>
  <c r="E63" i="4"/>
  <c r="D63" i="4"/>
  <c r="C63" i="4"/>
  <c r="B63" i="4"/>
  <c r="D62" i="4"/>
  <c r="C62" i="4"/>
  <c r="A62" i="4"/>
  <c r="I62" i="4" s="1"/>
  <c r="J62" i="4" s="1"/>
  <c r="D61" i="4"/>
  <c r="C61" i="4"/>
  <c r="A61" i="4"/>
  <c r="I61" i="4" s="1"/>
  <c r="J61" i="4" s="1"/>
  <c r="H46" i="4"/>
  <c r="G46" i="4"/>
  <c r="F46" i="4"/>
  <c r="E46" i="4"/>
  <c r="D46" i="4"/>
  <c r="C46" i="4"/>
  <c r="B46" i="4"/>
  <c r="D45" i="4"/>
  <c r="C45" i="4"/>
  <c r="A45" i="4"/>
  <c r="I45" i="4" s="1"/>
  <c r="J45" i="4" s="1"/>
  <c r="D44" i="4"/>
  <c r="C44" i="4"/>
  <c r="A44" i="4"/>
  <c r="I44" i="4" s="1"/>
  <c r="J44" i="4" s="1"/>
  <c r="D43" i="4"/>
  <c r="C43" i="4"/>
  <c r="A43" i="4"/>
  <c r="I43" i="4" s="1"/>
  <c r="J43" i="4" s="1"/>
  <c r="H36" i="4"/>
  <c r="G36" i="4"/>
  <c r="F36" i="4"/>
  <c r="E36" i="4"/>
  <c r="D36" i="4"/>
  <c r="C36" i="4"/>
  <c r="B36" i="4"/>
  <c r="D35" i="4"/>
  <c r="C35" i="4"/>
  <c r="A35" i="4"/>
  <c r="I35" i="4" s="1"/>
  <c r="J35" i="4" s="1"/>
  <c r="D34" i="4"/>
  <c r="C34" i="4"/>
  <c r="A34" i="4"/>
  <c r="I34" i="4" s="1"/>
  <c r="J34" i="4" s="1"/>
  <c r="D33" i="4"/>
  <c r="C33" i="4"/>
  <c r="A33" i="4"/>
  <c r="I33" i="4" s="1"/>
  <c r="J33" i="4" s="1"/>
  <c r="D26" i="4"/>
  <c r="C26" i="4"/>
  <c r="A26" i="4"/>
  <c r="I26" i="4" s="1"/>
  <c r="J26" i="4" s="1"/>
  <c r="D25" i="4"/>
  <c r="C25" i="4"/>
  <c r="A25" i="4"/>
  <c r="I25" i="4" s="1"/>
  <c r="J25" i="4" s="1"/>
  <c r="D24" i="4"/>
  <c r="C24" i="4"/>
  <c r="A24" i="4"/>
  <c r="D23" i="4"/>
  <c r="C23" i="4"/>
  <c r="A23" i="4"/>
  <c r="I23" i="4" s="1"/>
  <c r="J23" i="4" s="1"/>
  <c r="H16" i="4"/>
  <c r="G16" i="4"/>
  <c r="F16" i="4"/>
  <c r="E16" i="4"/>
  <c r="D16" i="4"/>
  <c r="C16" i="4"/>
  <c r="B16" i="4"/>
  <c r="D15" i="4"/>
  <c r="C15" i="4"/>
  <c r="A15" i="4"/>
  <c r="D14" i="4"/>
  <c r="C14" i="4"/>
  <c r="A14" i="4"/>
  <c r="I14" i="4" s="1"/>
  <c r="J14" i="4" s="1"/>
  <c r="D13" i="4"/>
  <c r="C13" i="4"/>
  <c r="A13" i="4"/>
  <c r="L69" i="20" l="1"/>
  <c r="L121" i="20" s="1"/>
  <c r="L17" i="21" s="1"/>
  <c r="L17" i="22" s="1"/>
  <c r="L17" i="23" s="1"/>
  <c r="L69" i="23" s="1"/>
  <c r="L17" i="24" s="1"/>
  <c r="L69" i="24" s="1"/>
  <c r="L121" i="24" s="1"/>
  <c r="L173" i="24" s="1"/>
  <c r="L225" i="24" s="1"/>
  <c r="L277" i="24" s="1"/>
  <c r="L17" i="25" s="1"/>
  <c r="L69" i="25" s="1"/>
  <c r="L121" i="25" s="1"/>
  <c r="L173" i="25" s="1"/>
  <c r="L225" i="25" s="1"/>
  <c r="L17" i="26" s="1"/>
  <c r="L69" i="26" s="1"/>
  <c r="L121" i="26" s="1"/>
  <c r="L173" i="26" s="1"/>
  <c r="L17" i="27" s="1"/>
  <c r="L17" i="28" s="1"/>
  <c r="L69" i="28" s="1"/>
  <c r="L121" i="28" s="1"/>
  <c r="L173" i="28" s="1"/>
  <c r="L17" i="29" s="1"/>
  <c r="L17" i="30" s="1"/>
  <c r="L69" i="30" s="1"/>
  <c r="L121" i="30" s="1"/>
  <c r="L173" i="30" s="1"/>
  <c r="L17" i="31" s="1"/>
  <c r="L69" i="31" s="1"/>
  <c r="L121" i="31" s="1"/>
  <c r="L173" i="31" s="1"/>
  <c r="L225" i="31" s="1"/>
  <c r="L277" i="31" s="1"/>
  <c r="L329" i="31" s="1"/>
  <c r="L17" i="32" s="1"/>
  <c r="L17" i="33" s="1"/>
  <c r="L17" i="34" s="1"/>
  <c r="L69" i="34" s="1"/>
  <c r="L17" i="35" s="1"/>
  <c r="L69" i="35" s="1"/>
  <c r="L17" i="36" s="1"/>
  <c r="L69" i="36" s="1"/>
  <c r="L17" i="37" s="1"/>
  <c r="I25" i="5"/>
  <c r="J25" i="5" s="1"/>
  <c r="B25" i="5"/>
  <c r="I149" i="4"/>
  <c r="J149" i="4" s="1"/>
  <c r="F149" i="4"/>
  <c r="I13" i="4"/>
  <c r="J13" i="4" s="1"/>
  <c r="B13" i="4"/>
  <c r="I24" i="4"/>
  <c r="I15" i="4"/>
  <c r="B19" i="6"/>
  <c r="B23" i="5"/>
  <c r="B13" i="5"/>
  <c r="F327" i="4"/>
  <c r="B503" i="4"/>
  <c r="G326" i="4"/>
  <c r="B270" i="4"/>
  <c r="B52" i="5"/>
  <c r="B78" i="5"/>
  <c r="B130" i="5"/>
  <c r="B50" i="5"/>
  <c r="B142" i="4"/>
  <c r="B149" i="4"/>
  <c r="B83" i="4"/>
  <c r="B153" i="4"/>
  <c r="B14" i="4"/>
  <c r="B338" i="4"/>
  <c r="B145" i="4"/>
  <c r="B166" i="4"/>
  <c r="B25" i="4"/>
  <c r="B289" i="4"/>
  <c r="B217" i="4"/>
  <c r="B485" i="4"/>
  <c r="B516" i="4"/>
  <c r="B616" i="4"/>
  <c r="B349" i="4"/>
  <c r="H349" i="4"/>
  <c r="B447" i="4"/>
  <c r="B87" i="4"/>
  <c r="G349" i="4"/>
  <c r="B399" i="4"/>
  <c r="B170" i="4"/>
  <c r="B180" i="4"/>
  <c r="B190" i="4"/>
  <c r="H326" i="4"/>
  <c r="G327" i="4"/>
  <c r="B604" i="4"/>
  <c r="B14" i="6"/>
  <c r="B17" i="6"/>
  <c r="B13" i="6"/>
  <c r="B16" i="6"/>
  <c r="B15" i="6"/>
  <c r="B20" i="6"/>
  <c r="B18" i="6"/>
  <c r="B67" i="5"/>
  <c r="B180" i="5"/>
  <c r="B42" i="5"/>
  <c r="B16" i="5"/>
  <c r="B32" i="5"/>
  <c r="B118" i="5"/>
  <c r="B140" i="5"/>
  <c r="B65" i="5"/>
  <c r="B14" i="5"/>
  <c r="B34" i="5"/>
  <c r="B76" i="5"/>
  <c r="B80" i="5"/>
  <c r="B128" i="5"/>
  <c r="B138" i="5"/>
  <c r="B170" i="5"/>
  <c r="B26" i="5"/>
  <c r="B41" i="5"/>
  <c r="B51" i="5"/>
  <c r="B66" i="5"/>
  <c r="B75" i="5"/>
  <c r="B79" i="5"/>
  <c r="B119" i="5"/>
  <c r="B129" i="5"/>
  <c r="B139" i="5"/>
  <c r="B171" i="5"/>
  <c r="B189" i="5"/>
  <c r="B15" i="5"/>
  <c r="B24" i="5"/>
  <c r="B33" i="5"/>
  <c r="B43" i="5"/>
  <c r="B53" i="5"/>
  <c r="B68" i="5"/>
  <c r="B77" i="5"/>
  <c r="B117" i="5"/>
  <c r="B127" i="5"/>
  <c r="B137" i="5"/>
  <c r="B169" i="5"/>
  <c r="B179" i="5"/>
  <c r="H73" i="4"/>
  <c r="G73" i="4"/>
  <c r="B73" i="4"/>
  <c r="B61" i="4"/>
  <c r="B563" i="4"/>
  <c r="B94" i="4"/>
  <c r="F73" i="4"/>
  <c r="B545" i="4"/>
  <c r="B86" i="4"/>
  <c r="B390" i="4"/>
  <c r="B123" i="4"/>
  <c r="B228" i="4"/>
  <c r="B437" i="4"/>
  <c r="B456" i="4"/>
  <c r="B515" i="4"/>
  <c r="B201" i="4"/>
  <c r="B35" i="4"/>
  <c r="H327" i="4"/>
  <c r="F349" i="4"/>
  <c r="B378" i="4"/>
  <c r="B544" i="4"/>
  <c r="B555" i="4"/>
  <c r="B114" i="4"/>
  <c r="B227" i="4"/>
  <c r="B271" i="4"/>
  <c r="B297" i="4"/>
  <c r="B143" i="4"/>
  <c r="B146" i="4"/>
  <c r="B150" i="4"/>
  <c r="B154" i="4"/>
  <c r="B167" i="4"/>
  <c r="B177" i="4"/>
  <c r="B181" i="4"/>
  <c r="B514" i="4"/>
  <c r="B594" i="4"/>
  <c r="B617" i="4"/>
  <c r="B455" i="4"/>
  <c r="B477" i="4"/>
  <c r="B593" i="4"/>
  <c r="B615" i="4"/>
  <c r="B15" i="4"/>
  <c r="B43" i="4"/>
  <c r="B335" i="4"/>
  <c r="B346" i="4"/>
  <c r="B356" i="4"/>
  <c r="B23" i="4"/>
  <c r="B33" i="4"/>
  <c r="B388" i="4"/>
  <c r="B553" i="4"/>
  <c r="B581" i="4"/>
  <c r="B84" i="4"/>
  <c r="B95" i="4"/>
  <c r="B124" i="4"/>
  <c r="B279" i="4"/>
  <c r="B140" i="4"/>
  <c r="B144" i="4"/>
  <c r="B147" i="4"/>
  <c r="B151" i="4"/>
  <c r="B155" i="4"/>
  <c r="B168" i="4"/>
  <c r="B178" i="4"/>
  <c r="B182" i="4"/>
  <c r="B199" i="4"/>
  <c r="B218" i="4"/>
  <c r="B446" i="4"/>
  <c r="B513" i="4"/>
  <c r="B613" i="4"/>
  <c r="B614" i="4"/>
  <c r="B26" i="4"/>
  <c r="B62" i="4"/>
  <c r="B325" i="4"/>
  <c r="B44" i="4"/>
  <c r="B326" i="4"/>
  <c r="F326" i="4"/>
  <c r="B336" i="4"/>
  <c r="B347" i="4"/>
  <c r="B357" i="4"/>
  <c r="B24" i="4"/>
  <c r="B34" i="4"/>
  <c r="B45" i="4"/>
  <c r="B72" i="4"/>
  <c r="B327" i="4"/>
  <c r="B337" i="4"/>
  <c r="B348" i="4"/>
  <c r="B358" i="4"/>
  <c r="B389" i="4"/>
  <c r="B543" i="4"/>
  <c r="B554" i="4"/>
  <c r="B85" i="4"/>
  <c r="B113" i="4"/>
  <c r="B125" i="4"/>
  <c r="B269" i="4"/>
  <c r="B280" i="4"/>
  <c r="B141" i="4"/>
  <c r="B148" i="4"/>
  <c r="B152" i="4"/>
  <c r="B165" i="4"/>
  <c r="B169" i="4"/>
  <c r="B179" i="4"/>
  <c r="B189" i="4"/>
  <c r="B200" i="4"/>
  <c r="B429" i="4"/>
  <c r="B430" i="4"/>
  <c r="B438" i="4"/>
  <c r="B445" i="4"/>
  <c r="B493" i="4"/>
  <c r="B494" i="4"/>
  <c r="B504" i="4"/>
  <c r="B505" i="4"/>
  <c r="B595" i="4"/>
  <c r="B603" i="4"/>
  <c r="L69" i="37" l="1"/>
  <c r="L121" i="37" s="1"/>
  <c r="L17" i="38" s="1"/>
  <c r="L17" i="39" s="1"/>
  <c r="L69" i="39" s="1"/>
  <c r="L121" i="39" s="1"/>
  <c r="L173" i="39" s="1"/>
  <c r="L225" i="39" s="1"/>
  <c r="L17" i="40" s="1"/>
  <c r="L69" i="40" s="1"/>
  <c r="L121" i="40" s="1"/>
  <c r="L173" i="40" s="1"/>
  <c r="L225" i="40" s="1"/>
  <c r="L17" i="46" s="1"/>
  <c r="L69" i="46" s="1"/>
  <c r="L121" i="46" s="1"/>
  <c r="L173" i="46" s="1"/>
  <c r="L225" i="46" s="1"/>
  <c r="L277" i="46" s="1"/>
  <c r="L17" i="47" s="1"/>
  <c r="J24" i="4"/>
  <c r="M19" i="42" s="1"/>
  <c r="N19" i="42" s="1"/>
  <c r="J15" i="4"/>
  <c r="M18" i="42" s="1"/>
  <c r="N18" i="42" s="1"/>
  <c r="N74" i="42" l="1"/>
  <c r="F399" i="4" l="1"/>
  <c r="E14" i="4" l="1"/>
  <c r="E15" i="4"/>
  <c r="E23" i="4"/>
  <c r="E24" i="4"/>
  <c r="E25" i="4"/>
  <c r="E26" i="4"/>
  <c r="E33" i="4"/>
  <c r="E34" i="4"/>
  <c r="E35" i="4"/>
  <c r="E43" i="4"/>
  <c r="E44" i="4"/>
  <c r="E45" i="4"/>
  <c r="E61" i="4"/>
  <c r="E62" i="4"/>
  <c r="E72" i="4"/>
  <c r="E73" i="4"/>
  <c r="E325" i="4"/>
  <c r="E326" i="4"/>
  <c r="E335" i="4"/>
  <c r="E336" i="4"/>
  <c r="E337" i="4"/>
  <c r="E338" i="4"/>
  <c r="E346" i="4"/>
  <c r="E347" i="4"/>
  <c r="E348" i="4"/>
  <c r="E358" i="4"/>
  <c r="E388" i="4"/>
  <c r="E389" i="4"/>
  <c r="E399" i="4"/>
  <c r="E349" i="4"/>
  <c r="E327" i="4"/>
  <c r="E113" i="4"/>
  <c r="E132" i="7"/>
  <c r="E231" i="7"/>
  <c r="E221" i="7"/>
  <c r="E230" i="7"/>
  <c r="E241" i="7"/>
  <c r="E242" i="7"/>
  <c r="E243" i="7"/>
  <c r="E244" i="7"/>
  <c r="E171" i="7"/>
  <c r="E172" i="7"/>
  <c r="E173" i="7"/>
  <c r="E72" i="20"/>
  <c r="E126" i="20"/>
  <c r="E13" i="4"/>
  <c r="H14" i="4"/>
  <c r="G14" i="4"/>
  <c r="F14" i="4"/>
  <c r="H15" i="4"/>
  <c r="G15" i="4"/>
  <c r="F15" i="4"/>
  <c r="H23" i="4"/>
  <c r="G23" i="4"/>
  <c r="F23" i="4"/>
  <c r="H24" i="4"/>
  <c r="G24" i="4"/>
  <c r="F24" i="4"/>
  <c r="H25" i="4"/>
  <c r="G25" i="4"/>
  <c r="F25" i="4"/>
  <c r="H26" i="4"/>
  <c r="G26" i="4"/>
  <c r="F26" i="4"/>
  <c r="H33" i="4"/>
  <c r="G33" i="4"/>
  <c r="F33" i="4"/>
  <c r="H34" i="4"/>
  <c r="G34" i="4"/>
  <c r="F34" i="4"/>
  <c r="H35" i="4"/>
  <c r="G35" i="4"/>
  <c r="F35" i="4"/>
  <c r="H43" i="4"/>
  <c r="G43" i="4"/>
  <c r="F43" i="4"/>
  <c r="H44" i="4"/>
  <c r="G44" i="4"/>
  <c r="F44" i="4"/>
  <c r="H45" i="4"/>
  <c r="G45" i="4"/>
  <c r="F45" i="4"/>
  <c r="H61" i="4"/>
  <c r="G61" i="4"/>
  <c r="F61" i="4"/>
  <c r="H62" i="4"/>
  <c r="G62" i="4"/>
  <c r="F62" i="4"/>
  <c r="H72" i="4"/>
  <c r="G72" i="4"/>
  <c r="F72" i="4"/>
  <c r="H325" i="4"/>
  <c r="G325" i="4"/>
  <c r="F325" i="4"/>
  <c r="H335" i="4"/>
  <c r="G335" i="4"/>
  <c r="F335" i="4"/>
  <c r="H336" i="4"/>
  <c r="G336" i="4"/>
  <c r="F336" i="4"/>
  <c r="H337" i="4"/>
  <c r="G337" i="4"/>
  <c r="F337" i="4"/>
  <c r="H338" i="4"/>
  <c r="G338" i="4"/>
  <c r="F338" i="4"/>
  <c r="H346" i="4"/>
  <c r="G346" i="4"/>
  <c r="F346" i="4"/>
  <c r="H347" i="4"/>
  <c r="G347" i="4"/>
  <c r="F347" i="4"/>
  <c r="H348" i="4"/>
  <c r="G348" i="4"/>
  <c r="F348" i="4"/>
  <c r="H358" i="4"/>
  <c r="G358" i="4"/>
  <c r="F358" i="4"/>
  <c r="H388" i="4"/>
  <c r="G388" i="4"/>
  <c r="F388" i="4"/>
  <c r="H389" i="4"/>
  <c r="G389" i="4"/>
  <c r="F389" i="4"/>
  <c r="H399" i="4"/>
  <c r="G399" i="4"/>
  <c r="H113" i="4"/>
  <c r="G113" i="4"/>
  <c r="F113" i="4"/>
  <c r="H132" i="7"/>
  <c r="G132" i="7"/>
  <c r="F132" i="7"/>
  <c r="H231" i="7"/>
  <c r="G231" i="7"/>
  <c r="F231" i="7"/>
  <c r="H221" i="7"/>
  <c r="G221" i="7"/>
  <c r="F221" i="7"/>
  <c r="H230" i="7"/>
  <c r="G230" i="7"/>
  <c r="F230" i="7"/>
  <c r="H241" i="7"/>
  <c r="G241" i="7"/>
  <c r="F241" i="7"/>
  <c r="H242" i="7"/>
  <c r="G242" i="7"/>
  <c r="F242" i="7"/>
  <c r="H243" i="7"/>
  <c r="G243" i="7"/>
  <c r="F243" i="7"/>
  <c r="H244" i="7"/>
  <c r="G244" i="7"/>
  <c r="F244" i="7"/>
  <c r="H171" i="7"/>
  <c r="G171" i="7"/>
  <c r="F171" i="7"/>
  <c r="H172" i="7"/>
  <c r="G172" i="7"/>
  <c r="F172" i="7"/>
  <c r="H173" i="7"/>
  <c r="G173" i="7"/>
  <c r="F173" i="7"/>
  <c r="H72" i="20"/>
  <c r="G72" i="20"/>
  <c r="F72" i="20"/>
  <c r="H126" i="20"/>
  <c r="G126" i="20"/>
  <c r="F126" i="20"/>
  <c r="F13" i="4"/>
  <c r="G13" i="4"/>
  <c r="H13" i="4"/>
  <c r="G434" i="16" l="1"/>
  <c r="H198" i="31"/>
  <c r="G98" i="37"/>
  <c r="G82" i="37"/>
  <c r="H69" i="37"/>
  <c r="H39" i="36"/>
  <c r="G28" i="36"/>
  <c r="G20" i="36"/>
  <c r="H90" i="35"/>
  <c r="G79" i="35"/>
  <c r="H66" i="35"/>
  <c r="F89" i="34"/>
  <c r="G69" i="34"/>
  <c r="F45" i="34"/>
  <c r="H35" i="34"/>
  <c r="G24" i="34"/>
  <c r="F14" i="34"/>
  <c r="H16" i="33"/>
  <c r="G288" i="31"/>
  <c r="G272" i="31"/>
  <c r="G187" i="31"/>
  <c r="F200" i="31"/>
  <c r="G235" i="40"/>
  <c r="H31" i="40"/>
  <c r="G100" i="40"/>
  <c r="F125" i="40"/>
  <c r="G178" i="40"/>
  <c r="F167" i="40"/>
  <c r="H184" i="40"/>
  <c r="G76" i="40"/>
  <c r="G138" i="40"/>
  <c r="F15" i="40"/>
  <c r="H198" i="39"/>
  <c r="H183" i="39"/>
  <c r="G67" i="39"/>
  <c r="G70" i="39"/>
  <c r="G68" i="39"/>
  <c r="G69" i="39"/>
  <c r="G28" i="39"/>
  <c r="H15" i="39"/>
  <c r="G20" i="38"/>
  <c r="H96" i="37"/>
  <c r="G85" i="37"/>
  <c r="H29" i="37"/>
  <c r="H37" i="37"/>
  <c r="H24" i="37"/>
  <c r="H33" i="37"/>
  <c r="H25" i="37"/>
  <c r="H36" i="37"/>
  <c r="H31" i="37"/>
  <c r="H21" i="37"/>
  <c r="H27" i="37"/>
  <c r="H35" i="37"/>
  <c r="H26" i="37"/>
  <c r="H30" i="37"/>
  <c r="H18" i="37"/>
  <c r="H20" i="37"/>
  <c r="H28" i="37"/>
  <c r="H22" i="37"/>
  <c r="H19" i="37"/>
  <c r="H34" i="37"/>
  <c r="H32" i="37"/>
  <c r="F16" i="37"/>
  <c r="H34" i="36"/>
  <c r="F20" i="36"/>
  <c r="G90" i="35"/>
  <c r="F79" i="35"/>
  <c r="H69" i="35"/>
  <c r="H13" i="35"/>
  <c r="H325" i="31"/>
  <c r="F40" i="34"/>
  <c r="G27" i="34"/>
  <c r="F71" i="34"/>
  <c r="F17" i="34"/>
  <c r="F13" i="33"/>
  <c r="H286" i="31"/>
  <c r="G275" i="31"/>
  <c r="G225" i="31"/>
  <c r="F195" i="31"/>
  <c r="G182" i="31"/>
  <c r="H169" i="31"/>
  <c r="H183" i="30"/>
  <c r="H136" i="31"/>
  <c r="F122" i="31"/>
  <c r="F15" i="32"/>
  <c r="F76" i="31"/>
  <c r="H67" i="31"/>
  <c r="H23" i="31"/>
  <c r="F14" i="30"/>
  <c r="G18" i="29"/>
  <c r="F91" i="28"/>
  <c r="H172" i="28"/>
  <c r="H138" i="28"/>
  <c r="G127" i="28"/>
  <c r="G72" i="28"/>
  <c r="H18" i="27"/>
  <c r="G181" i="26"/>
  <c r="G138" i="26"/>
  <c r="F127" i="26"/>
  <c r="F119" i="26"/>
  <c r="H26" i="26"/>
  <c r="G244" i="25"/>
  <c r="H231" i="25"/>
  <c r="F195" i="25"/>
  <c r="H185" i="25"/>
  <c r="F171" i="25"/>
  <c r="F144" i="25"/>
  <c r="G131" i="25"/>
  <c r="F120" i="25"/>
  <c r="H20" i="25"/>
  <c r="H225" i="24"/>
  <c r="G235" i="24"/>
  <c r="H233" i="24"/>
  <c r="F193" i="24"/>
  <c r="H172" i="24"/>
  <c r="H117" i="24"/>
  <c r="G67" i="24"/>
  <c r="G18" i="23"/>
  <c r="H125" i="20"/>
  <c r="H80" i="20"/>
  <c r="H85" i="20"/>
  <c r="G28" i="20"/>
  <c r="F20" i="20"/>
  <c r="G17" i="22"/>
  <c r="G134" i="19"/>
  <c r="F150" i="19"/>
  <c r="G176" i="19"/>
  <c r="F152" i="19"/>
  <c r="G53" i="19"/>
  <c r="G22" i="19"/>
  <c r="H75" i="19"/>
  <c r="H76" i="19"/>
  <c r="G37" i="19"/>
  <c r="G15" i="19"/>
  <c r="H17" i="18"/>
  <c r="F33" i="17"/>
  <c r="H566" i="16"/>
  <c r="G533" i="16"/>
  <c r="F276" i="16"/>
  <c r="G457" i="16"/>
  <c r="H243" i="40"/>
  <c r="F221" i="40"/>
  <c r="F202" i="40"/>
  <c r="G125" i="40"/>
  <c r="H178" i="40"/>
  <c r="G104" i="40"/>
  <c r="F85" i="40"/>
  <c r="F70" i="40"/>
  <c r="G135" i="40"/>
  <c r="F197" i="39"/>
  <c r="G185" i="39"/>
  <c r="G177" i="39"/>
  <c r="H36" i="39"/>
  <c r="H20" i="39"/>
  <c r="H20" i="38"/>
  <c r="G123" i="37"/>
  <c r="F95" i="37"/>
  <c r="H77" i="37"/>
  <c r="H477" i="16"/>
  <c r="H14" i="36"/>
  <c r="H225" i="31"/>
  <c r="H190" i="31"/>
  <c r="G243" i="40"/>
  <c r="F232" i="40"/>
  <c r="F33" i="40"/>
  <c r="H203" i="40"/>
  <c r="H95" i="40"/>
  <c r="F117" i="40"/>
  <c r="H173" i="40"/>
  <c r="G105" i="40"/>
  <c r="H86" i="40"/>
  <c r="F81" i="40"/>
  <c r="F73" i="40"/>
  <c r="H141" i="40"/>
  <c r="F135" i="40"/>
  <c r="H13" i="40"/>
  <c r="H208" i="39"/>
  <c r="H227" i="39"/>
  <c r="H230" i="39"/>
  <c r="H228" i="39"/>
  <c r="H205" i="39"/>
  <c r="H229" i="39"/>
  <c r="H226" i="39"/>
  <c r="H225" i="39"/>
  <c r="H206" i="39"/>
  <c r="H222" i="39"/>
  <c r="H231" i="39"/>
  <c r="H224" i="39"/>
  <c r="H221" i="39"/>
  <c r="H207" i="39"/>
  <c r="H223" i="39"/>
  <c r="G203" i="39"/>
  <c r="F193" i="39"/>
  <c r="F185" i="39"/>
  <c r="F177" i="39"/>
  <c r="G172" i="39"/>
  <c r="F33" i="39"/>
  <c r="F25" i="39"/>
  <c r="F17" i="39"/>
  <c r="F25" i="38"/>
  <c r="H15" i="38"/>
  <c r="F123" i="37"/>
  <c r="F117" i="37"/>
  <c r="F98" i="37"/>
  <c r="H88" i="37"/>
  <c r="H80" i="37"/>
  <c r="H72" i="37"/>
  <c r="G69" i="37"/>
  <c r="H14" i="37"/>
  <c r="H61" i="36"/>
  <c r="H42" i="36"/>
  <c r="G31" i="36"/>
  <c r="H26" i="36"/>
  <c r="G14" i="36"/>
  <c r="F87" i="35"/>
  <c r="G82" i="35"/>
  <c r="G74" i="35"/>
  <c r="F335" i="31"/>
  <c r="F23" i="35"/>
  <c r="F15" i="35"/>
  <c r="F327" i="31"/>
  <c r="F84" i="34"/>
  <c r="G73" i="34"/>
  <c r="F48" i="34"/>
  <c r="G43" i="34"/>
  <c r="H30" i="34"/>
  <c r="G20" i="34"/>
  <c r="F21" i="33"/>
  <c r="H19" i="33"/>
  <c r="F288" i="31"/>
  <c r="H278" i="31"/>
  <c r="H270" i="31"/>
  <c r="H227" i="31"/>
  <c r="G190" i="31"/>
  <c r="F179" i="31"/>
  <c r="F171" i="31"/>
  <c r="G180" i="30"/>
  <c r="G188" i="30"/>
  <c r="G176" i="30"/>
  <c r="F138" i="31"/>
  <c r="F130" i="31"/>
  <c r="H120" i="31"/>
  <c r="H121" i="30"/>
  <c r="G20" i="32"/>
  <c r="G79" i="31"/>
  <c r="F69" i="31"/>
  <c r="H67" i="30"/>
  <c r="F25" i="31"/>
  <c r="F17" i="31"/>
  <c r="H183" i="28"/>
  <c r="F22" i="29"/>
  <c r="G94" i="28"/>
  <c r="F174" i="28"/>
  <c r="G169" i="28"/>
  <c r="G143" i="28"/>
  <c r="H130" i="28"/>
  <c r="H122" i="28"/>
  <c r="H75" i="28"/>
  <c r="G15" i="27"/>
  <c r="F178" i="26"/>
  <c r="F170" i="26"/>
  <c r="H133" i="26"/>
  <c r="H125" i="26"/>
  <c r="G79" i="26"/>
  <c r="F16" i="26"/>
  <c r="F241" i="25"/>
  <c r="G236" i="25"/>
  <c r="F225" i="25"/>
  <c r="G198" i="25"/>
  <c r="F187" i="25"/>
  <c r="H177" i="25"/>
  <c r="G155" i="25"/>
  <c r="G147" i="25"/>
  <c r="F136" i="25"/>
  <c r="F127" i="25"/>
  <c r="G123" i="25"/>
  <c r="H118" i="25"/>
  <c r="F22" i="25"/>
  <c r="G17" i="25"/>
  <c r="G252" i="24"/>
  <c r="H258" i="24"/>
  <c r="G245" i="24"/>
  <c r="G230" i="24"/>
  <c r="G222" i="24"/>
  <c r="F125" i="24"/>
  <c r="F94" i="24"/>
  <c r="F119" i="24"/>
  <c r="H70" i="24"/>
  <c r="G27" i="24"/>
  <c r="F68" i="23"/>
  <c r="F15" i="23"/>
  <c r="F120" i="20"/>
  <c r="F45" i="20"/>
  <c r="F19" i="21"/>
  <c r="G14" i="21"/>
  <c r="F83" i="20"/>
  <c r="G76" i="20"/>
  <c r="G66" i="20"/>
  <c r="F34" i="20"/>
  <c r="H30" i="20"/>
  <c r="G25" i="22"/>
  <c r="F14" i="22"/>
  <c r="F192" i="19"/>
  <c r="F135" i="19"/>
  <c r="H151" i="19"/>
  <c r="F169" i="19"/>
  <c r="H174" i="19"/>
  <c r="G124" i="19"/>
  <c r="G154" i="19"/>
  <c r="F84" i="19"/>
  <c r="H25" i="19"/>
  <c r="G72" i="19"/>
  <c r="H42" i="19"/>
  <c r="F45" i="19"/>
  <c r="H324" i="16"/>
  <c r="F19" i="18"/>
  <c r="H39" i="17"/>
  <c r="G28" i="17"/>
  <c r="G563" i="16"/>
  <c r="F297" i="16"/>
  <c r="G642" i="16"/>
  <c r="H437" i="16"/>
  <c r="F237" i="40"/>
  <c r="H219" i="40"/>
  <c r="F218" i="40"/>
  <c r="H100" i="40"/>
  <c r="F94" i="40"/>
  <c r="H120" i="40"/>
  <c r="F172" i="40"/>
  <c r="F201" i="40"/>
  <c r="H90" i="40"/>
  <c r="G81" i="40"/>
  <c r="G73" i="40"/>
  <c r="G65" i="40"/>
  <c r="F20" i="40"/>
  <c r="H203" i="39"/>
  <c r="G193" i="39"/>
  <c r="F182" i="39"/>
  <c r="G169" i="39"/>
  <c r="H67" i="39"/>
  <c r="H69" i="39"/>
  <c r="H68" i="39"/>
  <c r="H70" i="39"/>
  <c r="F30" i="39"/>
  <c r="F22" i="39"/>
  <c r="H125" i="39"/>
  <c r="H124" i="39"/>
  <c r="G17" i="38"/>
  <c r="F16" i="38"/>
  <c r="F14" i="38"/>
  <c r="G89" i="37"/>
  <c r="G90" i="37"/>
  <c r="F79" i="37"/>
  <c r="G66" i="37"/>
  <c r="G16" i="37"/>
  <c r="G36" i="36"/>
  <c r="H82" i="35"/>
  <c r="H74" i="35"/>
  <c r="G23" i="35"/>
  <c r="G335" i="31"/>
  <c r="G15" i="35"/>
  <c r="G327" i="31"/>
  <c r="G84" i="34"/>
  <c r="H65" i="34"/>
  <c r="G40" i="34"/>
  <c r="G32" i="34"/>
  <c r="H20" i="34"/>
  <c r="G21" i="33"/>
  <c r="F292" i="31"/>
  <c r="F285" i="31"/>
  <c r="F277" i="31"/>
  <c r="F269" i="31"/>
  <c r="F228" i="31"/>
  <c r="F192" i="31"/>
  <c r="F240" i="40"/>
  <c r="H222" i="40"/>
  <c r="G186" i="40"/>
  <c r="G92" i="40"/>
  <c r="G120" i="40"/>
  <c r="F175" i="40"/>
  <c r="H165" i="40"/>
  <c r="F87" i="40"/>
  <c r="H79" i="40"/>
  <c r="G68" i="40"/>
  <c r="G18" i="40"/>
  <c r="H191" i="39"/>
  <c r="H175" i="39"/>
  <c r="F118" i="39"/>
  <c r="G36" i="39"/>
  <c r="H23" i="39"/>
  <c r="G124" i="39"/>
  <c r="G125" i="39"/>
  <c r="G294" i="31"/>
  <c r="H101" i="37"/>
  <c r="G93" i="37"/>
  <c r="G77" i="37"/>
  <c r="F63" i="36"/>
  <c r="F36" i="36"/>
  <c r="H77" i="35"/>
  <c r="H21" i="35"/>
  <c r="H333" i="31"/>
  <c r="H82" i="34"/>
  <c r="G65" i="34"/>
  <c r="G35" i="34"/>
  <c r="F24" i="34"/>
  <c r="G24" i="33"/>
  <c r="H293" i="31"/>
  <c r="G283" i="31"/>
  <c r="G233" i="31"/>
  <c r="F222" i="31"/>
  <c r="F187" i="31"/>
  <c r="H177" i="31"/>
  <c r="H191" i="30"/>
  <c r="G133" i="31"/>
  <c r="G125" i="31"/>
  <c r="G20" i="10"/>
  <c r="F84" i="31"/>
  <c r="H75" i="31"/>
  <c r="G72" i="30"/>
  <c r="G20" i="31"/>
  <c r="F15" i="29"/>
  <c r="H89" i="28"/>
  <c r="H146" i="28"/>
  <c r="G135" i="28"/>
  <c r="G119" i="28"/>
  <c r="F69" i="28"/>
  <c r="F186" i="26"/>
  <c r="G173" i="26"/>
  <c r="F135" i="26"/>
  <c r="H117" i="26"/>
  <c r="H14" i="26"/>
  <c r="F233" i="25"/>
  <c r="H193" i="25"/>
  <c r="F179" i="25"/>
  <c r="H169" i="25"/>
  <c r="H142" i="25"/>
  <c r="H134" i="25"/>
  <c r="H259" i="24"/>
  <c r="F248" i="24"/>
  <c r="F228" i="24"/>
  <c r="G136" i="24"/>
  <c r="H182" i="24"/>
  <c r="G91" i="24"/>
  <c r="F39" i="24"/>
  <c r="G13" i="24"/>
  <c r="H13" i="23"/>
  <c r="G123" i="20"/>
  <c r="H43" i="20"/>
  <c r="H87" i="20"/>
  <c r="G32" i="20"/>
  <c r="G23" i="20"/>
  <c r="H20" i="22"/>
  <c r="F118" i="19"/>
  <c r="G138" i="19"/>
  <c r="H146" i="19"/>
  <c r="H172" i="19"/>
  <c r="F182" i="19"/>
  <c r="H157" i="19"/>
  <c r="H131" i="19"/>
  <c r="G28" i="19"/>
  <c r="G81" i="19"/>
  <c r="H35" i="19"/>
  <c r="G20" i="19"/>
  <c r="F52" i="19"/>
  <c r="G14" i="18"/>
  <c r="G36" i="17"/>
  <c r="F19" i="17"/>
  <c r="F585" i="16"/>
  <c r="G286" i="16"/>
  <c r="F639" i="16"/>
  <c r="F447" i="16"/>
  <c r="G240" i="40"/>
  <c r="G232" i="40"/>
  <c r="H186" i="40"/>
  <c r="H92" i="40"/>
  <c r="G117" i="40"/>
  <c r="G175" i="40"/>
  <c r="H105" i="40"/>
  <c r="G87" i="40"/>
  <c r="H76" i="40"/>
  <c r="F140" i="40"/>
  <c r="H18" i="40"/>
  <c r="H195" i="39"/>
  <c r="H188" i="39"/>
  <c r="H172" i="39"/>
  <c r="G118" i="39"/>
  <c r="F65" i="39"/>
  <c r="H28" i="39"/>
  <c r="G17" i="39"/>
  <c r="F22" i="38"/>
  <c r="F120" i="37"/>
  <c r="F87" i="37"/>
  <c r="G74" i="37"/>
  <c r="F13" i="37"/>
  <c r="H31" i="36"/>
  <c r="F17" i="36"/>
  <c r="F84" i="35"/>
  <c r="G71" i="35"/>
  <c r="H18" i="35"/>
  <c r="H330" i="31"/>
  <c r="F81" i="34"/>
  <c r="F67" i="34"/>
  <c r="H43" i="34"/>
  <c r="H27" i="34"/>
  <c r="G71" i="34"/>
  <c r="G17" i="34"/>
  <c r="F18" i="33"/>
  <c r="H290" i="31"/>
  <c r="H275" i="31"/>
  <c r="G230" i="31"/>
  <c r="G195" i="31"/>
  <c r="H238" i="40"/>
  <c r="G219" i="40"/>
  <c r="F205" i="40"/>
  <c r="F97" i="40"/>
  <c r="H123" i="40"/>
  <c r="H181" i="40"/>
  <c r="G170" i="40"/>
  <c r="F104" i="40"/>
  <c r="G90" i="40"/>
  <c r="G83" i="40"/>
  <c r="H71" i="40"/>
  <c r="F65" i="40"/>
  <c r="H21" i="40"/>
  <c r="F200" i="39"/>
  <c r="G195" i="39"/>
  <c r="G188" i="39"/>
  <c r="G180" i="39"/>
  <c r="F169" i="39"/>
  <c r="H72" i="39"/>
  <c r="H66" i="39"/>
  <c r="H31" i="39"/>
  <c r="G20" i="39"/>
  <c r="H71" i="39"/>
  <c r="H23" i="38"/>
  <c r="F17" i="38"/>
  <c r="H121" i="37"/>
  <c r="F90" i="37"/>
  <c r="F89" i="37"/>
  <c r="F82" i="37"/>
  <c r="F74" i="37"/>
  <c r="F66" i="37"/>
  <c r="G477" i="16"/>
  <c r="G39" i="36"/>
  <c r="F28" i="36"/>
  <c r="G23" i="36"/>
  <c r="H18" i="36"/>
  <c r="H93" i="35"/>
  <c r="H85" i="35"/>
  <c r="F71" i="35"/>
  <c r="G66" i="35"/>
  <c r="G330" i="31"/>
  <c r="G18" i="35"/>
  <c r="G87" i="34"/>
  <c r="F69" i="34"/>
  <c r="H46" i="34"/>
  <c r="H38" i="34"/>
  <c r="F32" i="34"/>
  <c r="H22" i="34"/>
  <c r="H15" i="34"/>
  <c r="G16" i="33"/>
  <c r="G290" i="31"/>
  <c r="F280" i="31"/>
  <c r="F272" i="31"/>
  <c r="F230" i="31"/>
  <c r="G198" i="31"/>
  <c r="H193" i="31"/>
  <c r="H185" i="31"/>
  <c r="G174" i="31"/>
  <c r="F193" i="30"/>
  <c r="F185" i="30"/>
  <c r="F173" i="30"/>
  <c r="G66" i="36"/>
  <c r="G171" i="30"/>
  <c r="G172" i="30"/>
  <c r="H128" i="31"/>
  <c r="G124" i="30"/>
  <c r="F119" i="30"/>
  <c r="H17" i="32"/>
  <c r="H82" i="31"/>
  <c r="G72" i="31"/>
  <c r="F69" i="30"/>
  <c r="H15" i="31"/>
  <c r="G26" i="29"/>
  <c r="H21" i="29"/>
  <c r="H13" i="29"/>
  <c r="G86" i="28"/>
  <c r="F148" i="28"/>
  <c r="F140" i="28"/>
  <c r="F132" i="28"/>
  <c r="F124" i="28"/>
  <c r="F77" i="28"/>
  <c r="H68" i="28"/>
  <c r="H184" i="26"/>
  <c r="H176" i="26"/>
  <c r="H141" i="26"/>
  <c r="G130" i="26"/>
  <c r="G122" i="26"/>
  <c r="F76" i="26"/>
  <c r="G66" i="26"/>
  <c r="H239" i="25"/>
  <c r="G228" i="25"/>
  <c r="H223" i="25"/>
  <c r="G190" i="25"/>
  <c r="G182" i="25"/>
  <c r="G174" i="25"/>
  <c r="F152" i="25"/>
  <c r="H150" i="25"/>
  <c r="G139" i="25"/>
  <c r="H126" i="25"/>
  <c r="G66" i="25"/>
  <c r="F14" i="25"/>
  <c r="F237" i="24"/>
  <c r="H246" i="24"/>
  <c r="F242" i="24"/>
  <c r="H226" i="24"/>
  <c r="H191" i="24"/>
  <c r="G169" i="24"/>
  <c r="G122" i="24"/>
  <c r="F79" i="24"/>
  <c r="H37" i="24"/>
  <c r="H66" i="23"/>
  <c r="H119" i="20"/>
  <c r="H129" i="20"/>
  <c r="G127" i="20"/>
  <c r="G22" i="21"/>
  <c r="H17" i="21"/>
  <c r="G84" i="20"/>
  <c r="F86" i="20"/>
  <c r="F75" i="20"/>
  <c r="H16" i="20"/>
  <c r="F13" i="20"/>
  <c r="H33" i="22"/>
  <c r="F22" i="22"/>
  <c r="H196" i="19"/>
  <c r="H185" i="19"/>
  <c r="H189" i="19"/>
  <c r="G145" i="19"/>
  <c r="G130" i="19"/>
  <c r="F173" i="19"/>
  <c r="G170" i="19"/>
  <c r="H180" i="19"/>
  <c r="F127" i="19"/>
  <c r="H26" i="19"/>
  <c r="F30" i="19"/>
  <c r="F78" i="19"/>
  <c r="F44" i="19"/>
  <c r="F47" i="19"/>
  <c r="H18" i="19"/>
  <c r="G321" i="16"/>
  <c r="F47" i="17"/>
  <c r="H31" i="17"/>
  <c r="G595" i="16"/>
  <c r="F552" i="16"/>
  <c r="H295" i="16"/>
  <c r="H274" i="16"/>
  <c r="H637" i="16"/>
  <c r="H235" i="40"/>
  <c r="G33" i="40"/>
  <c r="G205" i="40"/>
  <c r="G97" i="40"/>
  <c r="F122" i="40"/>
  <c r="F180" i="40"/>
  <c r="H170" i="40"/>
  <c r="G167" i="40"/>
  <c r="F183" i="40"/>
  <c r="H83" i="40"/>
  <c r="F78" i="40"/>
  <c r="H68" i="40"/>
  <c r="H138" i="40"/>
  <c r="G15" i="40"/>
  <c r="G200" i="39"/>
  <c r="F190" i="39"/>
  <c r="H180" i="39"/>
  <c r="F174" i="39"/>
  <c r="G33" i="39"/>
  <c r="G25" i="39"/>
  <c r="F14" i="39"/>
  <c r="G25" i="38"/>
  <c r="H294" i="31"/>
  <c r="G117" i="37"/>
  <c r="H93" i="37"/>
  <c r="H85" i="37"/>
  <c r="F71" i="37"/>
  <c r="G63" i="36"/>
  <c r="F41" i="36"/>
  <c r="F33" i="36"/>
  <c r="F25" i="36"/>
  <c r="H23" i="36"/>
  <c r="F92" i="35"/>
  <c r="G87" i="35"/>
  <c r="F76" i="35"/>
  <c r="F68" i="35"/>
  <c r="F20" i="35"/>
  <c r="F332" i="31"/>
  <c r="H87" i="34"/>
  <c r="H73" i="34"/>
  <c r="G48" i="34"/>
  <c r="F37" i="34"/>
  <c r="F29" i="34"/>
  <c r="H24" i="33"/>
  <c r="G13" i="33"/>
  <c r="H283" i="31"/>
  <c r="G280" i="31"/>
  <c r="H233" i="31"/>
  <c r="G222" i="31"/>
  <c r="F184" i="31"/>
  <c r="F408" i="16"/>
  <c r="E17" i="30"/>
  <c r="E15" i="30"/>
  <c r="E243" i="24"/>
  <c r="E229" i="24"/>
  <c r="E194" i="24"/>
  <c r="E126" i="24"/>
  <c r="E145" i="24"/>
  <c r="E120" i="24"/>
  <c r="E80" i="24"/>
  <c r="E65" i="24"/>
  <c r="E25" i="24"/>
  <c r="E69" i="23"/>
  <c r="E16" i="23"/>
  <c r="E121" i="20"/>
  <c r="E46" i="20"/>
  <c r="E20" i="21"/>
  <c r="E77" i="20"/>
  <c r="E89" i="20"/>
  <c r="E68" i="20"/>
  <c r="E24" i="20"/>
  <c r="E15" i="20"/>
  <c r="E22" i="20"/>
  <c r="E23" i="22"/>
  <c r="E15" i="22"/>
  <c r="E119" i="19"/>
  <c r="E193" i="19"/>
  <c r="E136" i="19"/>
  <c r="E140" i="19"/>
  <c r="E142" i="19"/>
  <c r="E171" i="19"/>
  <c r="E122" i="19"/>
  <c r="E128" i="19"/>
  <c r="E85" i="19"/>
  <c r="E31" i="19"/>
  <c r="E68" i="19"/>
  <c r="E79" i="19"/>
  <c r="E50" i="19"/>
  <c r="E48" i="19"/>
  <c r="E21" i="19"/>
  <c r="E14" i="19"/>
  <c r="E20" i="18"/>
  <c r="E48" i="17"/>
  <c r="E34" i="17"/>
  <c r="E26" i="17"/>
  <c r="E593" i="16"/>
  <c r="E553" i="16"/>
  <c r="E305" i="16"/>
  <c r="E277" i="16"/>
  <c r="E640" i="16"/>
  <c r="E455" i="16"/>
  <c r="E409" i="16"/>
  <c r="E394" i="16"/>
  <c r="E389" i="16"/>
  <c r="E234" i="16"/>
  <c r="E174" i="16"/>
  <c r="E130" i="16"/>
  <c r="E65" i="16"/>
  <c r="E32" i="16"/>
  <c r="E17" i="16"/>
  <c r="E256" i="15"/>
  <c r="E166" i="15"/>
  <c r="E129" i="15"/>
  <c r="E35" i="15"/>
  <c r="E194" i="14"/>
  <c r="E178" i="14"/>
  <c r="E37" i="14"/>
  <c r="E48" i="14"/>
  <c r="E15" i="14"/>
  <c r="E132" i="13"/>
  <c r="E141" i="13"/>
  <c r="E63" i="13"/>
  <c r="E31" i="13"/>
  <c r="E16" i="13"/>
  <c r="E139" i="12"/>
  <c r="E131" i="12"/>
  <c r="E123" i="12"/>
  <c r="E93" i="12"/>
  <c r="E76" i="12"/>
  <c r="E70" i="12"/>
  <c r="E39" i="12"/>
  <c r="E23" i="12"/>
  <c r="E14" i="12"/>
  <c r="E87" i="12"/>
  <c r="E13" i="12"/>
  <c r="E17" i="11"/>
  <c r="E37" i="12"/>
  <c r="E13" i="11"/>
  <c r="E234" i="10"/>
  <c r="E193" i="10"/>
  <c r="E140" i="10"/>
  <c r="E47" i="10"/>
  <c r="E35" i="10"/>
  <c r="E74" i="10"/>
  <c r="E250" i="9"/>
  <c r="E172" i="9"/>
  <c r="E142" i="9"/>
  <c r="E139" i="9"/>
  <c r="E62" i="9"/>
  <c r="E31" i="9"/>
  <c r="E39" i="9"/>
  <c r="E371" i="8"/>
  <c r="E362" i="8"/>
  <c r="E253" i="8"/>
  <c r="E261" i="8"/>
  <c r="E271" i="8"/>
  <c r="E272" i="8"/>
  <c r="E273" i="8"/>
  <c r="E262" i="8"/>
  <c r="E287" i="8"/>
  <c r="E285" i="8"/>
  <c r="E286" i="8"/>
  <c r="E235" i="8"/>
  <c r="E178" i="8"/>
  <c r="E156" i="8"/>
  <c r="E134" i="8"/>
  <c r="E104" i="8"/>
  <c r="E90" i="8"/>
  <c r="E68" i="8"/>
  <c r="E41" i="8"/>
  <c r="E28" i="8"/>
  <c r="E13" i="8"/>
  <c r="E256" i="7"/>
  <c r="E175" i="7"/>
  <c r="E196" i="7"/>
  <c r="E74" i="7"/>
  <c r="E66" i="7"/>
  <c r="E140" i="7"/>
  <c r="E310" i="7"/>
  <c r="E302" i="7"/>
  <c r="E222" i="7"/>
  <c r="E127" i="7"/>
  <c r="E119" i="7"/>
  <c r="E288" i="7"/>
  <c r="E280" i="7"/>
  <c r="E19" i="6"/>
  <c r="E170" i="5"/>
  <c r="E138" i="5"/>
  <c r="E51" i="5"/>
  <c r="E32" i="5"/>
  <c r="E67" i="5"/>
  <c r="E615" i="4"/>
  <c r="E513" i="4"/>
  <c r="E446" i="4"/>
  <c r="E447" i="4"/>
  <c r="E177" i="4"/>
  <c r="E153" i="4"/>
  <c r="E168" i="4"/>
  <c r="E142" i="4"/>
  <c r="E297" i="4"/>
  <c r="E114" i="4"/>
  <c r="E95" i="4"/>
  <c r="E227" i="4"/>
  <c r="E545" i="4"/>
  <c r="G179" i="31"/>
  <c r="F170" i="30"/>
  <c r="F182" i="30"/>
  <c r="H188" i="30"/>
  <c r="F135" i="31"/>
  <c r="H125" i="31"/>
  <c r="H20" i="10"/>
  <c r="G84" i="31"/>
  <c r="F74" i="31"/>
  <c r="H72" i="30"/>
  <c r="F22" i="31"/>
  <c r="G22" i="29"/>
  <c r="F96" i="28"/>
  <c r="H86" i="28"/>
  <c r="G148" i="28"/>
  <c r="F137" i="28"/>
  <c r="H127" i="28"/>
  <c r="G77" i="28"/>
  <c r="F66" i="28"/>
  <c r="H15" i="27"/>
  <c r="G178" i="26"/>
  <c r="F140" i="26"/>
  <c r="F132" i="26"/>
  <c r="H122" i="26"/>
  <c r="G76" i="26"/>
  <c r="F13" i="26"/>
  <c r="H236" i="25"/>
  <c r="F222" i="25"/>
  <c r="F192" i="25"/>
  <c r="H182" i="25"/>
  <c r="F157" i="25"/>
  <c r="G152" i="25"/>
  <c r="F141" i="25"/>
  <c r="H131" i="25"/>
  <c r="G120" i="25"/>
  <c r="H66" i="25"/>
  <c r="G14" i="25"/>
  <c r="F254" i="24"/>
  <c r="H235" i="24"/>
  <c r="F232" i="24"/>
  <c r="H222" i="24"/>
  <c r="H136" i="24"/>
  <c r="F181" i="24"/>
  <c r="H91" i="24"/>
  <c r="G39" i="24"/>
  <c r="F65" i="23"/>
  <c r="G120" i="20"/>
  <c r="G45" i="20"/>
  <c r="G19" i="21"/>
  <c r="H14" i="21"/>
  <c r="F69" i="20"/>
  <c r="F71" i="20"/>
  <c r="G75" i="20"/>
  <c r="F17" i="20"/>
  <c r="H23" i="20"/>
  <c r="G22" i="22"/>
  <c r="G14" i="22"/>
  <c r="F184" i="19"/>
  <c r="H138" i="19"/>
  <c r="F148" i="19"/>
  <c r="H130" i="19"/>
  <c r="G173" i="19"/>
  <c r="F117" i="19"/>
  <c r="F156" i="19"/>
  <c r="F71" i="19"/>
  <c r="F32" i="19"/>
  <c r="F24" i="19"/>
  <c r="F77" i="19"/>
  <c r="G78" i="19"/>
  <c r="G44" i="19"/>
  <c r="F34" i="19"/>
  <c r="H20" i="19"/>
  <c r="F17" i="19"/>
  <c r="H321" i="16"/>
  <c r="G47" i="17"/>
  <c r="F30" i="17"/>
  <c r="H595" i="16"/>
  <c r="G552" i="16"/>
  <c r="H533" i="16"/>
  <c r="G276" i="16"/>
  <c r="G639" i="16"/>
  <c r="G447" i="16"/>
  <c r="G408" i="16"/>
  <c r="H403" i="16"/>
  <c r="H391" i="16"/>
  <c r="G233" i="16"/>
  <c r="G166" i="16"/>
  <c r="G129" i="16"/>
  <c r="G64" i="16"/>
  <c r="G31" i="16"/>
  <c r="H26" i="16"/>
  <c r="H270" i="15"/>
  <c r="H168" i="15"/>
  <c r="H139" i="15"/>
  <c r="F61" i="15"/>
  <c r="G140" i="14"/>
  <c r="H126" i="14"/>
  <c r="F190" i="14"/>
  <c r="G177" i="14"/>
  <c r="F64" i="14"/>
  <c r="G47" i="14"/>
  <c r="H114" i="14"/>
  <c r="F120" i="13"/>
  <c r="H118" i="13"/>
  <c r="F35" i="13"/>
  <c r="H25" i="13"/>
  <c r="G138" i="12"/>
  <c r="F127" i="12"/>
  <c r="F119" i="12"/>
  <c r="H78" i="12"/>
  <c r="G69" i="12"/>
  <c r="F27" i="12"/>
  <c r="H17" i="12"/>
  <c r="H16" i="12"/>
  <c r="G27" i="11"/>
  <c r="F273" i="10"/>
  <c r="H142" i="10"/>
  <c r="G46" i="10"/>
  <c r="F16" i="10"/>
  <c r="H237" i="9"/>
  <c r="F170" i="9"/>
  <c r="F169" i="9"/>
  <c r="H118" i="9"/>
  <c r="G61" i="9"/>
  <c r="G30" i="9"/>
  <c r="G15" i="9"/>
  <c r="G398" i="8"/>
  <c r="F345" i="8"/>
  <c r="F252" i="8"/>
  <c r="F182" i="8"/>
  <c r="F174" i="8"/>
  <c r="F146" i="8"/>
  <c r="F123" i="8"/>
  <c r="F93" i="8"/>
  <c r="H70" i="8"/>
  <c r="H50" i="8"/>
  <c r="H30" i="8"/>
  <c r="H22" i="8"/>
  <c r="G255" i="7"/>
  <c r="H174" i="7"/>
  <c r="H176" i="7"/>
  <c r="G195" i="7"/>
  <c r="G73" i="7"/>
  <c r="H142" i="7"/>
  <c r="G309" i="7"/>
  <c r="F298" i="7"/>
  <c r="H224" i="7"/>
  <c r="G126" i="7"/>
  <c r="H282" i="7"/>
  <c r="G18" i="6"/>
  <c r="F139" i="5"/>
  <c r="F137" i="5"/>
  <c r="H78" i="5"/>
  <c r="F14" i="5"/>
  <c r="H515" i="4"/>
  <c r="G445" i="4"/>
  <c r="F181" i="4"/>
  <c r="H155" i="4"/>
  <c r="G167" i="4"/>
  <c r="F280" i="4"/>
  <c r="E98" i="40"/>
  <c r="E168" i="40"/>
  <c r="E66" i="40"/>
  <c r="E18" i="38"/>
  <c r="E83" i="37"/>
  <c r="E17" i="37"/>
  <c r="E13" i="36"/>
  <c r="E16" i="35"/>
  <c r="E328" i="31"/>
  <c r="E22" i="33"/>
  <c r="E231" i="31"/>
  <c r="E169" i="30"/>
  <c r="E194" i="30"/>
  <c r="E131" i="31"/>
  <c r="E85" i="31"/>
  <c r="E18" i="31"/>
  <c r="E141" i="28"/>
  <c r="E77" i="26"/>
  <c r="E234" i="25"/>
  <c r="E180" i="25"/>
  <c r="E145" i="25"/>
  <c r="E15" i="25"/>
  <c r="H232" i="40"/>
  <c r="H97" i="40"/>
  <c r="G180" i="40"/>
  <c r="H104" i="40"/>
  <c r="H81" i="40"/>
  <c r="G70" i="40"/>
  <c r="G20" i="40"/>
  <c r="F194" i="39"/>
  <c r="H185" i="39"/>
  <c r="G174" i="39"/>
  <c r="H33" i="39"/>
  <c r="G22" i="39"/>
  <c r="F27" i="38"/>
  <c r="H17" i="38"/>
  <c r="G120" i="37"/>
  <c r="F100" i="37"/>
  <c r="H90" i="37"/>
  <c r="H89" i="37"/>
  <c r="G79" i="37"/>
  <c r="G71" i="37"/>
  <c r="G13" i="37"/>
  <c r="H36" i="36"/>
  <c r="H28" i="36"/>
  <c r="H20" i="36"/>
  <c r="F89" i="35"/>
  <c r="G76" i="35"/>
  <c r="G68" i="35"/>
  <c r="G20" i="35"/>
  <c r="G332" i="31"/>
  <c r="H15" i="35"/>
  <c r="H327" i="31"/>
  <c r="H84" i="34"/>
  <c r="H69" i="34"/>
  <c r="H48" i="34"/>
  <c r="H40" i="34"/>
  <c r="F34" i="34"/>
  <c r="F26" i="34"/>
  <c r="F19" i="34"/>
  <c r="F23" i="33"/>
  <c r="F20" i="33"/>
  <c r="H13" i="33"/>
  <c r="F289" i="31"/>
  <c r="G285" i="31"/>
  <c r="G277" i="31"/>
  <c r="G269" i="31"/>
  <c r="G228" i="31"/>
  <c r="G200" i="31"/>
  <c r="H195" i="31"/>
  <c r="H187" i="31"/>
  <c r="H179" i="31"/>
  <c r="H171" i="31"/>
  <c r="H193" i="30"/>
  <c r="G178" i="30"/>
  <c r="F132" i="31"/>
  <c r="H122" i="31"/>
  <c r="F123" i="30"/>
  <c r="F13" i="32"/>
  <c r="G18" i="32"/>
  <c r="G81" i="31"/>
  <c r="H76" i="31"/>
  <c r="H69" i="31"/>
  <c r="F71" i="30"/>
  <c r="H25" i="31"/>
  <c r="H17" i="31"/>
  <c r="H14" i="30"/>
  <c r="H22" i="29"/>
  <c r="H15" i="29"/>
  <c r="H91" i="28"/>
  <c r="H174" i="28"/>
  <c r="G171" i="28"/>
  <c r="G145" i="28"/>
  <c r="G137" i="28"/>
  <c r="G129" i="28"/>
  <c r="G121" i="28"/>
  <c r="F71" i="28"/>
  <c r="F14" i="27"/>
  <c r="F180" i="26"/>
  <c r="F172" i="26"/>
  <c r="F137" i="26"/>
  <c r="F129" i="26"/>
  <c r="F121" i="26"/>
  <c r="G81" i="26"/>
  <c r="H16" i="26"/>
  <c r="H241" i="25"/>
  <c r="F235" i="25"/>
  <c r="F227" i="25"/>
  <c r="H195" i="25"/>
  <c r="H187" i="25"/>
  <c r="H171" i="25"/>
  <c r="H152" i="25"/>
  <c r="H144" i="25"/>
  <c r="H136" i="25"/>
  <c r="H127" i="25"/>
  <c r="H120" i="25"/>
  <c r="H22" i="25"/>
  <c r="H14" i="25"/>
  <c r="H237" i="24"/>
  <c r="H248" i="24"/>
  <c r="G257" i="24"/>
  <c r="H242" i="24"/>
  <c r="H228" i="24"/>
  <c r="F221" i="24"/>
  <c r="F135" i="24"/>
  <c r="G171" i="24"/>
  <c r="G181" i="24"/>
  <c r="H119" i="24"/>
  <c r="H79" i="24"/>
  <c r="H39" i="24"/>
  <c r="H68" i="23"/>
  <c r="H15" i="23"/>
  <c r="H120" i="20"/>
  <c r="G42" i="20"/>
  <c r="G16" i="21"/>
  <c r="F78" i="20"/>
  <c r="F67" i="20"/>
  <c r="G79" i="20"/>
  <c r="G17" i="20"/>
  <c r="G27" i="20"/>
  <c r="G34" i="22"/>
  <c r="H22" i="22"/>
  <c r="H14" i="22"/>
  <c r="H118" i="19"/>
  <c r="F194" i="19"/>
  <c r="F129" i="19"/>
  <c r="H173" i="19"/>
  <c r="H182" i="19"/>
  <c r="H152" i="19"/>
  <c r="H127" i="19"/>
  <c r="H84" i="19"/>
  <c r="H30" i="19"/>
  <c r="H78" i="19"/>
  <c r="F51" i="19"/>
  <c r="F49" i="19"/>
  <c r="F36" i="19"/>
  <c r="G17" i="19"/>
  <c r="G323" i="16"/>
  <c r="H19" i="18"/>
  <c r="H47" i="17"/>
  <c r="H33" i="17"/>
  <c r="F27" i="17"/>
  <c r="F594" i="16"/>
  <c r="H552" i="16"/>
  <c r="F306" i="16"/>
  <c r="F285" i="16"/>
  <c r="H639" i="16"/>
  <c r="F456" i="16"/>
  <c r="F433" i="16"/>
  <c r="F395" i="16"/>
  <c r="G425" i="16"/>
  <c r="G377" i="16"/>
  <c r="G222" i="16"/>
  <c r="H166" i="16"/>
  <c r="H129" i="16"/>
  <c r="F66" i="16"/>
  <c r="F40" i="16"/>
  <c r="F25" i="16"/>
  <c r="G282" i="15"/>
  <c r="G222" i="15"/>
  <c r="G141" i="15"/>
  <c r="G61" i="15"/>
  <c r="F125" i="14"/>
  <c r="F179" i="14"/>
  <c r="G74" i="14"/>
  <c r="G64" i="14"/>
  <c r="G116" i="14"/>
  <c r="H131" i="13"/>
  <c r="H140" i="13"/>
  <c r="F64" i="13"/>
  <c r="F32" i="13"/>
  <c r="F17" i="13"/>
  <c r="H138" i="12"/>
  <c r="H130" i="12"/>
  <c r="F124" i="12"/>
  <c r="F94" i="12"/>
  <c r="H75" i="12"/>
  <c r="F71" i="12"/>
  <c r="F40" i="12"/>
  <c r="F24" i="12"/>
  <c r="G19" i="12"/>
  <c r="G62" i="10"/>
  <c r="G273" i="10"/>
  <c r="G221" i="10"/>
  <c r="G120" i="10"/>
  <c r="G76" i="10"/>
  <c r="G16" i="10"/>
  <c r="H73" i="10"/>
  <c r="F238" i="9"/>
  <c r="H183" i="9"/>
  <c r="G169" i="9"/>
  <c r="G170" i="9"/>
  <c r="G140" i="9"/>
  <c r="F63" i="9"/>
  <c r="F16" i="9"/>
  <c r="H15" i="9"/>
  <c r="F372" i="8"/>
  <c r="F363" i="8"/>
  <c r="F236" i="8"/>
  <c r="F179" i="8"/>
  <c r="F157" i="8"/>
  <c r="F135" i="8"/>
  <c r="H103" i="8"/>
  <c r="H82" i="8"/>
  <c r="H55" i="8"/>
  <c r="H40" i="8"/>
  <c r="H27" i="8"/>
  <c r="H399" i="7"/>
  <c r="H255" i="7"/>
  <c r="G168" i="7"/>
  <c r="H195" i="7"/>
  <c r="H73" i="7"/>
  <c r="H65" i="7"/>
  <c r="F321" i="7"/>
  <c r="F141" i="7"/>
  <c r="F303" i="7"/>
  <c r="F295" i="7"/>
  <c r="G226" i="7"/>
  <c r="F128" i="7"/>
  <c r="G123" i="7"/>
  <c r="H118" i="7"/>
  <c r="G284" i="7"/>
  <c r="G276" i="7"/>
  <c r="G15" i="6"/>
  <c r="G180" i="5"/>
  <c r="G139" i="5"/>
  <c r="F52" i="5"/>
  <c r="F34" i="5"/>
  <c r="F68" i="5"/>
  <c r="F75" i="5"/>
  <c r="F593" i="4"/>
  <c r="F514" i="4"/>
  <c r="F455" i="4"/>
  <c r="F429" i="4"/>
  <c r="G181" i="4"/>
  <c r="H190" i="4"/>
  <c r="F154" i="4"/>
  <c r="H152" i="4"/>
  <c r="G149" i="4"/>
  <c r="F169" i="4"/>
  <c r="H167" i="4"/>
  <c r="G146" i="4"/>
  <c r="F143" i="4"/>
  <c r="H141" i="4"/>
  <c r="G280" i="4"/>
  <c r="F270" i="4"/>
  <c r="H289" i="4"/>
  <c r="G123" i="4"/>
  <c r="H94" i="4"/>
  <c r="G85" i="4"/>
  <c r="F228" i="4"/>
  <c r="G563" i="4"/>
  <c r="F553" i="4"/>
  <c r="H544" i="4"/>
  <c r="F356" i="4"/>
  <c r="F357" i="4"/>
  <c r="E240" i="40"/>
  <c r="E232" i="40"/>
  <c r="E33" i="40"/>
  <c r="E205" i="40"/>
  <c r="E97" i="40"/>
  <c r="E125" i="40"/>
  <c r="E117" i="40"/>
  <c r="E175" i="40"/>
  <c r="E167" i="40"/>
  <c r="E104" i="40"/>
  <c r="E87" i="40"/>
  <c r="E81" i="40"/>
  <c r="E73" i="40"/>
  <c r="E65" i="40"/>
  <c r="E135" i="40"/>
  <c r="E15" i="40"/>
  <c r="E200" i="39"/>
  <c r="E193" i="39"/>
  <c r="E185" i="39"/>
  <c r="E177" i="39"/>
  <c r="E169" i="39"/>
  <c r="E118" i="39"/>
  <c r="E33" i="39"/>
  <c r="E25" i="39"/>
  <c r="E17" i="39"/>
  <c r="E25" i="38"/>
  <c r="E17" i="38"/>
  <c r="E123" i="37"/>
  <c r="E117" i="37"/>
  <c r="E98" i="37"/>
  <c r="E90" i="37"/>
  <c r="E89" i="37"/>
  <c r="E82" i="37"/>
  <c r="E74" i="37"/>
  <c r="E66" i="37"/>
  <c r="E16" i="37"/>
  <c r="E63" i="36"/>
  <c r="E36" i="36"/>
  <c r="E28" i="36"/>
  <c r="E20" i="36"/>
  <c r="E87" i="35"/>
  <c r="E79" i="35"/>
  <c r="E71" i="35"/>
  <c r="E23" i="35"/>
  <c r="E335" i="31"/>
  <c r="E15" i="35"/>
  <c r="E327" i="31"/>
  <c r="E84" i="34"/>
  <c r="E69" i="34"/>
  <c r="E48" i="34"/>
  <c r="E40" i="34"/>
  <c r="E32" i="34"/>
  <c r="E24" i="34"/>
  <c r="E17" i="34"/>
  <c r="E71" i="34"/>
  <c r="E21" i="33"/>
  <c r="H120" i="37"/>
  <c r="F102" i="37"/>
  <c r="H95" i="37"/>
  <c r="H87" i="37"/>
  <c r="H79" i="37"/>
  <c r="H71" i="37"/>
  <c r="F15" i="37"/>
  <c r="F62" i="36"/>
  <c r="H41" i="36"/>
  <c r="H33" i="36"/>
  <c r="H25" i="36"/>
  <c r="F19" i="36"/>
  <c r="F94" i="35"/>
  <c r="F86" i="35"/>
  <c r="F78" i="35"/>
  <c r="F70" i="35"/>
  <c r="F22" i="35"/>
  <c r="F334" i="31"/>
  <c r="H89" i="34"/>
  <c r="F83" i="34"/>
  <c r="H67" i="34"/>
  <c r="F47" i="34"/>
  <c r="H37" i="34"/>
  <c r="F31" i="34"/>
  <c r="F23" i="34"/>
  <c r="F16" i="34"/>
  <c r="H292" i="31"/>
  <c r="H285" i="31"/>
  <c r="F279" i="31"/>
  <c r="F271" i="31"/>
  <c r="H228" i="31"/>
  <c r="H200" i="31"/>
  <c r="H192" i="31"/>
  <c r="H184" i="31"/>
  <c r="G181" i="31"/>
  <c r="G173" i="31"/>
  <c r="G179" i="30"/>
  <c r="F184" i="30"/>
  <c r="F137" i="31"/>
  <c r="F129" i="31"/>
  <c r="G124" i="31"/>
  <c r="G123" i="30"/>
  <c r="G13" i="32"/>
  <c r="G21" i="32"/>
  <c r="G78" i="31"/>
  <c r="G71" i="31"/>
  <c r="G71" i="30"/>
  <c r="G27" i="31"/>
  <c r="G19" i="31"/>
  <c r="G16" i="30"/>
  <c r="G25" i="29"/>
  <c r="G17" i="29"/>
  <c r="G93" i="28"/>
  <c r="G176" i="28"/>
  <c r="G150" i="28"/>
  <c r="G142" i="28"/>
  <c r="G134" i="28"/>
  <c r="G126" i="28"/>
  <c r="G118" i="28"/>
  <c r="G71" i="28"/>
  <c r="G14" i="27"/>
  <c r="G180" i="26"/>
  <c r="G172" i="26"/>
  <c r="G137" i="26"/>
  <c r="G129" i="26"/>
  <c r="G121" i="26"/>
  <c r="G78" i="26"/>
  <c r="G65" i="26"/>
  <c r="G243" i="25"/>
  <c r="G235" i="25"/>
  <c r="G227" i="25"/>
  <c r="G197" i="25"/>
  <c r="G189" i="25"/>
  <c r="G181" i="25"/>
  <c r="F170" i="25"/>
  <c r="H149" i="25"/>
  <c r="F143" i="25"/>
  <c r="G138" i="25"/>
  <c r="G130" i="25"/>
  <c r="G122" i="25"/>
  <c r="G65" i="25"/>
  <c r="G16" i="25"/>
  <c r="G251" i="24"/>
  <c r="G255" i="24"/>
  <c r="G234" i="24"/>
  <c r="G244" i="24"/>
  <c r="G241" i="24"/>
  <c r="G221" i="24"/>
  <c r="G135" i="24"/>
  <c r="G147" i="24"/>
  <c r="G121" i="24"/>
  <c r="G81" i="24"/>
  <c r="F38" i="24"/>
  <c r="F67" i="23"/>
  <c r="F14" i="23"/>
  <c r="F130" i="20"/>
  <c r="F44" i="20"/>
  <c r="G21" i="21"/>
  <c r="H16" i="21"/>
  <c r="G13" i="21"/>
  <c r="F81" i="20"/>
  <c r="F88" i="20"/>
  <c r="G67" i="20"/>
  <c r="G33" i="20"/>
  <c r="G25" i="20"/>
  <c r="F14" i="20"/>
  <c r="F19" i="20"/>
  <c r="F21" i="22"/>
  <c r="F13" i="22"/>
  <c r="H184" i="19"/>
  <c r="H191" i="19"/>
  <c r="H188" i="19"/>
  <c r="H148" i="19"/>
  <c r="G143" i="19"/>
  <c r="G153" i="19"/>
  <c r="G123" i="19"/>
  <c r="H156" i="19"/>
  <c r="H71" i="19"/>
  <c r="G27" i="19"/>
  <c r="G69" i="19"/>
  <c r="G80" i="19"/>
  <c r="G51" i="19"/>
  <c r="G49" i="19"/>
  <c r="G36" i="19"/>
  <c r="G13" i="19"/>
  <c r="G21" i="18"/>
  <c r="G13" i="18"/>
  <c r="G35" i="17"/>
  <c r="H565" i="16"/>
  <c r="H549" i="16"/>
  <c r="H294" i="16"/>
  <c r="F275" i="16"/>
  <c r="F638" i="16"/>
  <c r="F550" i="16"/>
  <c r="F438" i="16"/>
  <c r="F407" i="16"/>
  <c r="H425" i="16"/>
  <c r="H377" i="16"/>
  <c r="H222" i="16"/>
  <c r="H151" i="16"/>
  <c r="H77" i="16"/>
  <c r="H43" i="16"/>
  <c r="H28" i="16"/>
  <c r="H282" i="15"/>
  <c r="H222" i="15"/>
  <c r="H141" i="15"/>
  <c r="H61" i="15"/>
  <c r="G125" i="14"/>
  <c r="F166" i="14"/>
  <c r="F26" i="14"/>
  <c r="F85" i="14"/>
  <c r="G117" i="13"/>
  <c r="G142" i="13"/>
  <c r="G64" i="13"/>
  <c r="G32" i="13"/>
  <c r="G17" i="13"/>
  <c r="F152" i="12"/>
  <c r="F137" i="12"/>
  <c r="G132" i="12"/>
  <c r="G124" i="12"/>
  <c r="G94" i="12"/>
  <c r="G77" i="12"/>
  <c r="G71" i="12"/>
  <c r="G40" i="12"/>
  <c r="F21" i="12"/>
  <c r="F64" i="10"/>
  <c r="G235" i="10"/>
  <c r="F191" i="10"/>
  <c r="G141" i="10"/>
  <c r="G117" i="10"/>
  <c r="G36" i="10"/>
  <c r="F72" i="10"/>
  <c r="G238" i="9"/>
  <c r="G152" i="9"/>
  <c r="G117" i="9"/>
  <c r="F47" i="9"/>
  <c r="H43" i="9"/>
  <c r="H375" i="8"/>
  <c r="H395" i="8"/>
  <c r="H345" i="8"/>
  <c r="G236" i="8"/>
  <c r="G179" i="8"/>
  <c r="H174" i="8"/>
  <c r="H146" i="8"/>
  <c r="H123" i="8"/>
  <c r="H93" i="8"/>
  <c r="H79" i="8"/>
  <c r="H52" i="8"/>
  <c r="H32" i="8"/>
  <c r="H24" i="8"/>
  <c r="H380" i="7"/>
  <c r="F254" i="7"/>
  <c r="F170" i="7"/>
  <c r="F194" i="7"/>
  <c r="F72" i="7"/>
  <c r="F326" i="7"/>
  <c r="G141" i="7"/>
  <c r="G303" i="7"/>
  <c r="G295" i="7"/>
  <c r="F125" i="7"/>
  <c r="G281" i="7"/>
  <c r="H276" i="7"/>
  <c r="F17" i="6"/>
  <c r="G189" i="5"/>
  <c r="G129" i="5"/>
  <c r="F119" i="5"/>
  <c r="H41" i="5"/>
  <c r="H25" i="5"/>
  <c r="H14" i="5"/>
  <c r="F617" i="4"/>
  <c r="F504" i="4"/>
  <c r="F438" i="4"/>
  <c r="F217" i="4"/>
  <c r="G178" i="4"/>
  <c r="H199" i="4"/>
  <c r="H149" i="4"/>
  <c r="F166" i="4"/>
  <c r="G143" i="4"/>
  <c r="H280" i="4"/>
  <c r="F269" i="4"/>
  <c r="H123" i="4"/>
  <c r="F87" i="4"/>
  <c r="G228" i="4"/>
  <c r="F543" i="4"/>
  <c r="E239" i="40"/>
  <c r="E231" i="40"/>
  <c r="E32" i="40"/>
  <c r="E204" i="40"/>
  <c r="E96" i="40"/>
  <c r="E124" i="40"/>
  <c r="E182" i="40"/>
  <c r="E174" i="40"/>
  <c r="E166" i="40"/>
  <c r="E101" i="40"/>
  <c r="F176" i="31"/>
  <c r="H180" i="30"/>
  <c r="G185" i="30"/>
  <c r="G173" i="30"/>
  <c r="H133" i="31"/>
  <c r="G122" i="31"/>
  <c r="G119" i="30"/>
  <c r="F81" i="31"/>
  <c r="H72" i="31"/>
  <c r="G69" i="30"/>
  <c r="G25" i="31"/>
  <c r="F14" i="31"/>
  <c r="H26" i="29"/>
  <c r="G15" i="29"/>
  <c r="F88" i="28"/>
  <c r="H169" i="28"/>
  <c r="G140" i="28"/>
  <c r="F129" i="28"/>
  <c r="H119" i="28"/>
  <c r="G69" i="28"/>
  <c r="F17" i="27"/>
  <c r="H181" i="26"/>
  <c r="G170" i="26"/>
  <c r="H130" i="26"/>
  <c r="G119" i="26"/>
  <c r="F25" i="26"/>
  <c r="H244" i="25"/>
  <c r="G233" i="25"/>
  <c r="G225" i="25"/>
  <c r="H190" i="25"/>
  <c r="G179" i="25"/>
  <c r="G171" i="25"/>
  <c r="H147" i="25"/>
  <c r="H139" i="25"/>
  <c r="G127" i="25"/>
  <c r="F117" i="25"/>
  <c r="G22" i="25"/>
  <c r="F239" i="24"/>
  <c r="G248" i="24"/>
  <c r="G242" i="24"/>
  <c r="F224" i="24"/>
  <c r="G125" i="24"/>
  <c r="G94" i="24"/>
  <c r="F93" i="24"/>
  <c r="H67" i="24"/>
  <c r="F15" i="24"/>
  <c r="H123" i="20"/>
  <c r="F42" i="20"/>
  <c r="H76" i="20"/>
  <c r="F79" i="20"/>
  <c r="G13" i="20"/>
  <c r="G20" i="20"/>
  <c r="H17" i="22"/>
  <c r="G192" i="19"/>
  <c r="G135" i="19"/>
  <c r="G150" i="19"/>
  <c r="G169" i="19"/>
  <c r="H176" i="19"/>
  <c r="H170" i="19"/>
  <c r="G152" i="19"/>
  <c r="H53" i="19"/>
  <c r="G30" i="19"/>
  <c r="H81" i="19"/>
  <c r="H72" i="19"/>
  <c r="H37" i="19"/>
  <c r="G45" i="19"/>
  <c r="F323" i="16"/>
  <c r="H14" i="18"/>
  <c r="G33" i="17"/>
  <c r="G19" i="17"/>
  <c r="F565" i="16"/>
  <c r="G297" i="16"/>
  <c r="H286" i="16"/>
  <c r="H642" i="16"/>
  <c r="H457" i="16"/>
  <c r="H434" i="16"/>
  <c r="G393" i="16"/>
  <c r="F377" i="16"/>
  <c r="F222" i="16"/>
  <c r="F151" i="16"/>
  <c r="F77" i="16"/>
  <c r="F43" i="16"/>
  <c r="F282" i="15"/>
  <c r="F222" i="15"/>
  <c r="F141" i="15"/>
  <c r="H37" i="15"/>
  <c r="H13" i="15"/>
  <c r="G140" i="13"/>
  <c r="H33" i="13"/>
  <c r="G15" i="13"/>
  <c r="F151" i="12"/>
  <c r="H133" i="12"/>
  <c r="G122" i="12"/>
  <c r="F89" i="12"/>
  <c r="H101" i="12"/>
  <c r="G38" i="12"/>
  <c r="F19" i="12"/>
  <c r="H15" i="11"/>
  <c r="G233" i="10"/>
  <c r="F221" i="10"/>
  <c r="H118" i="10"/>
  <c r="G27" i="10"/>
  <c r="G73" i="10"/>
  <c r="G249" i="9"/>
  <c r="H153" i="9"/>
  <c r="H46" i="9"/>
  <c r="F395" i="8"/>
  <c r="G229" i="7"/>
  <c r="E16" i="40"/>
  <c r="E170" i="39"/>
  <c r="E18" i="39"/>
  <c r="E118" i="37"/>
  <c r="E88" i="35"/>
  <c r="E85" i="34"/>
  <c r="E41" i="34"/>
  <c r="E188" i="31"/>
  <c r="E26" i="31"/>
  <c r="E92" i="28"/>
  <c r="E133" i="28"/>
  <c r="E13" i="27"/>
  <c r="E128" i="26"/>
  <c r="H240" i="40"/>
  <c r="G221" i="40"/>
  <c r="H205" i="40"/>
  <c r="G94" i="40"/>
  <c r="H117" i="40"/>
  <c r="H167" i="40"/>
  <c r="F94" i="37"/>
  <c r="F86" i="37"/>
  <c r="G81" i="37"/>
  <c r="G73" i="37"/>
  <c r="H68" i="37"/>
  <c r="F23" i="37"/>
  <c r="F478" i="16"/>
  <c r="F40" i="36"/>
  <c r="G35" i="36"/>
  <c r="G27" i="36"/>
  <c r="H22" i="36"/>
  <c r="H15" i="36"/>
  <c r="H89" i="35"/>
  <c r="F83" i="35"/>
  <c r="F75" i="35"/>
  <c r="G70" i="35"/>
  <c r="G22" i="35"/>
  <c r="G334" i="31"/>
  <c r="H17" i="35"/>
  <c r="H329" i="31"/>
  <c r="H86" i="34"/>
  <c r="F74" i="34"/>
  <c r="F66" i="34"/>
  <c r="G47" i="34"/>
  <c r="G39" i="34"/>
  <c r="G31" i="34"/>
  <c r="H26" i="34"/>
  <c r="H19" i="34"/>
  <c r="H23" i="33"/>
  <c r="H20" i="33"/>
  <c r="H15" i="33"/>
  <c r="F291" i="31"/>
  <c r="F284" i="31"/>
  <c r="G279" i="31"/>
  <c r="G271" i="31"/>
  <c r="G229" i="31"/>
  <c r="G221" i="31"/>
  <c r="G201" i="31"/>
  <c r="H197" i="31"/>
  <c r="H189" i="31"/>
  <c r="H181" i="31"/>
  <c r="H173" i="31"/>
  <c r="F181" i="30"/>
  <c r="G192" i="30"/>
  <c r="F177" i="30"/>
  <c r="G137" i="31"/>
  <c r="H132" i="31"/>
  <c r="H124" i="31"/>
  <c r="H123" i="30"/>
  <c r="F118" i="30"/>
  <c r="F117" i="30"/>
  <c r="G16" i="32"/>
  <c r="G83" i="31"/>
  <c r="H78" i="31"/>
  <c r="H71" i="31"/>
  <c r="F65" i="31"/>
  <c r="F65" i="30"/>
  <c r="F21" i="31"/>
  <c r="F13" i="31"/>
  <c r="G13" i="30"/>
  <c r="G23" i="29"/>
  <c r="H17" i="29"/>
  <c r="H93" i="28"/>
  <c r="H176" i="28"/>
  <c r="H150" i="28"/>
  <c r="F144" i="28"/>
  <c r="F136" i="28"/>
  <c r="G131" i="28"/>
  <c r="G123" i="28"/>
  <c r="G76" i="28"/>
  <c r="H71" i="28"/>
  <c r="F65" i="28"/>
  <c r="F16" i="27"/>
  <c r="F182" i="26"/>
  <c r="G177" i="26"/>
  <c r="G169" i="26"/>
  <c r="G134" i="26"/>
  <c r="H129" i="26"/>
  <c r="H121" i="26"/>
  <c r="H78" i="26"/>
  <c r="H65" i="26"/>
  <c r="F245" i="25"/>
  <c r="F237" i="25"/>
  <c r="G232" i="25"/>
  <c r="G224" i="25"/>
  <c r="H197" i="25"/>
  <c r="H189" i="25"/>
  <c r="H181" i="25"/>
  <c r="H173" i="25"/>
  <c r="H154" i="25"/>
  <c r="F148" i="25"/>
  <c r="F140" i="25"/>
  <c r="F132" i="25"/>
  <c r="G128" i="25"/>
  <c r="G119" i="25"/>
  <c r="H65" i="25"/>
  <c r="H16" i="25"/>
  <c r="H251" i="24"/>
  <c r="F236" i="24"/>
  <c r="G247" i="24"/>
  <c r="G240" i="24"/>
  <c r="G227" i="24"/>
  <c r="G192" i="24"/>
  <c r="H135" i="24"/>
  <c r="H147" i="24"/>
  <c r="F123" i="24"/>
  <c r="F92" i="24"/>
  <c r="F68" i="24"/>
  <c r="F35" i="24"/>
  <c r="G67" i="23"/>
  <c r="H17" i="23"/>
  <c r="H131" i="20"/>
  <c r="H118" i="20"/>
  <c r="H21" i="21"/>
  <c r="G81" i="20"/>
  <c r="G88" i="20"/>
  <c r="G74" i="20"/>
  <c r="H33" i="20"/>
  <c r="H25" i="20"/>
  <c r="H29" i="20"/>
  <c r="H21" i="20"/>
  <c r="H24" i="22"/>
  <c r="F18" i="22"/>
  <c r="G186" i="19"/>
  <c r="G195" i="19"/>
  <c r="H194" i="19"/>
  <c r="F147" i="19"/>
  <c r="F141" i="19"/>
  <c r="F177" i="19"/>
  <c r="F178" i="19"/>
  <c r="G181" i="19"/>
  <c r="G121" i="19"/>
  <c r="H125" i="19"/>
  <c r="H39" i="19"/>
  <c r="F33" i="19"/>
  <c r="F23" i="19"/>
  <c r="F82" i="19"/>
  <c r="G43" i="19"/>
  <c r="G46" i="19"/>
  <c r="H36" i="19"/>
  <c r="H13" i="19"/>
  <c r="F322" i="16"/>
  <c r="F15" i="18"/>
  <c r="F29" i="17"/>
  <c r="H594" i="16"/>
  <c r="F564" i="16"/>
  <c r="F541" i="16"/>
  <c r="F293" i="16"/>
  <c r="G275" i="16"/>
  <c r="G638" i="16"/>
  <c r="H456" i="16"/>
  <c r="H433" i="16"/>
  <c r="F404" i="16"/>
  <c r="F392" i="16"/>
  <c r="F244" i="16"/>
  <c r="G232" i="16"/>
  <c r="H140" i="16"/>
  <c r="F76" i="16"/>
  <c r="F42" i="16"/>
  <c r="G30" i="16"/>
  <c r="G15" i="16"/>
  <c r="H269" i="15"/>
  <c r="H167" i="15"/>
  <c r="H138" i="15"/>
  <c r="F45" i="15"/>
  <c r="F136" i="14"/>
  <c r="G192" i="14"/>
  <c r="G166" i="14"/>
  <c r="G26" i="14"/>
  <c r="G85" i="14"/>
  <c r="H117" i="13"/>
  <c r="F144" i="13"/>
  <c r="F66" i="13"/>
  <c r="F34" i="13"/>
  <c r="G29" i="13"/>
  <c r="G14" i="13"/>
  <c r="H140" i="12"/>
  <c r="F134" i="12"/>
  <c r="F126" i="12"/>
  <c r="G121" i="12"/>
  <c r="G91" i="12"/>
  <c r="G74" i="12"/>
  <c r="H71" i="12"/>
  <c r="H40" i="12"/>
  <c r="F26" i="12"/>
  <c r="F18" i="12"/>
  <c r="F16" i="11"/>
  <c r="F236" i="10"/>
  <c r="G275" i="10"/>
  <c r="H194" i="10"/>
  <c r="H141" i="10"/>
  <c r="F119" i="10"/>
  <c r="F38" i="10"/>
  <c r="G18" i="10"/>
  <c r="H75" i="10"/>
  <c r="H13" i="10"/>
  <c r="H238" i="9"/>
  <c r="F222" i="9"/>
  <c r="F154" i="9"/>
  <c r="F119" i="9"/>
  <c r="G143" i="9"/>
  <c r="G47" i="9"/>
  <c r="G29" i="9"/>
  <c r="H40" i="9"/>
  <c r="H372" i="8"/>
  <c r="H363" i="8"/>
  <c r="F344" i="8"/>
  <c r="F251" i="8"/>
  <c r="F181" i="8"/>
  <c r="G176" i="8"/>
  <c r="H157" i="8"/>
  <c r="F145" i="8"/>
  <c r="H135" i="8"/>
  <c r="G132" i="8"/>
  <c r="F107" i="8"/>
  <c r="F288" i="8"/>
  <c r="H105" i="8"/>
  <c r="G102" i="8"/>
  <c r="F92" i="8"/>
  <c r="H91" i="8"/>
  <c r="G81" i="8"/>
  <c r="F78" i="8"/>
  <c r="H69" i="8"/>
  <c r="G54" i="8"/>
  <c r="F51" i="8"/>
  <c r="H49" i="8"/>
  <c r="G39" i="8"/>
  <c r="F31" i="8"/>
  <c r="H29" i="8"/>
  <c r="G26" i="8"/>
  <c r="F23" i="8"/>
  <c r="H21" i="8"/>
  <c r="G389" i="7"/>
  <c r="F379" i="7"/>
  <c r="H377" i="7"/>
  <c r="G254" i="7"/>
  <c r="H197" i="7"/>
  <c r="F191" i="7"/>
  <c r="F69" i="7"/>
  <c r="G326" i="7"/>
  <c r="H321" i="7"/>
  <c r="F143" i="7"/>
  <c r="G308" i="7"/>
  <c r="H303" i="7"/>
  <c r="H295" i="7"/>
  <c r="H128" i="7"/>
  <c r="H120" i="7"/>
  <c r="F283" i="7"/>
  <c r="G278" i="7"/>
  <c r="G17" i="6"/>
  <c r="H189" i="5"/>
  <c r="F128" i="5"/>
  <c r="F80" i="5"/>
  <c r="G43" i="5"/>
  <c r="G16" i="5"/>
  <c r="H68" i="5"/>
  <c r="H75" i="5"/>
  <c r="H593" i="4"/>
  <c r="F516" i="4"/>
  <c r="F493" i="4"/>
  <c r="F485" i="4"/>
  <c r="G217" i="4"/>
  <c r="H178" i="4"/>
  <c r="F189" i="4"/>
  <c r="G151" i="4"/>
  <c r="G166" i="4"/>
  <c r="H143" i="4"/>
  <c r="F279" i="4"/>
  <c r="F84" i="4"/>
  <c r="H553" i="4"/>
  <c r="G378" i="4"/>
  <c r="G390" i="4"/>
  <c r="H356" i="4"/>
  <c r="H357" i="4"/>
  <c r="E238" i="40"/>
  <c r="E222" i="40"/>
  <c r="E31" i="40"/>
  <c r="E203" i="40"/>
  <c r="E95" i="40"/>
  <c r="E123" i="40"/>
  <c r="E181" i="40"/>
  <c r="E173" i="40"/>
  <c r="E165" i="40"/>
  <c r="E184" i="40"/>
  <c r="E86" i="40"/>
  <c r="E79" i="40"/>
  <c r="E71" i="40"/>
  <c r="E141" i="40"/>
  <c r="H182" i="31"/>
  <c r="G171" i="31"/>
  <c r="F190" i="30"/>
  <c r="H176" i="30"/>
  <c r="G138" i="31"/>
  <c r="G130" i="31"/>
  <c r="F119" i="31"/>
  <c r="G15" i="32"/>
  <c r="F18" i="32"/>
  <c r="H79" i="31"/>
  <c r="F66" i="31"/>
  <c r="F66" i="30"/>
  <c r="H20" i="31"/>
  <c r="F28" i="29"/>
  <c r="H18" i="29"/>
  <c r="G91" i="28"/>
  <c r="G174" i="28"/>
  <c r="F145" i="28"/>
  <c r="G132" i="28"/>
  <c r="F121" i="28"/>
  <c r="H72" i="28"/>
  <c r="G186" i="26"/>
  <c r="H173" i="26"/>
  <c r="G135" i="26"/>
  <c r="F124" i="26"/>
  <c r="H79" i="26"/>
  <c r="G16" i="26"/>
  <c r="F238" i="25"/>
  <c r="H228" i="25"/>
  <c r="G195" i="25"/>
  <c r="F184" i="25"/>
  <c r="H174" i="25"/>
  <c r="G144" i="25"/>
  <c r="F133" i="25"/>
  <c r="H123" i="25"/>
  <c r="F19" i="25"/>
  <c r="H252" i="24"/>
  <c r="F250" i="24"/>
  <c r="H245" i="24"/>
  <c r="G228" i="24"/>
  <c r="F82" i="24"/>
  <c r="H169" i="24"/>
  <c r="G119" i="24"/>
  <c r="F69" i="24"/>
  <c r="H27" i="24"/>
  <c r="G68" i="23"/>
  <c r="H18" i="23"/>
  <c r="H127" i="20"/>
  <c r="G83" i="20"/>
  <c r="H66" i="20"/>
  <c r="G34" i="20"/>
  <c r="F27" i="20"/>
  <c r="F34" i="22"/>
  <c r="F19" i="22"/>
  <c r="F132" i="19"/>
  <c r="H134" i="19"/>
  <c r="F191" i="19"/>
  <c r="F188" i="19"/>
  <c r="H145" i="19"/>
  <c r="F144" i="19"/>
  <c r="F179" i="19"/>
  <c r="H124" i="19"/>
  <c r="G127" i="19"/>
  <c r="G84" i="19"/>
  <c r="H28" i="19"/>
  <c r="H22" i="19"/>
  <c r="F74" i="19"/>
  <c r="F41" i="19"/>
  <c r="H15" i="19"/>
  <c r="F16" i="18"/>
  <c r="H36" i="17"/>
  <c r="H28" i="17"/>
  <c r="G585" i="16"/>
  <c r="F549" i="16"/>
  <c r="F294" i="16"/>
  <c r="F273" i="16"/>
  <c r="F436" i="16"/>
  <c r="F405" i="16"/>
  <c r="F425" i="16"/>
  <c r="G380" i="16"/>
  <c r="H243" i="16"/>
  <c r="H141" i="16"/>
  <c r="H75" i="16"/>
  <c r="H41" i="16"/>
  <c r="F28" i="16"/>
  <c r="G16" i="16"/>
  <c r="G165" i="15"/>
  <c r="G128" i="15"/>
  <c r="G34" i="15"/>
  <c r="F127" i="14"/>
  <c r="F137" i="14"/>
  <c r="G193" i="14"/>
  <c r="H180" i="14"/>
  <c r="F74" i="14"/>
  <c r="G36" i="14"/>
  <c r="H62" i="14"/>
  <c r="F116" i="14"/>
  <c r="G14" i="14"/>
  <c r="G131" i="13"/>
  <c r="F145" i="13"/>
  <c r="H65" i="13"/>
  <c r="G30" i="13"/>
  <c r="F135" i="12"/>
  <c r="H125" i="12"/>
  <c r="G92" i="12"/>
  <c r="F72" i="12"/>
  <c r="G22" i="12"/>
  <c r="H247" i="10"/>
  <c r="G192" i="10"/>
  <c r="F120" i="10"/>
  <c r="H37" i="10"/>
  <c r="F224" i="9"/>
  <c r="H221" i="9"/>
  <c r="G183" i="9"/>
  <c r="F140" i="9"/>
  <c r="F32" i="9"/>
  <c r="F19" i="9"/>
  <c r="H41" i="9"/>
  <c r="F375" i="8"/>
  <c r="H364" i="8"/>
  <c r="H343" i="8"/>
  <c r="H243" i="8"/>
  <c r="H180" i="8"/>
  <c r="H158" i="8"/>
  <c r="H136" i="8"/>
  <c r="H106" i="8"/>
  <c r="H100" i="8"/>
  <c r="F79" i="8"/>
  <c r="F52" i="8"/>
  <c r="F32" i="8"/>
  <c r="F24" i="8"/>
  <c r="F380" i="7"/>
  <c r="F192" i="7"/>
  <c r="H68" i="7"/>
  <c r="F324" i="7"/>
  <c r="G301" i="7"/>
  <c r="F123" i="7"/>
  <c r="F284" i="7"/>
  <c r="F276" i="7"/>
  <c r="F180" i="5"/>
  <c r="H127" i="5"/>
  <c r="H53" i="5"/>
  <c r="G33" i="5"/>
  <c r="F25" i="5"/>
  <c r="H76" i="5"/>
  <c r="F613" i="4"/>
  <c r="F503" i="4"/>
  <c r="H430" i="4"/>
  <c r="G190" i="4"/>
  <c r="F146" i="4"/>
  <c r="G289" i="4"/>
  <c r="F85" i="4"/>
  <c r="H554" i="4"/>
  <c r="E34" i="40"/>
  <c r="E118" i="40"/>
  <c r="E88" i="40"/>
  <c r="E74" i="40"/>
  <c r="E178" i="39"/>
  <c r="E34" i="39"/>
  <c r="E124" i="37"/>
  <c r="E75" i="37"/>
  <c r="E37" i="36"/>
  <c r="E80" i="35"/>
  <c r="E70" i="34"/>
  <c r="E25" i="34"/>
  <c r="E273" i="31"/>
  <c r="E196" i="31"/>
  <c r="E139" i="31"/>
  <c r="E120" i="30"/>
  <c r="E70" i="30"/>
  <c r="E175" i="28"/>
  <c r="E125" i="28"/>
  <c r="E171" i="26"/>
  <c r="E120" i="26"/>
  <c r="E196" i="25"/>
  <c r="E172" i="25"/>
  <c r="E121" i="25"/>
  <c r="E249" i="24"/>
  <c r="F234" i="40"/>
  <c r="G218" i="40"/>
  <c r="F99" i="40"/>
  <c r="G122" i="40"/>
  <c r="F177" i="40"/>
  <c r="F169" i="40"/>
  <c r="G183" i="40"/>
  <c r="G85" i="40"/>
  <c r="G78" i="40"/>
  <c r="H73" i="40"/>
  <c r="G140" i="40"/>
  <c r="F137" i="40"/>
  <c r="H15" i="40"/>
  <c r="H200" i="39"/>
  <c r="G190" i="39"/>
  <c r="F179" i="39"/>
  <c r="F171" i="39"/>
  <c r="H118" i="39"/>
  <c r="G30" i="39"/>
  <c r="H17" i="39"/>
  <c r="G22" i="38"/>
  <c r="H123" i="37"/>
  <c r="G95" i="37"/>
  <c r="F84" i="37"/>
  <c r="F76" i="37"/>
  <c r="F68" i="37"/>
  <c r="H63" i="36"/>
  <c r="G33" i="36"/>
  <c r="G25" i="36"/>
  <c r="G17" i="36"/>
  <c r="G92" i="35"/>
  <c r="H79" i="35"/>
  <c r="F65" i="35"/>
  <c r="H130" i="31"/>
  <c r="H177" i="40"/>
  <c r="H169" i="40"/>
  <c r="F200" i="40"/>
  <c r="F91" i="40"/>
  <c r="F84" i="40"/>
  <c r="F77" i="40"/>
  <c r="F69" i="40"/>
  <c r="H137" i="40"/>
  <c r="H17" i="40"/>
  <c r="F204" i="39"/>
  <c r="H202" i="39"/>
  <c r="G199" i="39"/>
  <c r="F196" i="39"/>
  <c r="H194" i="39"/>
  <c r="G192" i="39"/>
  <c r="F189" i="39"/>
  <c r="H187" i="39"/>
  <c r="G184" i="39"/>
  <c r="F181" i="39"/>
  <c r="H179" i="39"/>
  <c r="G176" i="39"/>
  <c r="F173" i="39"/>
  <c r="H171" i="39"/>
  <c r="G120" i="39"/>
  <c r="G121" i="39"/>
  <c r="G123" i="39"/>
  <c r="G122" i="39"/>
  <c r="G117" i="39"/>
  <c r="F37" i="39"/>
  <c r="H35" i="39"/>
  <c r="G32" i="39"/>
  <c r="F29" i="39"/>
  <c r="H27" i="39"/>
  <c r="G24" i="39"/>
  <c r="F21" i="39"/>
  <c r="H19" i="39"/>
  <c r="G16" i="39"/>
  <c r="F13" i="39"/>
  <c r="H27" i="38"/>
  <c r="G24" i="38"/>
  <c r="F21" i="38"/>
  <c r="H19" i="38"/>
  <c r="F13" i="38"/>
  <c r="G122" i="37"/>
  <c r="F119" i="37"/>
  <c r="G102" i="37"/>
  <c r="H100" i="37"/>
  <c r="G97" i="37"/>
  <c r="H92" i="37"/>
  <c r="H84" i="37"/>
  <c r="F78" i="37"/>
  <c r="H76" i="37"/>
  <c r="F70" i="37"/>
  <c r="G65" i="37"/>
  <c r="G15" i="37"/>
  <c r="H65" i="36"/>
  <c r="G62" i="36"/>
  <c r="H38" i="36"/>
  <c r="F32" i="36"/>
  <c r="H30" i="36"/>
  <c r="F24" i="36"/>
  <c r="G19" i="36"/>
  <c r="F16" i="36"/>
  <c r="G94" i="35"/>
  <c r="F91" i="35"/>
  <c r="G86" i="35"/>
  <c r="H81" i="35"/>
  <c r="G78" i="35"/>
  <c r="H73" i="35"/>
  <c r="F67" i="35"/>
  <c r="H65" i="35"/>
  <c r="F19" i="35"/>
  <c r="F331" i="31"/>
  <c r="G14" i="35"/>
  <c r="G326" i="31"/>
  <c r="F88" i="34"/>
  <c r="G83" i="34"/>
  <c r="H72" i="34"/>
  <c r="G68" i="34"/>
  <c r="H50" i="34"/>
  <c r="F44" i="34"/>
  <c r="H42" i="34"/>
  <c r="F36" i="34"/>
  <c r="H34" i="34"/>
  <c r="F28" i="34"/>
  <c r="G23" i="34"/>
  <c r="F21" i="34"/>
  <c r="G16" i="34"/>
  <c r="F13" i="34"/>
  <c r="F17" i="33"/>
  <c r="G301" i="31"/>
  <c r="H289" i="31"/>
  <c r="G287" i="31"/>
  <c r="H282" i="31"/>
  <c r="F276" i="31"/>
  <c r="H274" i="31"/>
  <c r="F234" i="31"/>
  <c r="H232" i="31"/>
  <c r="F226" i="31"/>
  <c r="H224" i="31"/>
  <c r="F199" i="31"/>
  <c r="G194" i="31"/>
  <c r="F191" i="31"/>
  <c r="G186" i="31"/>
  <c r="F183" i="31"/>
  <c r="G178" i="31"/>
  <c r="F175" i="31"/>
  <c r="G170" i="31"/>
  <c r="H179" i="30"/>
  <c r="F189" i="30"/>
  <c r="H187" i="30"/>
  <c r="G184" i="30"/>
  <c r="H175" i="30"/>
  <c r="F134" i="31"/>
  <c r="G129" i="31"/>
  <c r="F126" i="31"/>
  <c r="G121" i="31"/>
  <c r="F118" i="31"/>
  <c r="G122" i="30"/>
  <c r="H13" i="32"/>
  <c r="F19" i="32"/>
  <c r="H21" i="32"/>
  <c r="F80" i="31"/>
  <c r="F73" i="31"/>
  <c r="G68" i="31"/>
  <c r="H71" i="30"/>
  <c r="G68" i="30"/>
  <c r="H27" i="31"/>
  <c r="G24" i="31"/>
  <c r="H19" i="31"/>
  <c r="G16" i="31"/>
  <c r="H16" i="30"/>
  <c r="F27" i="29"/>
  <c r="H25" i="29"/>
  <c r="F19" i="29"/>
  <c r="G14" i="29"/>
  <c r="F95" i="28"/>
  <c r="G90" i="28"/>
  <c r="F87" i="28"/>
  <c r="G173" i="28"/>
  <c r="F170" i="28"/>
  <c r="G147" i="28"/>
  <c r="H142" i="28"/>
  <c r="G139" i="28"/>
  <c r="H134" i="28"/>
  <c r="F128" i="28"/>
  <c r="H126" i="28"/>
  <c r="F120" i="28"/>
  <c r="H118" i="28"/>
  <c r="F73" i="28"/>
  <c r="G67" i="28"/>
  <c r="G19" i="27"/>
  <c r="H14" i="27"/>
  <c r="G185" i="26"/>
  <c r="H180" i="26"/>
  <c r="F174" i="26"/>
  <c r="H172" i="26"/>
  <c r="F139" i="26"/>
  <c r="H137" i="26"/>
  <c r="F131" i="26"/>
  <c r="G126" i="26"/>
  <c r="F123" i="26"/>
  <c r="G118" i="26"/>
  <c r="F80" i="26"/>
  <c r="G27" i="26"/>
  <c r="F67" i="26"/>
  <c r="G15" i="26"/>
  <c r="H243" i="25"/>
  <c r="G240" i="25"/>
  <c r="H235" i="25"/>
  <c r="F229" i="25"/>
  <c r="H227" i="25"/>
  <c r="F221" i="25"/>
  <c r="G194" i="25"/>
  <c r="F191" i="25"/>
  <c r="G186" i="25"/>
  <c r="F183" i="25"/>
  <c r="G178" i="25"/>
  <c r="F175" i="25"/>
  <c r="G170" i="25"/>
  <c r="F156" i="25"/>
  <c r="G151" i="25"/>
  <c r="H146" i="25"/>
  <c r="G143" i="25"/>
  <c r="H138" i="25"/>
  <c r="G135" i="25"/>
  <c r="H130" i="25"/>
  <c r="F124" i="25"/>
  <c r="H122" i="25"/>
  <c r="F69" i="25"/>
  <c r="F77" i="25"/>
  <c r="F76" i="25"/>
  <c r="F70" i="25"/>
  <c r="F72" i="25"/>
  <c r="F73" i="25"/>
  <c r="F71" i="25"/>
  <c r="F74" i="25"/>
  <c r="F75" i="25"/>
  <c r="F67" i="25"/>
  <c r="G21" i="25"/>
  <c r="F18" i="25"/>
  <c r="G13" i="25"/>
  <c r="F276" i="24"/>
  <c r="G253" i="24"/>
  <c r="H255" i="24"/>
  <c r="G260" i="24"/>
  <c r="H234" i="24"/>
  <c r="F256" i="24"/>
  <c r="H244" i="24"/>
  <c r="F231" i="24"/>
  <c r="H241" i="24"/>
  <c r="F223" i="24"/>
  <c r="H221" i="24"/>
  <c r="F137" i="24"/>
  <c r="G124" i="24"/>
  <c r="F170" i="24"/>
  <c r="G146" i="24"/>
  <c r="H121" i="24"/>
  <c r="G118" i="24"/>
  <c r="H81" i="24"/>
  <c r="G71" i="24"/>
  <c r="H66" i="24"/>
  <c r="G38" i="24"/>
  <c r="H26" i="24"/>
  <c r="F14" i="24"/>
  <c r="H70" i="23"/>
  <c r="F19" i="23"/>
  <c r="G14" i="23"/>
  <c r="F117" i="20"/>
  <c r="G130" i="20"/>
  <c r="G44" i="20"/>
  <c r="F23" i="21"/>
  <c r="G18" i="21"/>
  <c r="F15" i="21"/>
  <c r="H13" i="21"/>
  <c r="F73" i="20"/>
  <c r="H82" i="20"/>
  <c r="F70" i="20"/>
  <c r="H78" i="20"/>
  <c r="F65" i="20"/>
  <c r="H67" i="20"/>
  <c r="G18" i="20"/>
  <c r="F26" i="20"/>
  <c r="G14" i="20"/>
  <c r="F31" i="20"/>
  <c r="G19" i="20"/>
  <c r="F26" i="22"/>
  <c r="G21" i="22"/>
  <c r="H16" i="22"/>
  <c r="G13" i="22"/>
  <c r="H120" i="19"/>
  <c r="F183" i="19"/>
  <c r="H133" i="19"/>
  <c r="F137" i="19"/>
  <c r="G190" i="19"/>
  <c r="G149" i="19"/>
  <c r="H129" i="19"/>
  <c r="G139" i="19"/>
  <c r="H143" i="19"/>
  <c r="G175" i="19"/>
  <c r="H153" i="19"/>
  <c r="F187" i="19"/>
  <c r="H123" i="19"/>
  <c r="F155" i="19"/>
  <c r="G126" i="19"/>
  <c r="F70" i="19"/>
  <c r="G83" i="19"/>
  <c r="H27" i="19"/>
  <c r="G29" i="19"/>
  <c r="H69" i="19"/>
  <c r="H80" i="19"/>
  <c r="F73" i="19"/>
  <c r="H51" i="19"/>
  <c r="F38" i="19"/>
  <c r="H49" i="19"/>
  <c r="F40" i="19"/>
  <c r="G19" i="19"/>
  <c r="F16" i="19"/>
  <c r="G325" i="16"/>
  <c r="H21" i="18"/>
  <c r="G18" i="18"/>
  <c r="H13" i="18"/>
  <c r="G46" i="17"/>
  <c r="H35" i="17"/>
  <c r="G32" i="17"/>
  <c r="H27" i="17"/>
  <c r="F614" i="16"/>
  <c r="F14" i="17"/>
  <c r="F611" i="16"/>
  <c r="F17" i="17"/>
  <c r="F13" i="17"/>
  <c r="F18" i="17"/>
  <c r="F16" i="17"/>
  <c r="F15" i="17"/>
  <c r="F621" i="16"/>
  <c r="F613" i="16"/>
  <c r="F603" i="16"/>
  <c r="G567" i="16"/>
  <c r="H562" i="16"/>
  <c r="G551" i="16"/>
  <c r="H306" i="16"/>
  <c r="G296" i="16"/>
  <c r="H285" i="16"/>
  <c r="F643" i="16"/>
  <c r="H641" i="16"/>
  <c r="F465" i="16"/>
  <c r="G438" i="16"/>
  <c r="G550" i="16"/>
  <c r="F435" i="16"/>
  <c r="G407" i="16"/>
  <c r="H395" i="16"/>
  <c r="G382" i="16"/>
  <c r="H390" i="16"/>
  <c r="G379" i="16"/>
  <c r="H235" i="16"/>
  <c r="F221" i="16"/>
  <c r="G153" i="16"/>
  <c r="F142" i="16"/>
  <c r="G119" i="16"/>
  <c r="H66" i="16"/>
  <c r="G63" i="16"/>
  <c r="H40" i="16"/>
  <c r="F27" i="16"/>
  <c r="H25" i="16"/>
  <c r="F281" i="15"/>
  <c r="F221" i="15"/>
  <c r="G151" i="15"/>
  <c r="F140" i="15"/>
  <c r="G117" i="15"/>
  <c r="H36" i="15"/>
  <c r="G33" i="15"/>
  <c r="G139" i="14"/>
  <c r="H125" i="14"/>
  <c r="F181" i="14"/>
  <c r="H179" i="14"/>
  <c r="F73" i="14"/>
  <c r="H38" i="14"/>
  <c r="F63" i="14"/>
  <c r="H49" i="14"/>
  <c r="F115" i="14"/>
  <c r="F119" i="13"/>
  <c r="G130" i="13"/>
  <c r="H142" i="13"/>
  <c r="G139" i="13"/>
  <c r="H64" i="13"/>
  <c r="G43" i="13"/>
  <c r="H32" i="13"/>
  <c r="F26" i="13"/>
  <c r="H17" i="13"/>
  <c r="G152" i="12"/>
  <c r="F150" i="12"/>
  <c r="G137" i="12"/>
  <c r="H132" i="12"/>
  <c r="G129" i="12"/>
  <c r="H124" i="12"/>
  <c r="F118" i="12"/>
  <c r="H94" i="12"/>
  <c r="F88" i="12"/>
  <c r="H77" i="12"/>
  <c r="F102" i="12"/>
  <c r="G68" i="12"/>
  <c r="F65" i="12"/>
  <c r="G29" i="12"/>
  <c r="H24" i="12"/>
  <c r="G21" i="12"/>
  <c r="H15" i="12"/>
  <c r="H14" i="11"/>
  <c r="G64" i="10"/>
  <c r="H235" i="10"/>
  <c r="F170" i="10"/>
  <c r="G191" i="10"/>
  <c r="F131" i="10"/>
  <c r="G122" i="10"/>
  <c r="H117" i="10"/>
  <c r="G45" i="10"/>
  <c r="H36" i="10"/>
  <c r="F15" i="10"/>
  <c r="G72" i="10"/>
  <c r="F239" i="9"/>
  <c r="G223" i="9"/>
  <c r="F206" i="9"/>
  <c r="G193" i="9"/>
  <c r="H152" i="9"/>
  <c r="G129" i="9"/>
  <c r="H117" i="9"/>
  <c r="F45" i="9"/>
  <c r="H63" i="9"/>
  <c r="F18" i="9"/>
  <c r="H16" i="9"/>
  <c r="F42" i="9"/>
  <c r="G14" i="9"/>
  <c r="F374" i="8"/>
  <c r="G397" i="8"/>
  <c r="F394" i="8"/>
  <c r="G353" i="8"/>
  <c r="H236" i="8"/>
  <c r="G233" i="8"/>
  <c r="H179" i="8"/>
  <c r="F137" i="8"/>
  <c r="G148" i="8"/>
  <c r="G170" i="7"/>
  <c r="F167" i="7"/>
  <c r="G194" i="7"/>
  <c r="H189" i="7"/>
  <c r="G72" i="7"/>
  <c r="H67" i="7"/>
  <c r="F323" i="7"/>
  <c r="H141" i="7"/>
  <c r="F305" i="7"/>
  <c r="G300" i="7"/>
  <c r="F297" i="7"/>
  <c r="G228" i="7"/>
  <c r="F225" i="7"/>
  <c r="H223" i="7"/>
  <c r="F130" i="7"/>
  <c r="G125" i="7"/>
  <c r="F122" i="7"/>
  <c r="G117" i="7"/>
  <c r="G286" i="7"/>
  <c r="H281" i="7"/>
  <c r="F275" i="7"/>
  <c r="H273" i="7"/>
  <c r="H20" i="6"/>
  <c r="F14" i="6"/>
  <c r="F179" i="5"/>
  <c r="H129" i="5"/>
  <c r="G119" i="5"/>
  <c r="H52" i="5"/>
  <c r="F79" i="5"/>
  <c r="H34" i="5"/>
  <c r="F24" i="5"/>
  <c r="G65" i="5"/>
  <c r="F77" i="5"/>
  <c r="G604" i="4"/>
  <c r="F595" i="4"/>
  <c r="G617" i="4"/>
  <c r="H514" i="4"/>
  <c r="G504" i="4"/>
  <c r="H455" i="4"/>
  <c r="G438" i="4"/>
  <c r="H429" i="4"/>
  <c r="F180" i="4"/>
  <c r="G201" i="4"/>
  <c r="H154" i="4"/>
  <c r="F148" i="4"/>
  <c r="H169" i="4"/>
  <c r="F145" i="4"/>
  <c r="G165" i="4"/>
  <c r="H270" i="4"/>
  <c r="G269" i="4"/>
  <c r="F124" i="4"/>
  <c r="G87" i="4"/>
  <c r="H228" i="4"/>
  <c r="F555" i="4"/>
  <c r="G543" i="4"/>
  <c r="E21" i="40"/>
  <c r="H378" i="7"/>
  <c r="H166" i="7"/>
  <c r="H322" i="7"/>
  <c r="H304" i="7"/>
  <c r="F226" i="7"/>
  <c r="H129" i="7"/>
  <c r="G279" i="7"/>
  <c r="F15" i="6"/>
  <c r="H171" i="5"/>
  <c r="F41" i="5"/>
  <c r="G66" i="5"/>
  <c r="H594" i="4"/>
  <c r="G505" i="4"/>
  <c r="F477" i="4"/>
  <c r="H179" i="4"/>
  <c r="G152" i="4"/>
  <c r="H144" i="4"/>
  <c r="F123" i="4"/>
  <c r="H83" i="4"/>
  <c r="G544" i="4"/>
  <c r="E233" i="40"/>
  <c r="E176" i="40"/>
  <c r="E136" i="40"/>
  <c r="E201" i="39"/>
  <c r="E119" i="39"/>
  <c r="E26" i="38"/>
  <c r="E99" i="37"/>
  <c r="E67" i="37"/>
  <c r="E64" i="36"/>
  <c r="E21" i="36"/>
  <c r="E24" i="35"/>
  <c r="E336" i="31"/>
  <c r="E33" i="34"/>
  <c r="E14" i="33"/>
  <c r="E223" i="31"/>
  <c r="E172" i="31"/>
  <c r="E186" i="30"/>
  <c r="E14" i="32"/>
  <c r="E70" i="31"/>
  <c r="E16" i="29"/>
  <c r="E117" i="28"/>
  <c r="E136" i="26"/>
  <c r="E242" i="25"/>
  <c r="E188" i="25"/>
  <c r="E137" i="25"/>
  <c r="E124" i="20"/>
  <c r="E238" i="24"/>
  <c r="F242" i="40"/>
  <c r="F35" i="40"/>
  <c r="F185" i="40"/>
  <c r="F127" i="40"/>
  <c r="F119" i="40"/>
  <c r="H175" i="40"/>
  <c r="F199" i="40"/>
  <c r="H87" i="40"/>
  <c r="F67" i="40"/>
  <c r="G197" i="39"/>
  <c r="F187" i="39"/>
  <c r="H177" i="39"/>
  <c r="G65" i="39"/>
  <c r="F27" i="39"/>
  <c r="F19" i="39"/>
  <c r="F19" i="38"/>
  <c r="H117" i="37"/>
  <c r="F92" i="37"/>
  <c r="H82" i="37"/>
  <c r="H66" i="37"/>
  <c r="H16" i="37"/>
  <c r="F38" i="36"/>
  <c r="G84" i="35"/>
  <c r="H71" i="35"/>
  <c r="G89" i="34"/>
  <c r="G81" i="34"/>
  <c r="F50" i="34"/>
  <c r="F42" i="34"/>
  <c r="G37" i="34"/>
  <c r="G29" i="34"/>
  <c r="G14" i="34"/>
  <c r="H21" i="33"/>
  <c r="F15" i="33"/>
  <c r="H288" i="31"/>
  <c r="H280" i="31"/>
  <c r="H272" i="31"/>
  <c r="H230" i="31"/>
  <c r="F224" i="31"/>
  <c r="F197" i="31"/>
  <c r="F189" i="31"/>
  <c r="F181" i="31"/>
  <c r="F173" i="31"/>
  <c r="G170" i="30"/>
  <c r="G182" i="30"/>
  <c r="G190" i="30"/>
  <c r="F187" i="30"/>
  <c r="F175" i="30"/>
  <c r="H138" i="31"/>
  <c r="G123" i="31"/>
  <c r="G127" i="31"/>
  <c r="G119" i="31"/>
  <c r="H15" i="32"/>
  <c r="H84" i="31"/>
  <c r="F78" i="31"/>
  <c r="G74" i="31"/>
  <c r="G66" i="31"/>
  <c r="G66" i="30"/>
  <c r="F27" i="31"/>
  <c r="F19" i="31"/>
  <c r="F16" i="30"/>
  <c r="F25" i="29"/>
  <c r="G20" i="29"/>
  <c r="F93" i="28"/>
  <c r="G88" i="28"/>
  <c r="H148" i="28"/>
  <c r="H140" i="28"/>
  <c r="F134" i="28"/>
  <c r="H124" i="28"/>
  <c r="F118" i="28"/>
  <c r="G74" i="28"/>
  <c r="G66" i="28"/>
  <c r="G17" i="27"/>
  <c r="H186" i="26"/>
  <c r="H178" i="26"/>
  <c r="H170" i="26"/>
  <c r="G140" i="26"/>
  <c r="G132" i="26"/>
  <c r="H127" i="26"/>
  <c r="H119" i="26"/>
  <c r="F78" i="26"/>
  <c r="G25" i="26"/>
  <c r="G13" i="26"/>
  <c r="G238" i="25"/>
  <c r="G230" i="25"/>
  <c r="H225" i="25"/>
  <c r="F197" i="25"/>
  <c r="F189" i="25"/>
  <c r="F181" i="25"/>
  <c r="H179" i="25"/>
  <c r="F173" i="25"/>
  <c r="F154" i="25"/>
  <c r="F146" i="25"/>
  <c r="F138" i="25"/>
  <c r="F130" i="25"/>
  <c r="F122" i="25"/>
  <c r="G117" i="25"/>
  <c r="G68" i="25"/>
  <c r="G19" i="25"/>
  <c r="F16" i="25"/>
  <c r="F251" i="24"/>
  <c r="F255" i="24"/>
  <c r="F234" i="24"/>
  <c r="G232" i="24"/>
  <c r="G224" i="24"/>
  <c r="G82" i="24"/>
  <c r="F147" i="24"/>
  <c r="F121" i="24"/>
  <c r="F81" i="24"/>
  <c r="F66" i="24"/>
  <c r="F26" i="24"/>
  <c r="F70" i="23"/>
  <c r="F17" i="23"/>
  <c r="G122" i="20"/>
  <c r="F131" i="20"/>
  <c r="F118" i="20"/>
  <c r="F21" i="21"/>
  <c r="F82" i="20"/>
  <c r="G69" i="20"/>
  <c r="G71" i="20"/>
  <c r="H75" i="20"/>
  <c r="H34" i="20"/>
  <c r="H13" i="20"/>
  <c r="H20" i="20"/>
  <c r="F24" i="22"/>
  <c r="F16" i="22"/>
  <c r="F120" i="19"/>
  <c r="G184" i="19"/>
  <c r="G191" i="19"/>
  <c r="G188" i="19"/>
  <c r="H135" i="19"/>
  <c r="H150" i="19"/>
  <c r="H169" i="19"/>
  <c r="F143" i="19"/>
  <c r="F153" i="19"/>
  <c r="F123" i="19"/>
  <c r="F125" i="19"/>
  <c r="F39" i="19"/>
  <c r="F27" i="19"/>
  <c r="F69" i="19"/>
  <c r="G77" i="19"/>
  <c r="G74" i="19"/>
  <c r="H44" i="19"/>
  <c r="H47" i="19"/>
  <c r="H45" i="19"/>
  <c r="F13" i="19"/>
  <c r="F21" i="18"/>
  <c r="F13" i="18"/>
  <c r="G30" i="17"/>
  <c r="H585" i="16"/>
  <c r="F562" i="16"/>
  <c r="H297" i="16"/>
  <c r="H276" i="16"/>
  <c r="G273" i="16"/>
  <c r="G436" i="16"/>
  <c r="H408" i="16"/>
  <c r="H393" i="16"/>
  <c r="H380" i="16"/>
  <c r="F235" i="16"/>
  <c r="F140" i="16"/>
  <c r="G77" i="16"/>
  <c r="G43" i="16"/>
  <c r="H31" i="16"/>
  <c r="H16" i="16"/>
  <c r="H165" i="15"/>
  <c r="H128" i="15"/>
  <c r="H34" i="15"/>
  <c r="G127" i="14"/>
  <c r="H140" i="14"/>
  <c r="H193" i="14"/>
  <c r="H177" i="14"/>
  <c r="H36" i="14"/>
  <c r="F49" i="14"/>
  <c r="F117" i="13"/>
  <c r="F142" i="13"/>
  <c r="G35" i="13"/>
  <c r="G27" i="13"/>
  <c r="F140" i="12"/>
  <c r="F132" i="12"/>
  <c r="H122" i="12"/>
  <c r="H92" i="12"/>
  <c r="F77" i="12"/>
  <c r="H69" i="12"/>
  <c r="H38" i="12"/>
  <c r="H22" i="12"/>
  <c r="F15" i="12"/>
  <c r="H27" i="11"/>
  <c r="H233" i="10"/>
  <c r="H192" i="10"/>
  <c r="H139" i="10"/>
  <c r="H46" i="10"/>
  <c r="H27" i="10"/>
  <c r="G224" i="9"/>
  <c r="G247" i="9"/>
  <c r="F152" i="9"/>
  <c r="F117" i="9"/>
  <c r="G32" i="9"/>
  <c r="G19" i="9"/>
  <c r="G43" i="9"/>
  <c r="G375" i="8"/>
  <c r="G395" i="8"/>
  <c r="G345" i="8"/>
  <c r="H234" i="8"/>
  <c r="H177" i="8"/>
  <c r="H155" i="8"/>
  <c r="H133" i="8"/>
  <c r="F105" i="8"/>
  <c r="F91" i="8"/>
  <c r="G79" i="8"/>
  <c r="G52" i="8"/>
  <c r="G32" i="8"/>
  <c r="G24" i="8"/>
  <c r="G380" i="7"/>
  <c r="F197" i="7"/>
  <c r="F189" i="7"/>
  <c r="F67" i="7"/>
  <c r="H309" i="7"/>
  <c r="H301" i="7"/>
  <c r="H229" i="7"/>
  <c r="F223" i="7"/>
  <c r="G131" i="7"/>
  <c r="H126" i="7"/>
  <c r="H287" i="7"/>
  <c r="F281" i="7"/>
  <c r="F273" i="7"/>
  <c r="F20" i="6"/>
  <c r="F189" i="5"/>
  <c r="H117" i="5"/>
  <c r="G137" i="5"/>
  <c r="G41" i="5"/>
  <c r="G25" i="5"/>
  <c r="G14" i="5"/>
  <c r="G613" i="4"/>
  <c r="G503" i="4"/>
  <c r="G477" i="4"/>
  <c r="H218" i="4"/>
  <c r="G199" i="4"/>
  <c r="F239" i="40"/>
  <c r="G234" i="40"/>
  <c r="H221" i="40"/>
  <c r="F32" i="40"/>
  <c r="G185" i="40"/>
  <c r="H202" i="40"/>
  <c r="F96" i="40"/>
  <c r="G127" i="40"/>
  <c r="H122" i="40"/>
  <c r="F182" i="40"/>
  <c r="G177" i="40"/>
  <c r="H172" i="40"/>
  <c r="F166" i="40"/>
  <c r="G199" i="40"/>
  <c r="H183" i="40"/>
  <c r="F101" i="40"/>
  <c r="G82" i="40"/>
  <c r="H78" i="40"/>
  <c r="G75" i="40"/>
  <c r="H70" i="40"/>
  <c r="F142" i="40"/>
  <c r="G137" i="40"/>
  <c r="H20" i="40"/>
  <c r="F14" i="40"/>
  <c r="G202" i="39"/>
  <c r="H197" i="39"/>
  <c r="F192" i="39"/>
  <c r="G187" i="39"/>
  <c r="F184" i="39"/>
  <c r="G179" i="39"/>
  <c r="H174" i="39"/>
  <c r="F121" i="39"/>
  <c r="F122" i="39"/>
  <c r="F120" i="39"/>
  <c r="F123" i="39"/>
  <c r="G35" i="39"/>
  <c r="H30" i="39"/>
  <c r="F24" i="39"/>
  <c r="G19" i="39"/>
  <c r="H14" i="39"/>
  <c r="F24" i="38"/>
  <c r="G19" i="38"/>
  <c r="F122" i="37"/>
  <c r="F97" i="37"/>
  <c r="F81" i="37"/>
  <c r="F73" i="37"/>
  <c r="F65" i="37"/>
  <c r="H13" i="37"/>
  <c r="F35" i="36"/>
  <c r="G30" i="36"/>
  <c r="G22" i="36"/>
  <c r="G15" i="36"/>
  <c r="G89" i="35"/>
  <c r="G81" i="35"/>
  <c r="G73" i="35"/>
  <c r="H68" i="35"/>
  <c r="H20" i="35"/>
  <c r="H332" i="31"/>
  <c r="F14" i="35"/>
  <c r="F326" i="31"/>
  <c r="H81" i="34"/>
  <c r="F68" i="34"/>
  <c r="H45" i="34"/>
  <c r="F39" i="34"/>
  <c r="H29" i="34"/>
  <c r="H14" i="34"/>
  <c r="H18" i="33"/>
  <c r="F301" i="31"/>
  <c r="F287" i="31"/>
  <c r="H277" i="31"/>
  <c r="H269" i="31"/>
  <c r="F229" i="31"/>
  <c r="F201" i="31"/>
  <c r="F221" i="31"/>
  <c r="F194" i="31"/>
  <c r="F186" i="31"/>
  <c r="H176" i="31"/>
  <c r="F170" i="31"/>
  <c r="F192" i="30"/>
  <c r="G187" i="30"/>
  <c r="G175" i="30"/>
  <c r="H135" i="31"/>
  <c r="H123" i="31"/>
  <c r="H127" i="31"/>
  <c r="H119" i="31"/>
  <c r="H18" i="32"/>
  <c r="H81" i="31"/>
  <c r="H74" i="31"/>
  <c r="H66" i="31"/>
  <c r="H66" i="30"/>
  <c r="H22" i="31"/>
  <c r="H14" i="31"/>
  <c r="F13" i="30"/>
  <c r="H20" i="29"/>
  <c r="H96" i="28"/>
  <c r="H88" i="28"/>
  <c r="F173" i="28"/>
  <c r="F147" i="28"/>
  <c r="H137" i="28"/>
  <c r="H129" i="28"/>
  <c r="H121" i="28"/>
  <c r="H74" i="28"/>
  <c r="H66" i="28"/>
  <c r="H17" i="27"/>
  <c r="H183" i="26"/>
  <c r="H175" i="26"/>
  <c r="H140" i="26"/>
  <c r="F134" i="26"/>
  <c r="H124" i="26"/>
  <c r="F118" i="26"/>
  <c r="F27" i="26"/>
  <c r="F15" i="26"/>
  <c r="F240" i="25"/>
  <c r="F232" i="25"/>
  <c r="F224" i="25"/>
  <c r="F194" i="25"/>
  <c r="F186" i="25"/>
  <c r="F178" i="25"/>
  <c r="G173" i="25"/>
  <c r="F151" i="25"/>
  <c r="G146" i="25"/>
  <c r="F135" i="25"/>
  <c r="F128" i="25"/>
  <c r="F119" i="25"/>
  <c r="H68" i="25"/>
  <c r="H19" i="25"/>
  <c r="H239" i="24"/>
  <c r="H254" i="24"/>
  <c r="H250" i="24"/>
  <c r="H257" i="24"/>
  <c r="F240" i="24"/>
  <c r="F227" i="24"/>
  <c r="H82" i="24"/>
  <c r="H171" i="24"/>
  <c r="F146" i="24"/>
  <c r="F118" i="24"/>
  <c r="H69" i="24"/>
  <c r="H36" i="24"/>
  <c r="G26" i="24"/>
  <c r="G70" i="23"/>
  <c r="G17" i="23"/>
  <c r="H122" i="20"/>
  <c r="G118" i="20"/>
  <c r="H42" i="20"/>
  <c r="G82" i="20"/>
  <c r="G78" i="20"/>
  <c r="F74" i="20"/>
  <c r="F18" i="20"/>
  <c r="G29" i="20"/>
  <c r="G21" i="20"/>
  <c r="G24" i="22"/>
  <c r="G16" i="22"/>
  <c r="G120" i="19"/>
  <c r="G133" i="19"/>
  <c r="G194" i="19"/>
  <c r="G129" i="19"/>
  <c r="H144" i="19"/>
  <c r="H179" i="19"/>
  <c r="H117" i="19"/>
  <c r="G125" i="19"/>
  <c r="G39" i="19"/>
  <c r="H32" i="19"/>
  <c r="H24" i="19"/>
  <c r="H77" i="19"/>
  <c r="H74" i="19"/>
  <c r="H34" i="19"/>
  <c r="H41" i="19"/>
  <c r="F19" i="19"/>
  <c r="F325" i="16"/>
  <c r="F18" i="18"/>
  <c r="F46" i="17"/>
  <c r="F32" i="17"/>
  <c r="G27" i="17"/>
  <c r="F567" i="16"/>
  <c r="F551" i="16"/>
  <c r="F296" i="16"/>
  <c r="H273" i="16"/>
  <c r="H436" i="16"/>
  <c r="H405" i="16"/>
  <c r="F382" i="16"/>
  <c r="F379" i="16"/>
  <c r="F232" i="16"/>
  <c r="F153" i="16"/>
  <c r="F119" i="16"/>
  <c r="F63" i="16"/>
  <c r="F30" i="16"/>
  <c r="F15" i="16"/>
  <c r="F151" i="15"/>
  <c r="F117" i="15"/>
  <c r="G36" i="15"/>
  <c r="F139" i="14"/>
  <c r="F192" i="14"/>
  <c r="G179" i="14"/>
  <c r="G38" i="14"/>
  <c r="G49" i="14"/>
  <c r="F130" i="13"/>
  <c r="F139" i="13"/>
  <c r="F43" i="13"/>
  <c r="F29" i="13"/>
  <c r="F14" i="13"/>
  <c r="G140" i="12"/>
  <c r="F129" i="12"/>
  <c r="F121" i="12"/>
  <c r="F91" i="12"/>
  <c r="F74" i="12"/>
  <c r="F68" i="12"/>
  <c r="F29" i="12"/>
  <c r="G24" i="12"/>
  <c r="G15" i="12"/>
  <c r="G14" i="11"/>
  <c r="F275" i="10"/>
  <c r="G194" i="10"/>
  <c r="F122" i="10"/>
  <c r="F45" i="10"/>
  <c r="F18" i="10"/>
  <c r="G75" i="10"/>
  <c r="G13" i="10"/>
  <c r="F223" i="9"/>
  <c r="F193" i="9"/>
  <c r="F129" i="9"/>
  <c r="H32" i="9"/>
  <c r="H19" i="9"/>
  <c r="F29" i="9"/>
  <c r="F14" i="9"/>
  <c r="F397" i="8"/>
  <c r="F353" i="8"/>
  <c r="H252" i="8"/>
  <c r="H182" i="8"/>
  <c r="G157" i="8"/>
  <c r="G135" i="8"/>
  <c r="G105" i="8"/>
  <c r="G91" i="8"/>
  <c r="G69" i="8"/>
  <c r="G49" i="8"/>
  <c r="G29" i="8"/>
  <c r="G21" i="8"/>
  <c r="G197" i="7"/>
  <c r="G189" i="7"/>
  <c r="G67" i="7"/>
  <c r="G321" i="7"/>
  <c r="H144" i="7"/>
  <c r="F308" i="7"/>
  <c r="F300" i="7"/>
  <c r="F228" i="7"/>
  <c r="G223" i="7"/>
  <c r="H131" i="7"/>
  <c r="H123" i="7"/>
  <c r="F117" i="7"/>
  <c r="H284" i="7"/>
  <c r="G273" i="7"/>
  <c r="G20" i="6"/>
  <c r="H15" i="6"/>
  <c r="H180" i="5"/>
  <c r="H139" i="5"/>
  <c r="H137" i="5"/>
  <c r="F43" i="5"/>
  <c r="F16" i="5"/>
  <c r="G68" i="5"/>
  <c r="G75" i="5"/>
  <c r="G593" i="4"/>
  <c r="G514" i="4"/>
  <c r="G455" i="4"/>
  <c r="H477" i="4"/>
  <c r="H181" i="4"/>
  <c r="F201" i="4"/>
  <c r="F151" i="4"/>
  <c r="G169" i="4"/>
  <c r="H146" i="4"/>
  <c r="F165" i="4"/>
  <c r="G270" i="4"/>
  <c r="H85" i="4"/>
  <c r="H563" i="4"/>
  <c r="G553" i="4"/>
  <c r="F378" i="4"/>
  <c r="F390" i="4"/>
  <c r="G357" i="4"/>
  <c r="G356" i="4"/>
  <c r="E103" i="40"/>
  <c r="F244" i="40"/>
  <c r="F612" i="16"/>
  <c r="H242" i="40"/>
  <c r="G239" i="40"/>
  <c r="F236" i="40"/>
  <c r="H234" i="40"/>
  <c r="G231" i="40"/>
  <c r="F220" i="40"/>
  <c r="H35" i="40"/>
  <c r="G32" i="40"/>
  <c r="F217" i="40"/>
  <c r="H185" i="40"/>
  <c r="G204" i="40"/>
  <c r="F128" i="40"/>
  <c r="H99" i="40"/>
  <c r="G96" i="40"/>
  <c r="F93" i="40"/>
  <c r="H127" i="40"/>
  <c r="G124" i="40"/>
  <c r="F121" i="40"/>
  <c r="H119" i="40"/>
  <c r="F179" i="40"/>
  <c r="F171" i="40"/>
  <c r="H199" i="40"/>
  <c r="H89" i="40"/>
  <c r="G80" i="40"/>
  <c r="G72" i="40"/>
  <c r="G142" i="40"/>
  <c r="G22" i="40"/>
  <c r="G14" i="40"/>
  <c r="G241" i="40"/>
  <c r="H236" i="40"/>
  <c r="G34" i="40"/>
  <c r="H217" i="40"/>
  <c r="H128" i="40"/>
  <c r="H93" i="40"/>
  <c r="G126" i="40"/>
  <c r="H121" i="40"/>
  <c r="F181" i="40"/>
  <c r="G176" i="40"/>
  <c r="H171" i="40"/>
  <c r="F165" i="40"/>
  <c r="F184" i="40"/>
  <c r="G88" i="40"/>
  <c r="H84" i="40"/>
  <c r="F79" i="40"/>
  <c r="G74" i="40"/>
  <c r="H69" i="40"/>
  <c r="F141" i="40"/>
  <c r="G136" i="40"/>
  <c r="H19" i="40"/>
  <c r="F13" i="40"/>
  <c r="F228" i="39"/>
  <c r="F208" i="39"/>
  <c r="F227" i="39"/>
  <c r="F205" i="39"/>
  <c r="F230" i="39"/>
  <c r="F221" i="39"/>
  <c r="F226" i="39"/>
  <c r="F231" i="39"/>
  <c r="F222" i="39"/>
  <c r="F224" i="39"/>
  <c r="F206" i="39"/>
  <c r="F207" i="39"/>
  <c r="F225" i="39"/>
  <c r="F223" i="39"/>
  <c r="F229" i="39"/>
  <c r="G201" i="39"/>
  <c r="H189" i="39"/>
  <c r="F183" i="39"/>
  <c r="G178" i="39"/>
  <c r="H173" i="39"/>
  <c r="F72" i="39"/>
  <c r="F66" i="39"/>
  <c r="G34" i="39"/>
  <c r="H29" i="39"/>
  <c r="F23" i="39"/>
  <c r="G18" i="39"/>
  <c r="G26" i="38"/>
  <c r="H21" i="38"/>
  <c r="F15" i="38"/>
  <c r="G124" i="37"/>
  <c r="H119" i="37"/>
  <c r="F101" i="37"/>
  <c r="G99" i="37"/>
  <c r="H94" i="37"/>
  <c r="F88" i="37"/>
  <c r="G83" i="37"/>
  <c r="H78" i="37"/>
  <c r="F72" i="37"/>
  <c r="G67" i="37"/>
  <c r="F14" i="37"/>
  <c r="G64" i="36"/>
  <c r="F42" i="36"/>
  <c r="G37" i="36"/>
  <c r="H32" i="36"/>
  <c r="F26" i="36"/>
  <c r="G21" i="36"/>
  <c r="H16" i="36"/>
  <c r="F93" i="35"/>
  <c r="G88" i="35"/>
  <c r="H83" i="35"/>
  <c r="H75" i="35"/>
  <c r="F69" i="35"/>
  <c r="G336" i="31"/>
  <c r="G24" i="35"/>
  <c r="H331" i="31"/>
  <c r="H19" i="35"/>
  <c r="F13" i="35"/>
  <c r="F325" i="31"/>
  <c r="G85" i="34"/>
  <c r="H74" i="34"/>
  <c r="G49" i="34"/>
  <c r="H44" i="34"/>
  <c r="F38" i="34"/>
  <c r="G33" i="34"/>
  <c r="H28" i="34"/>
  <c r="F22" i="34"/>
  <c r="G18" i="34"/>
  <c r="H13" i="34"/>
  <c r="F19" i="33"/>
  <c r="G14" i="33"/>
  <c r="H291" i="31"/>
  <c r="F286" i="31"/>
  <c r="F278" i="31"/>
  <c r="H276" i="31"/>
  <c r="F270" i="31"/>
  <c r="G231" i="31"/>
  <c r="H226" i="31"/>
  <c r="H199" i="31"/>
  <c r="F193" i="31"/>
  <c r="G188" i="31"/>
  <c r="H183" i="31"/>
  <c r="F177" i="31"/>
  <c r="F169" i="31"/>
  <c r="G194" i="30"/>
  <c r="G169" i="30"/>
  <c r="H189" i="30"/>
  <c r="G186" i="30"/>
  <c r="G174" i="30"/>
  <c r="F136" i="31"/>
  <c r="G131" i="31"/>
  <c r="H126" i="31"/>
  <c r="F120" i="31"/>
  <c r="G120" i="30"/>
  <c r="H117" i="30"/>
  <c r="H118" i="30"/>
  <c r="F17" i="32"/>
  <c r="G85" i="31"/>
  <c r="H80" i="31"/>
  <c r="F75" i="31"/>
  <c r="G70" i="31"/>
  <c r="H65" i="31"/>
  <c r="F67" i="30"/>
  <c r="G26" i="31"/>
  <c r="H21" i="31"/>
  <c r="F15" i="31"/>
  <c r="G17" i="30"/>
  <c r="G15" i="30"/>
  <c r="F183" i="28"/>
  <c r="F21" i="29"/>
  <c r="G16" i="29"/>
  <c r="F13" i="29"/>
  <c r="G92" i="28"/>
  <c r="H87" i="28"/>
  <c r="F172" i="28"/>
  <c r="G149" i="28"/>
  <c r="H144" i="28"/>
  <c r="F138" i="28"/>
  <c r="G133" i="28"/>
  <c r="H128" i="28"/>
  <c r="F122" i="28"/>
  <c r="G117" i="28"/>
  <c r="H73" i="28"/>
  <c r="F68" i="28"/>
  <c r="F18" i="27"/>
  <c r="G13" i="27"/>
  <c r="H182" i="26"/>
  <c r="H174" i="26"/>
  <c r="F141" i="26"/>
  <c r="H139" i="26"/>
  <c r="F133" i="26"/>
  <c r="F125" i="26"/>
  <c r="G120" i="26"/>
  <c r="H80" i="26"/>
  <c r="F26" i="26"/>
  <c r="G17" i="26"/>
  <c r="H245" i="25"/>
  <c r="F239" i="25"/>
  <c r="G234" i="25"/>
  <c r="H229" i="25"/>
  <c r="F223" i="25"/>
  <c r="G196" i="25"/>
  <c r="H191" i="25"/>
  <c r="F185" i="25"/>
  <c r="G180" i="25"/>
  <c r="H175" i="25"/>
  <c r="F169" i="25"/>
  <c r="G153" i="25"/>
  <c r="H148" i="25"/>
  <c r="F142" i="25"/>
  <c r="G137" i="25"/>
  <c r="H132" i="25"/>
  <c r="F126" i="25"/>
  <c r="G121" i="25"/>
  <c r="H71" i="25"/>
  <c r="H70" i="25"/>
  <c r="H72" i="25"/>
  <c r="H74" i="25"/>
  <c r="H73" i="25"/>
  <c r="H75" i="25"/>
  <c r="H76" i="25"/>
  <c r="H69" i="25"/>
  <c r="H77" i="25"/>
  <c r="H67" i="25"/>
  <c r="F20" i="25"/>
  <c r="F259" i="24"/>
  <c r="G124" i="20"/>
  <c r="G238" i="24"/>
  <c r="F258" i="24"/>
  <c r="G249" i="24"/>
  <c r="H256" i="24"/>
  <c r="F233" i="24"/>
  <c r="G229" i="24"/>
  <c r="H223" i="24"/>
  <c r="F191" i="24"/>
  <c r="G126" i="24"/>
  <c r="H170" i="24"/>
  <c r="G145" i="24"/>
  <c r="H123" i="24"/>
  <c r="F117" i="24"/>
  <c r="G80" i="24"/>
  <c r="H68" i="24"/>
  <c r="F37" i="24"/>
  <c r="G25" i="24"/>
  <c r="G69" i="23"/>
  <c r="H19" i="23"/>
  <c r="F125" i="20"/>
  <c r="G121" i="20"/>
  <c r="F43" i="20"/>
  <c r="G20" i="21"/>
  <c r="H15" i="21"/>
  <c r="G77" i="20"/>
  <c r="H70" i="20"/>
  <c r="F87" i="20"/>
  <c r="G68" i="20"/>
  <c r="F16" i="20"/>
  <c r="G15" i="20"/>
  <c r="H31" i="20"/>
  <c r="F33" i="22"/>
  <c r="G23" i="22"/>
  <c r="H18" i="22"/>
  <c r="F196" i="19"/>
  <c r="G119" i="19"/>
  <c r="H183" i="19"/>
  <c r="F189" i="19"/>
  <c r="G193" i="19"/>
  <c r="F146" i="19"/>
  <c r="H141" i="19"/>
  <c r="F172" i="19"/>
  <c r="G142" i="19"/>
  <c r="H178" i="19"/>
  <c r="F180" i="19"/>
  <c r="G122" i="19"/>
  <c r="H155" i="19"/>
  <c r="F131" i="19"/>
  <c r="G85" i="19"/>
  <c r="H33" i="19"/>
  <c r="F25" i="19"/>
  <c r="G68" i="19"/>
  <c r="H82" i="19"/>
  <c r="F76" i="19"/>
  <c r="F75" i="19"/>
  <c r="F35" i="19"/>
  <c r="G48" i="19"/>
  <c r="H40" i="19"/>
  <c r="F18" i="19"/>
  <c r="G14" i="19"/>
  <c r="H322" i="16"/>
  <c r="F17" i="18"/>
  <c r="G48" i="17"/>
  <c r="F31" i="17"/>
  <c r="G26" i="17"/>
  <c r="G593" i="16"/>
  <c r="H564" i="16"/>
  <c r="G305" i="16"/>
  <c r="H293" i="16"/>
  <c r="F274" i="16"/>
  <c r="G640" i="16"/>
  <c r="H465" i="16"/>
  <c r="F437" i="16"/>
  <c r="G409" i="16"/>
  <c r="H404" i="16"/>
  <c r="F381" i="16"/>
  <c r="G389" i="16"/>
  <c r="H244" i="16"/>
  <c r="F231" i="16"/>
  <c r="G174" i="16"/>
  <c r="H142" i="16"/>
  <c r="F118" i="16"/>
  <c r="G65" i="16"/>
  <c r="H42" i="16"/>
  <c r="F29" i="16"/>
  <c r="F14" i="16"/>
  <c r="G256" i="15"/>
  <c r="H221" i="15"/>
  <c r="F150" i="15"/>
  <c r="G129" i="15"/>
  <c r="H45" i="15"/>
  <c r="H136" i="14"/>
  <c r="F191" i="14"/>
  <c r="G178" i="14"/>
  <c r="H73" i="14"/>
  <c r="F25" i="14"/>
  <c r="G48" i="14"/>
  <c r="H115" i="14"/>
  <c r="F121" i="13"/>
  <c r="G132" i="13"/>
  <c r="H144" i="13"/>
  <c r="G63" i="13"/>
  <c r="H34" i="13"/>
  <c r="F28" i="13"/>
  <c r="G16" i="13"/>
  <c r="F166" i="12"/>
  <c r="F136" i="12"/>
  <c r="G131" i="12"/>
  <c r="F128" i="12"/>
  <c r="F120" i="12"/>
  <c r="G93" i="12"/>
  <c r="F90" i="12"/>
  <c r="G76" i="12"/>
  <c r="H102" i="12"/>
  <c r="F67" i="12"/>
  <c r="G39" i="12"/>
  <c r="H26" i="12"/>
  <c r="F20" i="12"/>
  <c r="G17" i="11"/>
  <c r="G87" i="12"/>
  <c r="G37" i="12"/>
  <c r="G14" i="12"/>
  <c r="G13" i="12"/>
  <c r="H16" i="11"/>
  <c r="F63" i="10"/>
  <c r="G234" i="10"/>
  <c r="H170" i="10"/>
  <c r="F222" i="10"/>
  <c r="G140" i="10"/>
  <c r="F121" i="10"/>
  <c r="G47" i="10"/>
  <c r="H38" i="10"/>
  <c r="F17" i="10"/>
  <c r="G74" i="10"/>
  <c r="H239" i="9"/>
  <c r="F248" i="9"/>
  <c r="F171" i="9"/>
  <c r="H154" i="9"/>
  <c r="F141" i="9"/>
  <c r="G139" i="9"/>
  <c r="H45" i="9"/>
  <c r="F20" i="9"/>
  <c r="G31" i="9"/>
  <c r="H42" i="9"/>
  <c r="F13" i="9"/>
  <c r="G371" i="8"/>
  <c r="H394" i="8"/>
  <c r="F346" i="8"/>
  <c r="G271" i="8"/>
  <c r="G253" i="8"/>
  <c r="G261" i="8"/>
  <c r="G285" i="8"/>
  <c r="G286" i="8"/>
  <c r="G262" i="8"/>
  <c r="G273" i="8"/>
  <c r="G287" i="8"/>
  <c r="G272" i="8"/>
  <c r="H251" i="8"/>
  <c r="F169" i="7"/>
  <c r="G196" i="7"/>
  <c r="H191" i="7"/>
  <c r="F71" i="7"/>
  <c r="G66" i="7"/>
  <c r="H143" i="7"/>
  <c r="G310" i="7"/>
  <c r="G302" i="7"/>
  <c r="H225" i="7"/>
  <c r="G222" i="7"/>
  <c r="H130" i="7"/>
  <c r="F124" i="7"/>
  <c r="G119" i="7"/>
  <c r="F285" i="7"/>
  <c r="G280" i="7"/>
  <c r="H275" i="7"/>
  <c r="F16" i="6"/>
  <c r="G170" i="5"/>
  <c r="H128" i="5"/>
  <c r="F118" i="5"/>
  <c r="G51" i="5"/>
  <c r="H79" i="5"/>
  <c r="F26" i="5"/>
  <c r="G67" i="5"/>
  <c r="H77" i="5"/>
  <c r="F603" i="4"/>
  <c r="G615" i="4"/>
  <c r="H516" i="4"/>
  <c r="F494" i="4"/>
  <c r="G446" i="4"/>
  <c r="H485" i="4"/>
  <c r="H180" i="4"/>
  <c r="F200" i="4"/>
  <c r="G153" i="4"/>
  <c r="H148" i="4"/>
  <c r="F147" i="4"/>
  <c r="G142" i="4"/>
  <c r="G297" i="4"/>
  <c r="H124" i="4"/>
  <c r="F86" i="4"/>
  <c r="G227" i="4"/>
  <c r="H555" i="4"/>
  <c r="E244" i="40"/>
  <c r="E245" i="15"/>
  <c r="E612" i="16"/>
  <c r="E220" i="40"/>
  <c r="E128" i="40"/>
  <c r="E121" i="40"/>
  <c r="E171" i="40"/>
  <c r="E91" i="40"/>
  <c r="E77" i="40"/>
  <c r="E139" i="40"/>
  <c r="E204" i="39"/>
  <c r="E196" i="39"/>
  <c r="E189" i="39"/>
  <c r="E181" i="39"/>
  <c r="E173" i="39"/>
  <c r="E37" i="39"/>
  <c r="E29" i="39"/>
  <c r="E21" i="39"/>
  <c r="E13" i="39"/>
  <c r="E21" i="38"/>
  <c r="E13" i="38"/>
  <c r="H174" i="31"/>
  <c r="G193" i="30"/>
  <c r="F178" i="30"/>
  <c r="H66" i="36"/>
  <c r="H172" i="30"/>
  <c r="H171" i="30"/>
  <c r="F127" i="31"/>
  <c r="F123" i="31"/>
  <c r="H124" i="30"/>
  <c r="H20" i="32"/>
  <c r="G76" i="31"/>
  <c r="G69" i="31"/>
  <c r="G17" i="31"/>
  <c r="G14" i="30"/>
  <c r="F20" i="29"/>
  <c r="H94" i="28"/>
  <c r="F171" i="28"/>
  <c r="H143" i="28"/>
  <c r="H135" i="28"/>
  <c r="G124" i="28"/>
  <c r="F74" i="28"/>
  <c r="F183" i="26"/>
  <c r="F175" i="26"/>
  <c r="H138" i="26"/>
  <c r="G127" i="26"/>
  <c r="F81" i="26"/>
  <c r="H66" i="26"/>
  <c r="G241" i="25"/>
  <c r="F230" i="25"/>
  <c r="H198" i="25"/>
  <c r="G187" i="25"/>
  <c r="F176" i="25"/>
  <c r="H155" i="25"/>
  <c r="F149" i="25"/>
  <c r="G136" i="25"/>
  <c r="F125" i="25"/>
  <c r="F68" i="25"/>
  <c r="H17" i="25"/>
  <c r="G237" i="24"/>
  <c r="F257" i="24"/>
  <c r="H230" i="24"/>
  <c r="G193" i="24"/>
  <c r="F171" i="24"/>
  <c r="H122" i="24"/>
  <c r="G79" i="24"/>
  <c r="F36" i="24"/>
  <c r="H13" i="24"/>
  <c r="G15" i="23"/>
  <c r="F122" i="20"/>
  <c r="F128" i="20"/>
  <c r="H22" i="21"/>
  <c r="F16" i="21"/>
  <c r="H84" i="20"/>
  <c r="G86" i="20"/>
  <c r="H32" i="20"/>
  <c r="H28" i="20"/>
  <c r="H25" i="22"/>
  <c r="G118" i="19"/>
  <c r="G182" i="19"/>
  <c r="H154" i="19"/>
  <c r="G47" i="19"/>
  <c r="G52" i="19"/>
  <c r="G19" i="18"/>
  <c r="H563" i="16"/>
  <c r="H143" i="13"/>
  <c r="G62" i="13"/>
  <c r="F27" i="13"/>
  <c r="H149" i="12"/>
  <c r="G130" i="12"/>
  <c r="H117" i="12"/>
  <c r="G75" i="12"/>
  <c r="F66" i="12"/>
  <c r="H25" i="12"/>
  <c r="F62" i="10"/>
  <c r="H169" i="10"/>
  <c r="G139" i="10"/>
  <c r="F76" i="10"/>
  <c r="H14" i="10"/>
  <c r="F247" i="9"/>
  <c r="H205" i="9"/>
  <c r="G128" i="9"/>
  <c r="G138" i="9"/>
  <c r="H17" i="9"/>
  <c r="F43" i="9"/>
  <c r="H373" i="8"/>
  <c r="G361" i="8"/>
  <c r="G234" i="8"/>
  <c r="G177" i="8"/>
  <c r="G155" i="8"/>
  <c r="G133" i="8"/>
  <c r="G103" i="8"/>
  <c r="G82" i="8"/>
  <c r="G55" i="8"/>
  <c r="G40" i="8"/>
  <c r="G27" i="8"/>
  <c r="G399" i="7"/>
  <c r="F168" i="7"/>
  <c r="H190" i="7"/>
  <c r="F70" i="7"/>
  <c r="G65" i="7"/>
  <c r="F144" i="7"/>
  <c r="G139" i="7"/>
  <c r="F306" i="7"/>
  <c r="H296" i="7"/>
  <c r="F131" i="7"/>
  <c r="H121" i="7"/>
  <c r="G118" i="7"/>
  <c r="G287" i="7"/>
  <c r="H274" i="7"/>
  <c r="H13" i="6"/>
  <c r="G169" i="5"/>
  <c r="G117" i="5"/>
  <c r="G50" i="5"/>
  <c r="H23" i="5"/>
  <c r="G614" i="4"/>
  <c r="H456" i="4"/>
  <c r="G218" i="4"/>
  <c r="F199" i="4"/>
  <c r="H170" i="4"/>
  <c r="G141" i="4"/>
  <c r="H271" i="4"/>
  <c r="G94" i="4"/>
  <c r="F563" i="4"/>
  <c r="E241" i="40"/>
  <c r="E206" i="40"/>
  <c r="E126" i="40"/>
  <c r="E198" i="40"/>
  <c r="E102" i="40"/>
  <c r="E186" i="39"/>
  <c r="E26" i="39"/>
  <c r="E91" i="37"/>
  <c r="E29" i="36"/>
  <c r="E72" i="35"/>
  <c r="E49" i="34"/>
  <c r="E18" i="34"/>
  <c r="E281" i="31"/>
  <c r="E180" i="31"/>
  <c r="E174" i="30"/>
  <c r="E77" i="31"/>
  <c r="E24" i="29"/>
  <c r="E149" i="28"/>
  <c r="E70" i="28"/>
  <c r="E179" i="26"/>
  <c r="E17" i="26"/>
  <c r="E226" i="25"/>
  <c r="E153" i="25"/>
  <c r="E129" i="25"/>
  <c r="E23" i="25"/>
  <c r="G237" i="40"/>
  <c r="H33" i="40"/>
  <c r="G202" i="40"/>
  <c r="H125" i="40"/>
  <c r="G172" i="40"/>
  <c r="G201" i="40"/>
  <c r="F89" i="40"/>
  <c r="F82" i="40"/>
  <c r="F75" i="40"/>
  <c r="H65" i="40"/>
  <c r="H135" i="40"/>
  <c r="F17" i="40"/>
  <c r="F202" i="39"/>
  <c r="H193" i="39"/>
  <c r="G182" i="39"/>
  <c r="H169" i="39"/>
  <c r="F35" i="39"/>
  <c r="H25" i="39"/>
  <c r="G14" i="39"/>
  <c r="H25" i="38"/>
  <c r="G16" i="38"/>
  <c r="G14" i="38"/>
  <c r="H98" i="37"/>
  <c r="G87" i="37"/>
  <c r="H74" i="37"/>
  <c r="F65" i="36"/>
  <c r="G41" i="36"/>
  <c r="F30" i="36"/>
  <c r="F22" i="36"/>
  <c r="F15" i="36"/>
  <c r="H87" i="35"/>
  <c r="F81" i="35"/>
  <c r="F73" i="35"/>
  <c r="H23" i="35"/>
  <c r="H335" i="31"/>
  <c r="F329" i="31"/>
  <c r="F17" i="35"/>
  <c r="F86" i="34"/>
  <c r="F72" i="34"/>
  <c r="G67" i="34"/>
  <c r="G45" i="34"/>
  <c r="H32" i="34"/>
  <c r="H24" i="34"/>
  <c r="H71" i="34"/>
  <c r="H17" i="34"/>
  <c r="G18" i="33"/>
  <c r="G292" i="31"/>
  <c r="F282" i="31"/>
  <c r="F274" i="31"/>
  <c r="F232" i="31"/>
  <c r="H222" i="31"/>
  <c r="G192" i="31"/>
  <c r="G184" i="31"/>
  <c r="G176" i="31"/>
  <c r="F179" i="30"/>
  <c r="H185" i="30"/>
  <c r="H173" i="30"/>
  <c r="G135" i="31"/>
  <c r="F124" i="31"/>
  <c r="H119" i="30"/>
  <c r="F21" i="32"/>
  <c r="F71" i="31"/>
  <c r="H69" i="30"/>
  <c r="G22" i="31"/>
  <c r="G14" i="31"/>
  <c r="G28" i="29"/>
  <c r="F17" i="29"/>
  <c r="G96" i="28"/>
  <c r="F176" i="28"/>
  <c r="F150" i="28"/>
  <c r="F142" i="28"/>
  <c r="H132" i="28"/>
  <c r="F126" i="28"/>
  <c r="H77" i="28"/>
  <c r="H69" i="28"/>
  <c r="G183" i="26"/>
  <c r="G175" i="26"/>
  <c r="H135" i="26"/>
  <c r="G124" i="26"/>
  <c r="H76" i="26"/>
  <c r="F65" i="26"/>
  <c r="F243" i="25"/>
  <c r="H233" i="25"/>
  <c r="G222" i="25"/>
  <c r="G192" i="25"/>
  <c r="G184" i="25"/>
  <c r="G176" i="25"/>
  <c r="G157" i="25"/>
  <c r="G149" i="25"/>
  <c r="G141" i="25"/>
  <c r="G133" i="25"/>
  <c r="G125" i="25"/>
  <c r="F65" i="25"/>
  <c r="G239" i="24"/>
  <c r="G254" i="24"/>
  <c r="G250" i="24"/>
  <c r="F244" i="24"/>
  <c r="F241" i="24"/>
  <c r="H193" i="24"/>
  <c r="H125" i="24"/>
  <c r="H94" i="24"/>
  <c r="G93" i="24"/>
  <c r="G69" i="24"/>
  <c r="G36" i="24"/>
  <c r="G15" i="24"/>
  <c r="G65" i="23"/>
  <c r="G128" i="20"/>
  <c r="H45" i="20"/>
  <c r="H19" i="21"/>
  <c r="F13" i="21"/>
  <c r="H83" i="20"/>
  <c r="H86" i="20"/>
  <c r="F33" i="20"/>
  <c r="F25" i="20"/>
  <c r="F29" i="20"/>
  <c r="F21" i="20"/>
  <c r="G19" i="22"/>
  <c r="G132" i="19"/>
  <c r="F133" i="19"/>
  <c r="H192" i="19"/>
  <c r="G148" i="19"/>
  <c r="G144" i="19"/>
  <c r="G179" i="19"/>
  <c r="G117" i="19"/>
  <c r="G156" i="19"/>
  <c r="G71" i="19"/>
  <c r="G32" i="19"/>
  <c r="G24" i="19"/>
  <c r="F80" i="19"/>
  <c r="G34" i="19"/>
  <c r="G41" i="19"/>
  <c r="H52" i="19"/>
  <c r="G16" i="18"/>
  <c r="F35" i="17"/>
  <c r="H19" i="17"/>
  <c r="G565" i="16"/>
  <c r="G549" i="16"/>
  <c r="G294" i="16"/>
  <c r="F641" i="16"/>
  <c r="H447" i="16"/>
  <c r="G405" i="16"/>
  <c r="F390" i="16"/>
  <c r="H233" i="16"/>
  <c r="G151" i="16"/>
  <c r="H64" i="16"/>
  <c r="G28" i="16"/>
  <c r="F269" i="15"/>
  <c r="F167" i="15"/>
  <c r="F138" i="15"/>
  <c r="F36" i="15"/>
  <c r="G137" i="14"/>
  <c r="G190" i="14"/>
  <c r="F38" i="14"/>
  <c r="H47" i="14"/>
  <c r="H14" i="14"/>
  <c r="G120" i="13"/>
  <c r="G145" i="13"/>
  <c r="H62" i="13"/>
  <c r="H30" i="13"/>
  <c r="H15" i="13"/>
  <c r="G151" i="12"/>
  <c r="G135" i="12"/>
  <c r="G127" i="12"/>
  <c r="G119" i="12"/>
  <c r="G89" i="12"/>
  <c r="G72" i="12"/>
  <c r="G66" i="12"/>
  <c r="G27" i="12"/>
  <c r="F14" i="11"/>
  <c r="F235" i="10"/>
  <c r="F194" i="10"/>
  <c r="F141" i="10"/>
  <c r="F117" i="10"/>
  <c r="F36" i="10"/>
  <c r="F13" i="10"/>
  <c r="F75" i="10"/>
  <c r="H249" i="9"/>
  <c r="H128" i="9"/>
  <c r="H138" i="9"/>
  <c r="H61" i="9"/>
  <c r="H30" i="9"/>
  <c r="F40" i="9"/>
  <c r="H398" i="8"/>
  <c r="H361" i="8"/>
  <c r="G252" i="8"/>
  <c r="G182" i="8"/>
  <c r="G174" i="8"/>
  <c r="G146" i="8"/>
  <c r="G123" i="8"/>
  <c r="G93" i="8"/>
  <c r="F69" i="8"/>
  <c r="F49" i="8"/>
  <c r="F29" i="8"/>
  <c r="F21" i="8"/>
  <c r="F377" i="7"/>
  <c r="G192" i="7"/>
  <c r="G70" i="7"/>
  <c r="G324" i="7"/>
  <c r="G144" i="7"/>
  <c r="H139" i="7"/>
  <c r="G306" i="7"/>
  <c r="G298" i="7"/>
  <c r="F120" i="7"/>
  <c r="H279" i="7"/>
  <c r="H18" i="6"/>
  <c r="H169" i="5"/>
  <c r="F129" i="5"/>
  <c r="H50" i="5"/>
  <c r="H33" i="5"/>
  <c r="H66" i="5"/>
  <c r="H614" i="4"/>
  <c r="H505" i="4"/>
  <c r="H445" i="4"/>
  <c r="F178" i="4"/>
  <c r="G242" i="40"/>
  <c r="H237" i="40"/>
  <c r="F231" i="40"/>
  <c r="G35" i="40"/>
  <c r="H218" i="40"/>
  <c r="F204" i="40"/>
  <c r="G99" i="40"/>
  <c r="H94" i="40"/>
  <c r="F124" i="40"/>
  <c r="G119" i="40"/>
  <c r="H180" i="40"/>
  <c r="F174" i="40"/>
  <c r="G169" i="40"/>
  <c r="H201" i="40"/>
  <c r="F103" i="40"/>
  <c r="G89" i="40"/>
  <c r="H85" i="40"/>
  <c r="F80" i="40"/>
  <c r="F72" i="40"/>
  <c r="G67" i="40"/>
  <c r="H140" i="40"/>
  <c r="F22" i="40"/>
  <c r="G17" i="40"/>
  <c r="F199" i="39"/>
  <c r="G194" i="39"/>
  <c r="H190" i="39"/>
  <c r="H182" i="39"/>
  <c r="F176" i="39"/>
  <c r="G171" i="39"/>
  <c r="F117" i="39"/>
  <c r="H65" i="39"/>
  <c r="F32" i="39"/>
  <c r="G27" i="39"/>
  <c r="H22" i="39"/>
  <c r="F16" i="39"/>
  <c r="G27" i="38"/>
  <c r="H22" i="38"/>
  <c r="H16" i="38"/>
  <c r="H14" i="38"/>
  <c r="G100" i="37"/>
  <c r="G92" i="37"/>
  <c r="G84" i="37"/>
  <c r="G76" i="37"/>
  <c r="G68" i="37"/>
  <c r="G65" i="36"/>
  <c r="G38" i="36"/>
  <c r="F27" i="36"/>
  <c r="H17" i="36"/>
  <c r="H92" i="35"/>
  <c r="H84" i="35"/>
  <c r="H76" i="35"/>
  <c r="G65" i="35"/>
  <c r="G17" i="35"/>
  <c r="G329" i="31"/>
  <c r="G86" i="34"/>
  <c r="G72" i="34"/>
  <c r="G50" i="34"/>
  <c r="G42" i="34"/>
  <c r="G34" i="34"/>
  <c r="G26" i="34"/>
  <c r="G19" i="34"/>
  <c r="G20" i="33"/>
  <c r="G23" i="33"/>
  <c r="G15" i="33"/>
  <c r="G289" i="31"/>
  <c r="G282" i="31"/>
  <c r="G274" i="31"/>
  <c r="G232" i="31"/>
  <c r="G224" i="31"/>
  <c r="G197" i="31"/>
  <c r="G189" i="31"/>
  <c r="F178" i="31"/>
  <c r="H170" i="30"/>
  <c r="H182" i="30"/>
  <c r="H190" i="30"/>
  <c r="H178" i="30"/>
  <c r="G132" i="31"/>
  <c r="F121" i="31"/>
  <c r="F122" i="30"/>
  <c r="F16" i="32"/>
  <c r="F83" i="31"/>
  <c r="F68" i="31"/>
  <c r="F68" i="30"/>
  <c r="F24" i="31"/>
  <c r="F16" i="31"/>
  <c r="H28" i="29"/>
  <c r="F23" i="29"/>
  <c r="F14" i="29"/>
  <c r="F90" i="28"/>
  <c r="H171" i="28"/>
  <c r="H145" i="28"/>
  <c r="F139" i="28"/>
  <c r="F131" i="28"/>
  <c r="F123" i="28"/>
  <c r="F76" i="28"/>
  <c r="F67" i="28"/>
  <c r="F19" i="27"/>
  <c r="F185" i="26"/>
  <c r="F177" i="26"/>
  <c r="F169" i="26"/>
  <c r="H132" i="26"/>
  <c r="F126" i="26"/>
  <c r="H81" i="26"/>
  <c r="H25" i="26"/>
  <c r="H13" i="26"/>
  <c r="H238" i="25"/>
  <c r="H230" i="25"/>
  <c r="H222" i="25"/>
  <c r="H192" i="25"/>
  <c r="H184" i="25"/>
  <c r="H176" i="25"/>
  <c r="H157" i="25"/>
  <c r="G154" i="25"/>
  <c r="H141" i="25"/>
  <c r="H133" i="25"/>
  <c r="H125" i="25"/>
  <c r="H117" i="25"/>
  <c r="F21" i="25"/>
  <c r="F13" i="25"/>
  <c r="F253" i="24"/>
  <c r="F260" i="24"/>
  <c r="F247" i="24"/>
  <c r="H232" i="24"/>
  <c r="H224" i="24"/>
  <c r="F192" i="24"/>
  <c r="F124" i="24"/>
  <c r="H181" i="24"/>
  <c r="H93" i="24"/>
  <c r="F71" i="24"/>
  <c r="G66" i="24"/>
  <c r="H15" i="24"/>
  <c r="H65" i="23"/>
  <c r="G131" i="20"/>
  <c r="H128" i="20"/>
  <c r="F18" i="21"/>
  <c r="H69" i="20"/>
  <c r="H71" i="20"/>
  <c r="H79" i="20"/>
  <c r="H17" i="20"/>
  <c r="H27" i="20"/>
  <c r="H34" i="22"/>
  <c r="H19" i="22"/>
  <c r="H132" i="19"/>
  <c r="F186" i="19"/>
  <c r="F195" i="19"/>
  <c r="F190" i="19"/>
  <c r="F149" i="19"/>
  <c r="F139" i="19"/>
  <c r="F175" i="19"/>
  <c r="F181" i="19"/>
  <c r="F121" i="19"/>
  <c r="F126" i="19"/>
  <c r="F83" i="19"/>
  <c r="F29" i="19"/>
  <c r="F43" i="19"/>
  <c r="F46" i="19"/>
  <c r="H17" i="19"/>
  <c r="H323" i="16"/>
  <c r="H16" i="18"/>
  <c r="H30" i="17"/>
  <c r="G594" i="16"/>
  <c r="G562" i="16"/>
  <c r="G306" i="16"/>
  <c r="G285" i="16"/>
  <c r="G641" i="16"/>
  <c r="G456" i="16"/>
  <c r="G433" i="16"/>
  <c r="G395" i="16"/>
  <c r="G390" i="16"/>
  <c r="G235" i="16"/>
  <c r="G140" i="16"/>
  <c r="G66" i="16"/>
  <c r="G40" i="16"/>
  <c r="G25" i="16"/>
  <c r="G269" i="15"/>
  <c r="G167" i="15"/>
  <c r="G138" i="15"/>
  <c r="F33" i="15"/>
  <c r="H127" i="14"/>
  <c r="H137" i="14"/>
  <c r="H190" i="14"/>
  <c r="H74" i="14"/>
  <c r="H64" i="14"/>
  <c r="H116" i="14"/>
  <c r="H120" i="13"/>
  <c r="H145" i="13"/>
  <c r="H35" i="13"/>
  <c r="H27" i="13"/>
  <c r="H151" i="12"/>
  <c r="H135" i="12"/>
  <c r="H127" i="12"/>
  <c r="H119" i="12"/>
  <c r="H89" i="12"/>
  <c r="H72" i="12"/>
  <c r="H66" i="12"/>
  <c r="H27" i="12"/>
  <c r="H19" i="12"/>
  <c r="H62" i="10"/>
  <c r="H273" i="10"/>
  <c r="H221" i="10"/>
  <c r="H120" i="10"/>
  <c r="H76" i="10"/>
  <c r="H16" i="10"/>
  <c r="H224" i="9"/>
  <c r="H247" i="9"/>
  <c r="H170" i="9"/>
  <c r="H169" i="9"/>
  <c r="H140" i="9"/>
  <c r="F143" i="9"/>
  <c r="G63" i="9"/>
  <c r="G16" i="9"/>
  <c r="G40" i="9"/>
  <c r="G372" i="8"/>
  <c r="G363" i="8"/>
  <c r="F233" i="8"/>
  <c r="F176" i="8"/>
  <c r="F148" i="8"/>
  <c r="F132" i="8"/>
  <c r="F102" i="8"/>
  <c r="F81" i="8"/>
  <c r="F54" i="8"/>
  <c r="F39" i="8"/>
  <c r="F26" i="8"/>
  <c r="F389" i="7"/>
  <c r="G377" i="7"/>
  <c r="H168" i="7"/>
  <c r="H192" i="7"/>
  <c r="H70" i="7"/>
  <c r="H324" i="7"/>
  <c r="H306" i="7"/>
  <c r="H298" i="7"/>
  <c r="H226" i="7"/>
  <c r="G128" i="7"/>
  <c r="G120" i="7"/>
  <c r="F286" i="7"/>
  <c r="F278" i="7"/>
  <c r="G52" i="5"/>
  <c r="G34" i="5"/>
  <c r="F65" i="5"/>
  <c r="F604" i="4"/>
  <c r="H613" i="4"/>
  <c r="H503" i="4"/>
  <c r="G429" i="4"/>
  <c r="G154" i="4"/>
  <c r="G182" i="40"/>
  <c r="G174" i="40"/>
  <c r="G166" i="40"/>
  <c r="G103" i="40"/>
  <c r="G101" i="40"/>
  <c r="H82" i="40"/>
  <c r="H75" i="40"/>
  <c r="H67" i="40"/>
  <c r="F139" i="40"/>
  <c r="F19" i="40"/>
  <c r="H244" i="40"/>
  <c r="H612" i="16"/>
  <c r="F238" i="40"/>
  <c r="G233" i="40"/>
  <c r="F222" i="40"/>
  <c r="H220" i="40"/>
  <c r="F31" i="40"/>
  <c r="G206" i="40"/>
  <c r="F203" i="40"/>
  <c r="G98" i="40"/>
  <c r="F95" i="40"/>
  <c r="F123" i="40"/>
  <c r="G118" i="40"/>
  <c r="H179" i="40"/>
  <c r="F173" i="40"/>
  <c r="G168" i="40"/>
  <c r="H200" i="40"/>
  <c r="G198" i="40"/>
  <c r="H91" i="40"/>
  <c r="F86" i="40"/>
  <c r="G102" i="40"/>
  <c r="H77" i="40"/>
  <c r="F71" i="40"/>
  <c r="G66" i="40"/>
  <c r="H139" i="40"/>
  <c r="F21" i="40"/>
  <c r="G16" i="40"/>
  <c r="H204" i="39"/>
  <c r="F198" i="39"/>
  <c r="H196" i="39"/>
  <c r="F191" i="39"/>
  <c r="G186" i="39"/>
  <c r="H181" i="39"/>
  <c r="F175" i="39"/>
  <c r="G170" i="39"/>
  <c r="G119" i="39"/>
  <c r="H37" i="39"/>
  <c r="F31" i="39"/>
  <c r="G26" i="39"/>
  <c r="H21" i="39"/>
  <c r="F15" i="39"/>
  <c r="H13" i="39"/>
  <c r="F71" i="39"/>
  <c r="F23" i="38"/>
  <c r="G18" i="38"/>
  <c r="H13" i="38"/>
  <c r="F121" i="37"/>
  <c r="G118" i="37"/>
  <c r="F96" i="37"/>
  <c r="G91" i="37"/>
  <c r="H86" i="37"/>
  <c r="F80" i="37"/>
  <c r="G75" i="37"/>
  <c r="H70" i="37"/>
  <c r="F30" i="37"/>
  <c r="F21" i="37"/>
  <c r="F36" i="37"/>
  <c r="F27" i="37"/>
  <c r="F25" i="37"/>
  <c r="F33" i="37"/>
  <c r="F29" i="37"/>
  <c r="F26" i="37"/>
  <c r="F34" i="37"/>
  <c r="F37" i="37"/>
  <c r="F19" i="37"/>
  <c r="F28" i="37"/>
  <c r="F24" i="37"/>
  <c r="F22" i="37"/>
  <c r="F35" i="37"/>
  <c r="F20" i="37"/>
  <c r="F18" i="37"/>
  <c r="F31" i="37"/>
  <c r="F32" i="37"/>
  <c r="G17" i="37"/>
  <c r="H23" i="37"/>
  <c r="H478" i="16"/>
  <c r="F61" i="36"/>
  <c r="H40" i="36"/>
  <c r="F34" i="36"/>
  <c r="G29" i="36"/>
  <c r="H24" i="36"/>
  <c r="F18" i="36"/>
  <c r="G13" i="36"/>
  <c r="H91" i="35"/>
  <c r="F85" i="35"/>
  <c r="G80" i="35"/>
  <c r="F77" i="35"/>
  <c r="G72" i="35"/>
  <c r="H67" i="35"/>
  <c r="F333" i="31"/>
  <c r="F21" i="35"/>
  <c r="G16" i="35"/>
  <c r="G328" i="31"/>
  <c r="H88" i="34"/>
  <c r="F82" i="34"/>
  <c r="G70" i="34"/>
  <c r="H66" i="34"/>
  <c r="F46" i="34"/>
  <c r="G41" i="34"/>
  <c r="H36" i="34"/>
  <c r="F30" i="34"/>
  <c r="G25" i="34"/>
  <c r="H21" i="34"/>
  <c r="F15" i="34"/>
  <c r="G22" i="33"/>
  <c r="H17" i="33"/>
  <c r="F293" i="31"/>
  <c r="H284" i="31"/>
  <c r="G281" i="31"/>
  <c r="G273" i="31"/>
  <c r="H234" i="31"/>
  <c r="F227" i="31"/>
  <c r="G223" i="31"/>
  <c r="G196" i="31"/>
  <c r="H191" i="31"/>
  <c r="F185" i="31"/>
  <c r="G180" i="31"/>
  <c r="H175" i="31"/>
  <c r="G172" i="31"/>
  <c r="H181" i="30"/>
  <c r="F191" i="30"/>
  <c r="F183" i="30"/>
  <c r="H177" i="30"/>
  <c r="G139" i="31"/>
  <c r="H134" i="31"/>
  <c r="F128" i="31"/>
  <c r="H118" i="31"/>
  <c r="F121" i="30"/>
  <c r="G14" i="32"/>
  <c r="H19" i="32"/>
  <c r="F82" i="31"/>
  <c r="G77" i="31"/>
  <c r="H73" i="31"/>
  <c r="F67" i="31"/>
  <c r="G70" i="30"/>
  <c r="H65" i="30"/>
  <c r="F23" i="31"/>
  <c r="G18" i="31"/>
  <c r="H13" i="31"/>
  <c r="H27" i="29"/>
  <c r="G24" i="29"/>
  <c r="H19" i="29"/>
  <c r="H95" i="28"/>
  <c r="F89" i="28"/>
  <c r="G175" i="28"/>
  <c r="H170" i="28"/>
  <c r="F146" i="28"/>
  <c r="G141" i="28"/>
  <c r="H136" i="28"/>
  <c r="F130" i="28"/>
  <c r="G125" i="28"/>
  <c r="H120" i="28"/>
  <c r="F75" i="28"/>
  <c r="G70" i="28"/>
  <c r="H65" i="28"/>
  <c r="H16" i="27"/>
  <c r="F184" i="26"/>
  <c r="G179" i="26"/>
  <c r="F176" i="26"/>
  <c r="G171" i="26"/>
  <c r="G136" i="26"/>
  <c r="H131" i="26"/>
  <c r="G128" i="26"/>
  <c r="H123" i="26"/>
  <c r="F117" i="26"/>
  <c r="G77" i="26"/>
  <c r="H67" i="26"/>
  <c r="F14" i="26"/>
  <c r="G242" i="25"/>
  <c r="H237" i="25"/>
  <c r="F231" i="25"/>
  <c r="G226" i="25"/>
  <c r="H221" i="25"/>
  <c r="F193" i="25"/>
  <c r="G188" i="25"/>
  <c r="H183" i="25"/>
  <c r="F177" i="25"/>
  <c r="G172" i="25"/>
  <c r="H156" i="25"/>
  <c r="F150" i="25"/>
  <c r="G145" i="25"/>
  <c r="H140" i="25"/>
  <c r="F134" i="25"/>
  <c r="G129" i="25"/>
  <c r="H124" i="25"/>
  <c r="F118" i="25"/>
  <c r="G23" i="25"/>
  <c r="H18" i="25"/>
  <c r="G15" i="25"/>
  <c r="H276" i="24"/>
  <c r="F225" i="24"/>
  <c r="H236" i="24"/>
  <c r="F246" i="24"/>
  <c r="G243" i="24"/>
  <c r="H231" i="24"/>
  <c r="F226" i="24"/>
  <c r="G194" i="24"/>
  <c r="H137" i="24"/>
  <c r="F172" i="24"/>
  <c r="F182" i="24"/>
  <c r="G120" i="24"/>
  <c r="H92" i="24"/>
  <c r="F70" i="24"/>
  <c r="G65" i="24"/>
  <c r="H35" i="24"/>
  <c r="H14" i="24"/>
  <c r="F66" i="23"/>
  <c r="G16" i="23"/>
  <c r="F13" i="23"/>
  <c r="H117" i="20"/>
  <c r="F129" i="20"/>
  <c r="F119" i="20"/>
  <c r="G46" i="20"/>
  <c r="H23" i="21"/>
  <c r="F17" i="21"/>
  <c r="H73" i="20"/>
  <c r="F80" i="20"/>
  <c r="G89" i="20"/>
  <c r="H65" i="20"/>
  <c r="F85" i="20"/>
  <c r="G24" i="20"/>
  <c r="H26" i="20"/>
  <c r="F30" i="20"/>
  <c r="G22" i="20"/>
  <c r="H26" i="22"/>
  <c r="F20" i="22"/>
  <c r="G15" i="22"/>
  <c r="F185" i="19"/>
  <c r="H137" i="19"/>
  <c r="G136" i="19"/>
  <c r="H147" i="19"/>
  <c r="F151" i="19"/>
  <c r="G140" i="19"/>
  <c r="H177" i="19"/>
  <c r="F174" i="19"/>
  <c r="G171" i="19"/>
  <c r="H187" i="19"/>
  <c r="F157" i="19"/>
  <c r="G128" i="19"/>
  <c r="H70" i="19"/>
  <c r="F26" i="19"/>
  <c r="G31" i="19"/>
  <c r="H23" i="19"/>
  <c r="G79" i="19"/>
  <c r="H73" i="19"/>
  <c r="G50" i="19"/>
  <c r="H38" i="19"/>
  <c r="F42" i="19"/>
  <c r="G21" i="19"/>
  <c r="H16" i="19"/>
  <c r="F324" i="16"/>
  <c r="G20" i="18"/>
  <c r="H15" i="18"/>
  <c r="F39" i="17"/>
  <c r="G34" i="17"/>
  <c r="H29" i="17"/>
  <c r="H603" i="16"/>
  <c r="H621" i="16"/>
  <c r="H16" i="17"/>
  <c r="H15" i="17"/>
  <c r="H611" i="16"/>
  <c r="H14" i="17"/>
  <c r="H614" i="16"/>
  <c r="H13" i="17"/>
  <c r="H18" i="17"/>
  <c r="H613" i="16"/>
  <c r="H17" i="17"/>
  <c r="F566" i="16"/>
  <c r="G553" i="16"/>
  <c r="H541" i="16"/>
  <c r="F295" i="16"/>
  <c r="G277" i="16"/>
  <c r="H643" i="16"/>
  <c r="F637" i="16"/>
  <c r="G455" i="16"/>
  <c r="H435" i="16"/>
  <c r="F406" i="16"/>
  <c r="G394" i="16"/>
  <c r="H392" i="16"/>
  <c r="F378" i="16"/>
  <c r="G234" i="16"/>
  <c r="H221" i="16"/>
  <c r="F152" i="16"/>
  <c r="G130" i="16"/>
  <c r="H76" i="16"/>
  <c r="F62" i="16"/>
  <c r="G32" i="16"/>
  <c r="H27" i="16"/>
  <c r="G17" i="16"/>
  <c r="H281" i="15"/>
  <c r="F231" i="15"/>
  <c r="F255" i="15"/>
  <c r="G166" i="15"/>
  <c r="H140" i="15"/>
  <c r="F62" i="15"/>
  <c r="G35" i="15"/>
  <c r="F138" i="14"/>
  <c r="G194" i="14"/>
  <c r="H181" i="14"/>
  <c r="F75" i="14"/>
  <c r="G37" i="14"/>
  <c r="H63" i="14"/>
  <c r="F84" i="14"/>
  <c r="G15" i="14"/>
  <c r="H119" i="13"/>
  <c r="F129" i="13"/>
  <c r="G141" i="13"/>
  <c r="H66" i="13"/>
  <c r="F36" i="13"/>
  <c r="G31" i="13"/>
  <c r="H26" i="13"/>
  <c r="F13" i="13"/>
  <c r="H150" i="12"/>
  <c r="G139" i="12"/>
  <c r="H134" i="12"/>
  <c r="H126" i="12"/>
  <c r="G123" i="12"/>
  <c r="H118" i="12"/>
  <c r="H88" i="12"/>
  <c r="F73" i="12"/>
  <c r="G70" i="12"/>
  <c r="H65" i="12"/>
  <c r="F28" i="12"/>
  <c r="G23" i="12"/>
  <c r="H18" i="12"/>
  <c r="G13" i="11"/>
  <c r="H236" i="10"/>
  <c r="F274" i="10"/>
  <c r="G193" i="10"/>
  <c r="H131" i="10"/>
  <c r="H119" i="10"/>
  <c r="F19" i="10"/>
  <c r="G35" i="10"/>
  <c r="H15" i="10"/>
  <c r="F61" i="10"/>
  <c r="G250" i="9"/>
  <c r="H222" i="9"/>
  <c r="H206" i="9"/>
  <c r="G172" i="9"/>
  <c r="G142" i="9"/>
  <c r="H119" i="9"/>
  <c r="F144" i="9"/>
  <c r="G62" i="9"/>
  <c r="H18" i="9"/>
  <c r="F44" i="9"/>
  <c r="G39" i="9"/>
  <c r="H374" i="8"/>
  <c r="F396" i="8"/>
  <c r="G362" i="8"/>
  <c r="H344" i="8"/>
  <c r="F284" i="8"/>
  <c r="G235" i="8"/>
  <c r="H181" i="8"/>
  <c r="G178" i="8"/>
  <c r="F175" i="8"/>
  <c r="H137" i="8"/>
  <c r="G156" i="8"/>
  <c r="F147" i="8"/>
  <c r="H145" i="8"/>
  <c r="G134" i="8"/>
  <c r="F131" i="8"/>
  <c r="H107" i="8"/>
  <c r="H288" i="8"/>
  <c r="G104" i="8"/>
  <c r="F101" i="8"/>
  <c r="H92" i="8"/>
  <c r="G90" i="8"/>
  <c r="F80" i="8"/>
  <c r="H78" i="8"/>
  <c r="G68" i="8"/>
  <c r="F53" i="8"/>
  <c r="H51" i="8"/>
  <c r="G41" i="8"/>
  <c r="H31" i="8"/>
  <c r="G28" i="8"/>
  <c r="F25" i="8"/>
  <c r="H23" i="8"/>
  <c r="G13" i="8"/>
  <c r="F381" i="7"/>
  <c r="H379" i="7"/>
  <c r="G175" i="7"/>
  <c r="G256" i="7"/>
  <c r="F177" i="7"/>
  <c r="H167" i="7"/>
  <c r="F193" i="7"/>
  <c r="G74" i="7"/>
  <c r="H69" i="7"/>
  <c r="F325" i="7"/>
  <c r="H323" i="7"/>
  <c r="G140" i="7"/>
  <c r="F307" i="7"/>
  <c r="H305" i="7"/>
  <c r="F299" i="7"/>
  <c r="H297" i="7"/>
  <c r="F227" i="7"/>
  <c r="G127" i="7"/>
  <c r="H122" i="7"/>
  <c r="G288" i="7"/>
  <c r="H283" i="7"/>
  <c r="F277" i="7"/>
  <c r="G19" i="6"/>
  <c r="H14" i="6"/>
  <c r="H179" i="5"/>
  <c r="F140" i="5"/>
  <c r="F130" i="5"/>
  <c r="G138" i="5"/>
  <c r="H80" i="5"/>
  <c r="F42" i="5"/>
  <c r="G32" i="5"/>
  <c r="H24" i="5"/>
  <c r="F15" i="5"/>
  <c r="H595" i="4"/>
  <c r="F616" i="4"/>
  <c r="G513" i="4"/>
  <c r="H493" i="4"/>
  <c r="F437" i="4"/>
  <c r="G447" i="4"/>
  <c r="F182" i="4"/>
  <c r="G177" i="4"/>
  <c r="H189" i="4"/>
  <c r="F150" i="4"/>
  <c r="G168" i="4"/>
  <c r="H145" i="4"/>
  <c r="F140" i="4"/>
  <c r="H279" i="4"/>
  <c r="F125" i="4"/>
  <c r="G95" i="4"/>
  <c r="G114" i="4"/>
  <c r="H84" i="4"/>
  <c r="F581" i="4"/>
  <c r="G545" i="4"/>
  <c r="E236" i="40"/>
  <c r="E217" i="40"/>
  <c r="E93" i="40"/>
  <c r="E179" i="40"/>
  <c r="E200" i="40"/>
  <c r="E84" i="40"/>
  <c r="E69" i="40"/>
  <c r="E19" i="40"/>
  <c r="E119" i="37"/>
  <c r="H406" i="16"/>
  <c r="G403" i="16"/>
  <c r="F393" i="16"/>
  <c r="H381" i="16"/>
  <c r="G391" i="16"/>
  <c r="F380" i="16"/>
  <c r="H378" i="16"/>
  <c r="G243" i="16"/>
  <c r="F233" i="16"/>
  <c r="H231" i="16"/>
  <c r="F166" i="16"/>
  <c r="H152" i="16"/>
  <c r="G141" i="16"/>
  <c r="F129" i="16"/>
  <c r="H118" i="16"/>
  <c r="G75" i="16"/>
  <c r="F64" i="16"/>
  <c r="H62" i="16"/>
  <c r="G41" i="16"/>
  <c r="F31" i="16"/>
  <c r="H29" i="16"/>
  <c r="G26" i="16"/>
  <c r="F16" i="16"/>
  <c r="H14" i="16"/>
  <c r="G270" i="15"/>
  <c r="H255" i="15"/>
  <c r="H231" i="15"/>
  <c r="G168" i="15"/>
  <c r="F165" i="15"/>
  <c r="H150" i="15"/>
  <c r="G139" i="15"/>
  <c r="F128" i="15"/>
  <c r="H62" i="15"/>
  <c r="G37" i="15"/>
  <c r="F34" i="15"/>
  <c r="G13" i="15"/>
  <c r="F140" i="14"/>
  <c r="H138" i="14"/>
  <c r="G126" i="14"/>
  <c r="F193" i="14"/>
  <c r="H191" i="14"/>
  <c r="G180" i="14"/>
  <c r="F177" i="14"/>
  <c r="H75" i="14"/>
  <c r="F36" i="14"/>
  <c r="H25" i="14"/>
  <c r="G62" i="14"/>
  <c r="F47" i="14"/>
  <c r="H84" i="14"/>
  <c r="G114" i="14"/>
  <c r="F14" i="14"/>
  <c r="H121" i="13"/>
  <c r="G118" i="13"/>
  <c r="F131" i="13"/>
  <c r="H129" i="13"/>
  <c r="G143" i="13"/>
  <c r="F140" i="13"/>
  <c r="G65" i="13"/>
  <c r="F62" i="13"/>
  <c r="H36" i="13"/>
  <c r="G33" i="13"/>
  <c r="F30" i="13"/>
  <c r="H28" i="13"/>
  <c r="G25" i="13"/>
  <c r="F15" i="13"/>
  <c r="H13" i="13"/>
  <c r="H166" i="12"/>
  <c r="G149" i="12"/>
  <c r="F138" i="12"/>
  <c r="H136" i="12"/>
  <c r="G133" i="12"/>
  <c r="F130" i="12"/>
  <c r="H128" i="12"/>
  <c r="G125" i="12"/>
  <c r="F122" i="12"/>
  <c r="H120" i="12"/>
  <c r="G117" i="12"/>
  <c r="F92" i="12"/>
  <c r="H90" i="12"/>
  <c r="G78" i="12"/>
  <c r="F75" i="12"/>
  <c r="H73" i="12"/>
  <c r="G101" i="12"/>
  <c r="F69" i="12"/>
  <c r="H67" i="12"/>
  <c r="F38" i="12"/>
  <c r="H28" i="12"/>
  <c r="G25" i="12"/>
  <c r="F22" i="12"/>
  <c r="H20" i="12"/>
  <c r="G16" i="12"/>
  <c r="G17" i="12"/>
  <c r="G15" i="11"/>
  <c r="F27" i="11"/>
  <c r="H63" i="10"/>
  <c r="G247" i="10"/>
  <c r="F233" i="10"/>
  <c r="H274" i="10"/>
  <c r="G169" i="10"/>
  <c r="F192" i="10"/>
  <c r="H222" i="10"/>
  <c r="G142" i="10"/>
  <c r="F139" i="10"/>
  <c r="H121" i="10"/>
  <c r="G118" i="10"/>
  <c r="F46" i="10"/>
  <c r="H19" i="10"/>
  <c r="G37" i="10"/>
  <c r="F27" i="10"/>
  <c r="H17" i="10"/>
  <c r="G14" i="10"/>
  <c r="F73" i="10"/>
  <c r="H61" i="10"/>
  <c r="G237" i="9"/>
  <c r="F249" i="9"/>
  <c r="H248" i="9"/>
  <c r="G221" i="9"/>
  <c r="G205" i="9"/>
  <c r="F183" i="9"/>
  <c r="H171" i="9"/>
  <c r="G153" i="9"/>
  <c r="F128" i="9"/>
  <c r="H141" i="9"/>
  <c r="G118" i="9"/>
  <c r="F138" i="9"/>
  <c r="H144" i="9"/>
  <c r="G46" i="9"/>
  <c r="F61" i="9"/>
  <c r="H20" i="9"/>
  <c r="G17" i="9"/>
  <c r="F30" i="9"/>
  <c r="H44" i="9"/>
  <c r="G41" i="9"/>
  <c r="F15" i="9"/>
  <c r="H13" i="9"/>
  <c r="G373" i="8"/>
  <c r="F398" i="8"/>
  <c r="H396" i="8"/>
  <c r="G364" i="8"/>
  <c r="F361" i="8"/>
  <c r="H346" i="8"/>
  <c r="G343" i="8"/>
  <c r="H284" i="8"/>
  <c r="G243" i="8"/>
  <c r="F234" i="8"/>
  <c r="G180" i="8"/>
  <c r="F177" i="8"/>
  <c r="H175" i="8"/>
  <c r="G158" i="8"/>
  <c r="F155" i="8"/>
  <c r="H147" i="8"/>
  <c r="G136" i="8"/>
  <c r="F133" i="8"/>
  <c r="H131" i="8"/>
  <c r="G106" i="8"/>
  <c r="F103" i="8"/>
  <c r="H101" i="8"/>
  <c r="G100" i="8"/>
  <c r="F82" i="8"/>
  <c r="H80" i="8"/>
  <c r="G70" i="8"/>
  <c r="F55" i="8"/>
  <c r="H53" i="8"/>
  <c r="G50" i="8"/>
  <c r="F40" i="8"/>
  <c r="G30" i="8"/>
  <c r="F27" i="8"/>
  <c r="H25" i="8"/>
  <c r="G22" i="8"/>
  <c r="F399" i="7"/>
  <c r="H381" i="7"/>
  <c r="G378" i="7"/>
  <c r="F255" i="7"/>
  <c r="H177" i="7"/>
  <c r="G174" i="7"/>
  <c r="G176" i="7"/>
  <c r="H169" i="7"/>
  <c r="G166" i="7"/>
  <c r="F195" i="7"/>
  <c r="H193" i="7"/>
  <c r="G190" i="7"/>
  <c r="F73" i="7"/>
  <c r="H71" i="7"/>
  <c r="G68" i="7"/>
  <c r="F65" i="7"/>
  <c r="H325" i="7"/>
  <c r="G322" i="7"/>
  <c r="G142" i="7"/>
  <c r="F139" i="7"/>
  <c r="F309" i="7"/>
  <c r="H307" i="7"/>
  <c r="G304" i="7"/>
  <c r="F301" i="7"/>
  <c r="H299" i="7"/>
  <c r="G296" i="7"/>
  <c r="F229" i="7"/>
  <c r="H227" i="7"/>
  <c r="G224" i="7"/>
  <c r="G129" i="7"/>
  <c r="F126" i="7"/>
  <c r="H124" i="7"/>
  <c r="G121" i="7"/>
  <c r="F118" i="7"/>
  <c r="F287" i="7"/>
  <c r="H285" i="7"/>
  <c r="G282" i="7"/>
  <c r="F279" i="7"/>
  <c r="H277" i="7"/>
  <c r="G274" i="7"/>
  <c r="F18" i="6"/>
  <c r="H16" i="6"/>
  <c r="G13" i="6"/>
  <c r="G171" i="5"/>
  <c r="F169" i="5"/>
  <c r="H140" i="5"/>
  <c r="H130" i="5"/>
  <c r="G127" i="5"/>
  <c r="F117" i="5"/>
  <c r="H118" i="5"/>
  <c r="G53" i="5"/>
  <c r="F50" i="5"/>
  <c r="H42" i="5"/>
  <c r="G78" i="5"/>
  <c r="F33" i="5"/>
  <c r="H26" i="5"/>
  <c r="G23" i="5"/>
  <c r="F66" i="5"/>
  <c r="H15" i="5"/>
  <c r="G76" i="5"/>
  <c r="H603" i="4"/>
  <c r="G594" i="4"/>
  <c r="F614" i="4"/>
  <c r="H616" i="4"/>
  <c r="G515" i="4"/>
  <c r="F505" i="4"/>
  <c r="H494" i="4"/>
  <c r="G456" i="4"/>
  <c r="F445" i="4"/>
  <c r="H437" i="4"/>
  <c r="G430" i="4"/>
  <c r="F218" i="4"/>
  <c r="H182" i="4"/>
  <c r="G179" i="4"/>
  <c r="F190" i="4"/>
  <c r="H200" i="4"/>
  <c r="G155" i="4"/>
  <c r="F152" i="4"/>
  <c r="H150" i="4"/>
  <c r="G170" i="4"/>
  <c r="F167" i="4"/>
  <c r="H147" i="4"/>
  <c r="G144" i="4"/>
  <c r="F141" i="4"/>
  <c r="H140" i="4"/>
  <c r="G271" i="4"/>
  <c r="F289" i="4"/>
  <c r="H125" i="4"/>
  <c r="F94" i="4"/>
  <c r="H86" i="4"/>
  <c r="G83" i="4"/>
  <c r="H581" i="4"/>
  <c r="G554" i="4"/>
  <c r="F544" i="4"/>
  <c r="E242" i="40"/>
  <c r="E234" i="40"/>
  <c r="E35" i="40"/>
  <c r="E185" i="40"/>
  <c r="E99" i="40"/>
  <c r="E127" i="40"/>
  <c r="E119" i="40"/>
  <c r="E177" i="40"/>
  <c r="E169" i="40"/>
  <c r="E199" i="40"/>
  <c r="E89" i="40"/>
  <c r="E82" i="40"/>
  <c r="E75" i="40"/>
  <c r="E67" i="40"/>
  <c r="E137" i="40"/>
  <c r="E17" i="40"/>
  <c r="E202" i="39"/>
  <c r="E194" i="39"/>
  <c r="E187" i="39"/>
  <c r="E179" i="39"/>
  <c r="E171" i="39"/>
  <c r="E35" i="39"/>
  <c r="E27" i="39"/>
  <c r="E19" i="39"/>
  <c r="E27" i="38"/>
  <c r="E19" i="38"/>
  <c r="E100" i="37"/>
  <c r="E92" i="37"/>
  <c r="E84" i="37"/>
  <c r="E76" i="37"/>
  <c r="E68" i="37"/>
  <c r="E65" i="36"/>
  <c r="E38" i="36"/>
  <c r="E30" i="36"/>
  <c r="E22" i="36"/>
  <c r="E15" i="36"/>
  <c r="E89" i="35"/>
  <c r="E81" i="35"/>
  <c r="E73" i="35"/>
  <c r="E65" i="35"/>
  <c r="E17" i="35"/>
  <c r="E329" i="31"/>
  <c r="E86" i="34"/>
  <c r="E72" i="34"/>
  <c r="E50" i="34"/>
  <c r="E42" i="34"/>
  <c r="E34" i="34"/>
  <c r="E26" i="34"/>
  <c r="E19" i="34"/>
  <c r="E23" i="33"/>
  <c r="E20" i="33"/>
  <c r="E15" i="33"/>
  <c r="E289" i="31"/>
  <c r="E282" i="31"/>
  <c r="E274" i="31"/>
  <c r="E232" i="31"/>
  <c r="E224" i="31"/>
  <c r="E197" i="31"/>
  <c r="E189" i="31"/>
  <c r="E181" i="31"/>
  <c r="E173" i="31"/>
  <c r="E179" i="30"/>
  <c r="E187" i="30"/>
  <c r="E175" i="30"/>
  <c r="E132" i="31"/>
  <c r="E124" i="31"/>
  <c r="E123" i="30"/>
  <c r="E13" i="32"/>
  <c r="E21" i="32"/>
  <c r="E78" i="31"/>
  <c r="E71" i="31"/>
  <c r="E71" i="30"/>
  <c r="E27" i="31"/>
  <c r="E19" i="31"/>
  <c r="E16" i="30"/>
  <c r="E25" i="29"/>
  <c r="E17" i="29"/>
  <c r="E93" i="28"/>
  <c r="E176" i="28"/>
  <c r="E150" i="28"/>
  <c r="E142" i="28"/>
  <c r="E134" i="28"/>
  <c r="E126" i="28"/>
  <c r="E118" i="28"/>
  <c r="E71" i="28"/>
  <c r="E14" i="27"/>
  <c r="E180" i="26"/>
  <c r="E172" i="26"/>
  <c r="E137" i="26"/>
  <c r="E129" i="26"/>
  <c r="E121" i="26"/>
  <c r="E78" i="26"/>
  <c r="E65" i="26"/>
  <c r="E243" i="25"/>
  <c r="E235" i="25"/>
  <c r="E227" i="25"/>
  <c r="E197" i="25"/>
  <c r="E189" i="25"/>
  <c r="E181" i="25"/>
  <c r="E173" i="25"/>
  <c r="E154" i="25"/>
  <c r="E146" i="25"/>
  <c r="E138" i="25"/>
  <c r="E130" i="25"/>
  <c r="E122" i="25"/>
  <c r="E65" i="25"/>
  <c r="E16" i="25"/>
  <c r="E251" i="24"/>
  <c r="E255" i="24"/>
  <c r="E234" i="24"/>
  <c r="E244" i="24"/>
  <c r="E241" i="24"/>
  <c r="E221" i="24"/>
  <c r="E135" i="24"/>
  <c r="E147" i="24"/>
  <c r="E121" i="24"/>
  <c r="E81" i="24"/>
  <c r="E66" i="24"/>
  <c r="E26" i="24"/>
  <c r="E70" i="23"/>
  <c r="E17" i="23"/>
  <c r="E131" i="20"/>
  <c r="E118" i="20"/>
  <c r="E21" i="21"/>
  <c r="E13" i="21"/>
  <c r="E82" i="20"/>
  <c r="E78" i="20"/>
  <c r="E67" i="20"/>
  <c r="E33" i="20"/>
  <c r="E25" i="20"/>
  <c r="E29" i="20"/>
  <c r="E21" i="20"/>
  <c r="E24" i="22"/>
  <c r="E16" i="22"/>
  <c r="E120" i="19"/>
  <c r="E133" i="19"/>
  <c r="E194" i="19"/>
  <c r="E129" i="19"/>
  <c r="E143" i="19"/>
  <c r="E153" i="19"/>
  <c r="E123" i="19"/>
  <c r="E125" i="19"/>
  <c r="E39" i="19"/>
  <c r="E27" i="19"/>
  <c r="E69" i="19"/>
  <c r="E80" i="19"/>
  <c r="E51" i="19"/>
  <c r="E49" i="19"/>
  <c r="E36" i="19"/>
  <c r="E13" i="19"/>
  <c r="E21" i="18"/>
  <c r="E13" i="18"/>
  <c r="E35" i="17"/>
  <c r="E27" i="17"/>
  <c r="E594" i="16"/>
  <c r="E562" i="16"/>
  <c r="E306" i="16"/>
  <c r="E285" i="16"/>
  <c r="E641" i="16"/>
  <c r="E456" i="16"/>
  <c r="E433" i="16"/>
  <c r="E395" i="16"/>
  <c r="E390" i="16"/>
  <c r="E235" i="16"/>
  <c r="E140" i="16"/>
  <c r="E66" i="16"/>
  <c r="E40" i="16"/>
  <c r="E25" i="16"/>
  <c r="E269" i="15"/>
  <c r="E167" i="15"/>
  <c r="E138" i="15"/>
  <c r="E36" i="15"/>
  <c r="E125" i="14"/>
  <c r="E179" i="14"/>
  <c r="E38" i="14"/>
  <c r="E49" i="14"/>
  <c r="E117" i="13"/>
  <c r="E142" i="13"/>
  <c r="E64" i="13"/>
  <c r="E32" i="13"/>
  <c r="E17" i="13"/>
  <c r="E140" i="12"/>
  <c r="E132" i="12"/>
  <c r="E124" i="12"/>
  <c r="E94" i="12"/>
  <c r="E77" i="12"/>
  <c r="E71" i="12"/>
  <c r="E40" i="12"/>
  <c r="E24" i="12"/>
  <c r="E15" i="12"/>
  <c r="E14" i="11"/>
  <c r="E235" i="10"/>
  <c r="E194" i="10"/>
  <c r="E141" i="10"/>
  <c r="E117" i="10"/>
  <c r="E36" i="10"/>
  <c r="E75" i="10"/>
  <c r="E13" i="10"/>
  <c r="E238" i="9"/>
  <c r="E152" i="9"/>
  <c r="E117" i="9"/>
  <c r="E63" i="9"/>
  <c r="E16" i="9"/>
  <c r="E40" i="9"/>
  <c r="E372" i="8"/>
  <c r="E363" i="8"/>
  <c r="E236" i="8"/>
  <c r="E179" i="8"/>
  <c r="E157" i="8"/>
  <c r="E135" i="8"/>
  <c r="E105" i="8"/>
  <c r="E91" i="8"/>
  <c r="E69" i="8"/>
  <c r="E49" i="8"/>
  <c r="E29" i="8"/>
  <c r="E21" i="8"/>
  <c r="E377" i="7"/>
  <c r="E197" i="7"/>
  <c r="E189" i="7"/>
  <c r="E67" i="7"/>
  <c r="E321" i="7"/>
  <c r="E141" i="7"/>
  <c r="E303" i="7"/>
  <c r="E295" i="7"/>
  <c r="E223" i="7"/>
  <c r="E128" i="7"/>
  <c r="E120" i="7"/>
  <c r="E281" i="7"/>
  <c r="E273" i="7"/>
  <c r="E20" i="6"/>
  <c r="E189" i="5"/>
  <c r="E129" i="5"/>
  <c r="E52" i="5"/>
  <c r="E34" i="5"/>
  <c r="E68" i="5"/>
  <c r="E75" i="5"/>
  <c r="E593" i="4"/>
  <c r="E514" i="4"/>
  <c r="E455" i="4"/>
  <c r="E429" i="4"/>
  <c r="E178" i="4"/>
  <c r="E154" i="4"/>
  <c r="E169" i="4"/>
  <c r="E143" i="4"/>
  <c r="E270" i="4"/>
  <c r="E228" i="4"/>
  <c r="E553" i="4"/>
  <c r="E378" i="4"/>
  <c r="E390" i="4"/>
  <c r="E13" i="33"/>
  <c r="E288" i="31"/>
  <c r="E280" i="31"/>
  <c r="E272" i="31"/>
  <c r="E230" i="31"/>
  <c r="E222" i="31"/>
  <c r="E195" i="31"/>
  <c r="E187" i="31"/>
  <c r="E179" i="31"/>
  <c r="E171" i="31"/>
  <c r="E193" i="30"/>
  <c r="E185" i="30"/>
  <c r="E173" i="30"/>
  <c r="E138" i="31"/>
  <c r="E130" i="31"/>
  <c r="E122" i="31"/>
  <c r="E119" i="30"/>
  <c r="E15" i="32"/>
  <c r="E84" i="31"/>
  <c r="E76" i="31"/>
  <c r="E69" i="31"/>
  <c r="E69" i="30"/>
  <c r="E25" i="31"/>
  <c r="E17" i="31"/>
  <c r="E14" i="30"/>
  <c r="E22" i="29"/>
  <c r="E15" i="29"/>
  <c r="E91" i="28"/>
  <c r="E174" i="28"/>
  <c r="E148" i="28"/>
  <c r="E140" i="28"/>
  <c r="E132" i="28"/>
  <c r="E124" i="28"/>
  <c r="E77" i="28"/>
  <c r="E69" i="28"/>
  <c r="E186" i="26"/>
  <c r="E178" i="26"/>
  <c r="E170" i="26"/>
  <c r="E135" i="26"/>
  <c r="E127" i="26"/>
  <c r="E119" i="26"/>
  <c r="E76" i="26"/>
  <c r="E16" i="26"/>
  <c r="E241" i="25"/>
  <c r="E233" i="25"/>
  <c r="E225" i="25"/>
  <c r="E195" i="25"/>
  <c r="E187" i="25"/>
  <c r="E179" i="25"/>
  <c r="E171" i="25"/>
  <c r="E152" i="25"/>
  <c r="E144" i="25"/>
  <c r="E136" i="25"/>
  <c r="E127" i="25"/>
  <c r="E120" i="25"/>
  <c r="E22" i="25"/>
  <c r="E14" i="25"/>
  <c r="E237" i="24"/>
  <c r="E248" i="24"/>
  <c r="E242" i="24"/>
  <c r="E228" i="24"/>
  <c r="E193" i="24"/>
  <c r="E125" i="24"/>
  <c r="E94" i="24"/>
  <c r="E119" i="24"/>
  <c r="E79" i="24"/>
  <c r="E39" i="24"/>
  <c r="E68" i="23"/>
  <c r="E15" i="23"/>
  <c r="E120" i="20"/>
  <c r="E45" i="20"/>
  <c r="E19" i="21"/>
  <c r="E83" i="20"/>
  <c r="E86" i="20"/>
  <c r="E75" i="20"/>
  <c r="E34" i="20"/>
  <c r="E13" i="20"/>
  <c r="E20" i="20"/>
  <c r="E22" i="22"/>
  <c r="E14" i="22"/>
  <c r="E118" i="19"/>
  <c r="E192" i="19"/>
  <c r="E135" i="19"/>
  <c r="E150" i="19"/>
  <c r="E169" i="19"/>
  <c r="E173" i="19"/>
  <c r="E182" i="19"/>
  <c r="E152" i="19"/>
  <c r="E127" i="19"/>
  <c r="E84" i="19"/>
  <c r="E30" i="19"/>
  <c r="E78" i="19"/>
  <c r="E44" i="19"/>
  <c r="E47" i="19"/>
  <c r="E45" i="19"/>
  <c r="E52" i="19"/>
  <c r="E19" i="18"/>
  <c r="E47" i="17"/>
  <c r="E33" i="17"/>
  <c r="E19" i="17"/>
  <c r="E585" i="16"/>
  <c r="E552" i="16"/>
  <c r="E297" i="16"/>
  <c r="E276" i="16"/>
  <c r="E639" i="16"/>
  <c r="E447" i="16"/>
  <c r="E408" i="16"/>
  <c r="E393" i="16"/>
  <c r="E380" i="16"/>
  <c r="E233" i="16"/>
  <c r="E166" i="16"/>
  <c r="E129" i="16"/>
  <c r="E64" i="16"/>
  <c r="E31" i="16"/>
  <c r="E16" i="16"/>
  <c r="E165" i="15"/>
  <c r="E128" i="15"/>
  <c r="E34" i="15"/>
  <c r="E140" i="14"/>
  <c r="E193" i="14"/>
  <c r="E177" i="14"/>
  <c r="E36" i="14"/>
  <c r="E47" i="14"/>
  <c r="E14" i="14"/>
  <c r="E131" i="13"/>
  <c r="E140" i="13"/>
  <c r="E62" i="13"/>
  <c r="E30" i="13"/>
  <c r="E15" i="13"/>
  <c r="E138" i="12"/>
  <c r="E130" i="12"/>
  <c r="E122" i="12"/>
  <c r="E92" i="12"/>
  <c r="E75" i="12"/>
  <c r="E69" i="12"/>
  <c r="E38" i="12"/>
  <c r="E22" i="12"/>
  <c r="E27" i="11"/>
  <c r="E233" i="10"/>
  <c r="E192" i="10"/>
  <c r="E139" i="10"/>
  <c r="E46" i="10"/>
  <c r="E27" i="10"/>
  <c r="E73" i="10"/>
  <c r="E249" i="9"/>
  <c r="E183" i="9"/>
  <c r="E128" i="9"/>
  <c r="E138" i="9"/>
  <c r="E61" i="9"/>
  <c r="E30" i="9"/>
  <c r="E15" i="9"/>
  <c r="E398" i="8"/>
  <c r="E361" i="8"/>
  <c r="E234" i="8"/>
  <c r="E177" i="8"/>
  <c r="E155" i="8"/>
  <c r="E133" i="8"/>
  <c r="E103" i="8"/>
  <c r="E82" i="8"/>
  <c r="E55" i="8"/>
  <c r="E40" i="8"/>
  <c r="E27" i="8"/>
  <c r="E399" i="7"/>
  <c r="E255" i="7"/>
  <c r="E195" i="7"/>
  <c r="E73" i="7"/>
  <c r="E65" i="7"/>
  <c r="E139" i="7"/>
  <c r="E309" i="7"/>
  <c r="E301" i="7"/>
  <c r="E229" i="7"/>
  <c r="E126" i="7"/>
  <c r="E118" i="7"/>
  <c r="E287" i="7"/>
  <c r="E279" i="7"/>
  <c r="E18" i="6"/>
  <c r="E169" i="5"/>
  <c r="E117" i="5"/>
  <c r="E50" i="5"/>
  <c r="E33" i="5"/>
  <c r="E66" i="5"/>
  <c r="E614" i="4"/>
  <c r="E505" i="4"/>
  <c r="E445" i="4"/>
  <c r="E218" i="4"/>
  <c r="E190" i="4"/>
  <c r="E152" i="4"/>
  <c r="E167" i="4"/>
  <c r="E141" i="4"/>
  <c r="E289" i="4"/>
  <c r="E94" i="4"/>
  <c r="E544" i="4"/>
  <c r="E80" i="40"/>
  <c r="E72" i="40"/>
  <c r="E142" i="40"/>
  <c r="E22" i="40"/>
  <c r="E14" i="40"/>
  <c r="E199" i="39"/>
  <c r="E192" i="39"/>
  <c r="E184" i="39"/>
  <c r="E176" i="39"/>
  <c r="E120" i="39"/>
  <c r="E122" i="39"/>
  <c r="E123" i="39"/>
  <c r="E121" i="39"/>
  <c r="E117" i="39"/>
  <c r="E32" i="39"/>
  <c r="E24" i="39"/>
  <c r="E16" i="39"/>
  <c r="E24" i="38"/>
  <c r="E122" i="37"/>
  <c r="E102" i="37"/>
  <c r="E97" i="37"/>
  <c r="E81" i="37"/>
  <c r="E73" i="37"/>
  <c r="E65" i="37"/>
  <c r="E15" i="37"/>
  <c r="E62" i="36"/>
  <c r="E35" i="36"/>
  <c r="E27" i="36"/>
  <c r="E19" i="36"/>
  <c r="E94" i="35"/>
  <c r="E86" i="35"/>
  <c r="E78" i="35"/>
  <c r="E70" i="35"/>
  <c r="E22" i="35"/>
  <c r="E334" i="31"/>
  <c r="E14" i="35"/>
  <c r="E326" i="31"/>
  <c r="E83" i="34"/>
  <c r="E68" i="34"/>
  <c r="E47" i="34"/>
  <c r="E39" i="34"/>
  <c r="E31" i="34"/>
  <c r="E23" i="34"/>
  <c r="E16" i="34"/>
  <c r="E301" i="31"/>
  <c r="E287" i="31"/>
  <c r="E279" i="31"/>
  <c r="E271" i="31"/>
  <c r="E229" i="31"/>
  <c r="E221" i="31"/>
  <c r="E201" i="31"/>
  <c r="E194" i="31"/>
  <c r="E186" i="31"/>
  <c r="E178" i="31"/>
  <c r="E170" i="31"/>
  <c r="E192" i="30"/>
  <c r="E184" i="30"/>
  <c r="E137" i="31"/>
  <c r="E129" i="31"/>
  <c r="E121" i="31"/>
  <c r="E122" i="30"/>
  <c r="E16" i="32"/>
  <c r="E83" i="31"/>
  <c r="E68" i="31"/>
  <c r="E68" i="30"/>
  <c r="E24" i="31"/>
  <c r="E16" i="31"/>
  <c r="E13" i="30"/>
  <c r="E23" i="29"/>
  <c r="E14" i="29"/>
  <c r="E90" i="28"/>
  <c r="E173" i="28"/>
  <c r="E147" i="28"/>
  <c r="E139" i="28"/>
  <c r="E131" i="28"/>
  <c r="E123" i="28"/>
  <c r="E76" i="28"/>
  <c r="E67" i="28"/>
  <c r="E19" i="27"/>
  <c r="E185" i="26"/>
  <c r="E177" i="26"/>
  <c r="E169" i="26"/>
  <c r="E134" i="26"/>
  <c r="E126" i="26"/>
  <c r="E118" i="26"/>
  <c r="E27" i="26"/>
  <c r="E15" i="26"/>
  <c r="E240" i="25"/>
  <c r="E232" i="25"/>
  <c r="E224" i="25"/>
  <c r="E194" i="25"/>
  <c r="E186" i="25"/>
  <c r="E178" i="25"/>
  <c r="E170" i="25"/>
  <c r="E151" i="25"/>
  <c r="E143" i="25"/>
  <c r="E135" i="25"/>
  <c r="E128" i="25"/>
  <c r="E119" i="25"/>
  <c r="E21" i="25"/>
  <c r="E13" i="25"/>
  <c r="E253" i="24"/>
  <c r="E260" i="24"/>
  <c r="E247" i="24"/>
  <c r="E240" i="24"/>
  <c r="E227" i="24"/>
  <c r="E192" i="24"/>
  <c r="E124" i="24"/>
  <c r="E146" i="24"/>
  <c r="E118" i="24"/>
  <c r="E71" i="24"/>
  <c r="E38" i="24"/>
  <c r="E67" i="23"/>
  <c r="E14" i="23"/>
  <c r="E130" i="20"/>
  <c r="E44" i="20"/>
  <c r="E18" i="21"/>
  <c r="E81" i="20"/>
  <c r="E88" i="20"/>
  <c r="E74" i="20"/>
  <c r="E18" i="20"/>
  <c r="E14" i="20"/>
  <c r="E19" i="20"/>
  <c r="E21" i="22"/>
  <c r="E13" i="22"/>
  <c r="E186" i="19"/>
  <c r="E195" i="19"/>
  <c r="E190" i="19"/>
  <c r="E149" i="19"/>
  <c r="E139" i="19"/>
  <c r="E175" i="19"/>
  <c r="E181" i="19"/>
  <c r="E121" i="19"/>
  <c r="E126" i="19"/>
  <c r="E83" i="19"/>
  <c r="E29" i="19"/>
  <c r="E43" i="19"/>
  <c r="E46" i="19"/>
  <c r="E19" i="19"/>
  <c r="E325" i="16"/>
  <c r="E18" i="18"/>
  <c r="E46" i="17"/>
  <c r="E32" i="17"/>
  <c r="E567" i="16"/>
  <c r="E551" i="16"/>
  <c r="E296" i="16"/>
  <c r="E275" i="16"/>
  <c r="E638" i="16"/>
  <c r="E550" i="16"/>
  <c r="E438" i="16"/>
  <c r="E407" i="16"/>
  <c r="E382" i="16"/>
  <c r="E379" i="16"/>
  <c r="E232" i="16"/>
  <c r="E153" i="16"/>
  <c r="E119" i="16"/>
  <c r="E63" i="16"/>
  <c r="E30" i="16"/>
  <c r="E15" i="16"/>
  <c r="E151" i="15"/>
  <c r="E117" i="15"/>
  <c r="E33" i="15"/>
  <c r="E139" i="14"/>
  <c r="E192" i="14"/>
  <c r="E166" i="14"/>
  <c r="E26" i="14"/>
  <c r="E85" i="14"/>
  <c r="E130" i="13"/>
  <c r="E139" i="13"/>
  <c r="E43" i="13"/>
  <c r="E29" i="13"/>
  <c r="E14" i="13"/>
  <c r="E152" i="12"/>
  <c r="E137" i="12"/>
  <c r="E129" i="12"/>
  <c r="E121" i="12"/>
  <c r="E91" i="12"/>
  <c r="E74" i="12"/>
  <c r="E68" i="12"/>
  <c r="E29" i="12"/>
  <c r="E21" i="12"/>
  <c r="E64" i="10"/>
  <c r="E275" i="10"/>
  <c r="E191" i="10"/>
  <c r="E122" i="10"/>
  <c r="E45" i="10"/>
  <c r="E18" i="10"/>
  <c r="E72" i="10"/>
  <c r="E223" i="9"/>
  <c r="E193" i="9"/>
  <c r="E129" i="9"/>
  <c r="E143" i="9"/>
  <c r="E47" i="9"/>
  <c r="E29" i="9"/>
  <c r="E14" i="9"/>
  <c r="E397" i="8"/>
  <c r="E353" i="8"/>
  <c r="E233" i="8"/>
  <c r="E176" i="8"/>
  <c r="E148" i="8"/>
  <c r="E132" i="8"/>
  <c r="E102" i="8"/>
  <c r="E81" i="8"/>
  <c r="E54" i="8"/>
  <c r="E39" i="8"/>
  <c r="E26" i="8"/>
  <c r="E389" i="7"/>
  <c r="E254" i="7"/>
  <c r="E170" i="7"/>
  <c r="E194" i="7"/>
  <c r="E72" i="7"/>
  <c r="E326" i="7"/>
  <c r="E308" i="7"/>
  <c r="E300" i="7"/>
  <c r="E228" i="7"/>
  <c r="E125" i="7"/>
  <c r="E117" i="7"/>
  <c r="E286" i="7"/>
  <c r="E278" i="7"/>
  <c r="E17" i="6"/>
  <c r="E119" i="5"/>
  <c r="E43" i="5"/>
  <c r="E16" i="5"/>
  <c r="E65" i="5"/>
  <c r="E604" i="4"/>
  <c r="E617" i="4"/>
  <c r="E504" i="4"/>
  <c r="E438" i="4"/>
  <c r="E217" i="4"/>
  <c r="E201" i="4"/>
  <c r="E151" i="4"/>
  <c r="E166" i="4"/>
  <c r="E165" i="4"/>
  <c r="E269" i="4"/>
  <c r="E87" i="4"/>
  <c r="E543" i="4"/>
  <c r="E13" i="40"/>
  <c r="E207" i="39"/>
  <c r="E224" i="39"/>
  <c r="E221" i="39"/>
  <c r="E222" i="39"/>
  <c r="E225" i="39"/>
  <c r="E229" i="39"/>
  <c r="E231" i="39"/>
  <c r="E223" i="39"/>
  <c r="E208" i="39"/>
  <c r="E206" i="39"/>
  <c r="E226" i="39"/>
  <c r="E228" i="39"/>
  <c r="E205" i="39"/>
  <c r="E227" i="39"/>
  <c r="E230" i="39"/>
  <c r="E198" i="39"/>
  <c r="E191" i="39"/>
  <c r="E183" i="39"/>
  <c r="E175" i="39"/>
  <c r="E72" i="39"/>
  <c r="E66" i="39"/>
  <c r="E31" i="39"/>
  <c r="E23" i="39"/>
  <c r="E15" i="39"/>
  <c r="E71" i="39"/>
  <c r="E23" i="38"/>
  <c r="E15" i="38"/>
  <c r="E121" i="37"/>
  <c r="E101" i="37"/>
  <c r="E96" i="37"/>
  <c r="E88" i="37"/>
  <c r="E80" i="37"/>
  <c r="E72" i="37"/>
  <c r="E18" i="37"/>
  <c r="E27" i="37"/>
  <c r="E19" i="37"/>
  <c r="E30" i="37"/>
  <c r="E35" i="37"/>
  <c r="E22" i="37"/>
  <c r="E28" i="37"/>
  <c r="E33" i="37"/>
  <c r="E32" i="37"/>
  <c r="E37" i="37"/>
  <c r="E25" i="37"/>
  <c r="E31" i="37"/>
  <c r="E34" i="37"/>
  <c r="E29" i="37"/>
  <c r="E24" i="37"/>
  <c r="E21" i="37"/>
  <c r="E36" i="37"/>
  <c r="E26" i="37"/>
  <c r="E20" i="37"/>
  <c r="E14" i="37"/>
  <c r="E61" i="36"/>
  <c r="E42" i="36"/>
  <c r="E34" i="36"/>
  <c r="E26" i="36"/>
  <c r="E18" i="36"/>
  <c r="E93" i="35"/>
  <c r="E85" i="35"/>
  <c r="E77" i="35"/>
  <c r="E69" i="35"/>
  <c r="E21" i="35"/>
  <c r="E333" i="31"/>
  <c r="E13" i="35"/>
  <c r="E325" i="31"/>
  <c r="E82" i="34"/>
  <c r="E46" i="34"/>
  <c r="E38" i="34"/>
  <c r="E30" i="34"/>
  <c r="E22" i="34"/>
  <c r="E15" i="34"/>
  <c r="E19" i="33"/>
  <c r="E293" i="31"/>
  <c r="E286" i="31"/>
  <c r="E278" i="31"/>
  <c r="E270" i="31"/>
  <c r="E227" i="31"/>
  <c r="E193" i="31"/>
  <c r="E185" i="31"/>
  <c r="E177" i="31"/>
  <c r="E169" i="31"/>
  <c r="E191" i="30"/>
  <c r="E183" i="30"/>
  <c r="E136" i="31"/>
  <c r="E128" i="31"/>
  <c r="E120" i="31"/>
  <c r="E121" i="30"/>
  <c r="E17" i="32"/>
  <c r="E82" i="31"/>
  <c r="E75" i="31"/>
  <c r="E67" i="31"/>
  <c r="E67" i="30"/>
  <c r="E23" i="31"/>
  <c r="E15" i="31"/>
  <c r="E183" i="28"/>
  <c r="E21" i="29"/>
  <c r="E13" i="29"/>
  <c r="E89" i="28"/>
  <c r="E172" i="28"/>
  <c r="E146" i="28"/>
  <c r="E138" i="28"/>
  <c r="E130" i="28"/>
  <c r="E122" i="28"/>
  <c r="E75" i="28"/>
  <c r="E68" i="28"/>
  <c r="E18" i="27"/>
  <c r="E184" i="26"/>
  <c r="E176" i="26"/>
  <c r="E141" i="26"/>
  <c r="E133" i="26"/>
  <c r="E125" i="26"/>
  <c r="E117" i="26"/>
  <c r="E26" i="26"/>
  <c r="E14" i="26"/>
  <c r="E239" i="25"/>
  <c r="E231" i="25"/>
  <c r="E223" i="25"/>
  <c r="E193" i="25"/>
  <c r="E185" i="25"/>
  <c r="E177" i="25"/>
  <c r="E169" i="25"/>
  <c r="E150" i="25"/>
  <c r="E142" i="25"/>
  <c r="E134" i="25"/>
  <c r="E126" i="25"/>
  <c r="E118" i="25"/>
  <c r="E20" i="25"/>
  <c r="E259" i="24"/>
  <c r="E225" i="24"/>
  <c r="E258" i="24"/>
  <c r="E246" i="24"/>
  <c r="E233" i="24"/>
  <c r="E226" i="24"/>
  <c r="E191" i="24"/>
  <c r="E172" i="24"/>
  <c r="E182" i="24"/>
  <c r="E117" i="24"/>
  <c r="E70" i="24"/>
  <c r="E37" i="24"/>
  <c r="E66" i="23"/>
  <c r="E13" i="23"/>
  <c r="E125" i="20"/>
  <c r="E119" i="20"/>
  <c r="E129" i="20"/>
  <c r="E43" i="20"/>
  <c r="E17" i="21"/>
  <c r="E80" i="20"/>
  <c r="E87" i="20"/>
  <c r="E85" i="20"/>
  <c r="E16" i="20"/>
  <c r="E30" i="20"/>
  <c r="E33" i="22"/>
  <c r="E20" i="22"/>
  <c r="E196" i="19"/>
  <c r="E185" i="19"/>
  <c r="E189" i="19"/>
  <c r="E146" i="19"/>
  <c r="E151" i="19"/>
  <c r="E172" i="19"/>
  <c r="E174" i="19"/>
  <c r="E180" i="19"/>
  <c r="E157" i="19"/>
  <c r="E131" i="19"/>
  <c r="E26" i="19"/>
  <c r="E25" i="19"/>
  <c r="E75" i="19"/>
  <c r="E76" i="19"/>
  <c r="E35" i="19"/>
  <c r="E42" i="19"/>
  <c r="E18" i="19"/>
  <c r="E324" i="16"/>
  <c r="E17" i="18"/>
  <c r="E39" i="17"/>
  <c r="E31" i="17"/>
  <c r="E566" i="16"/>
  <c r="E295" i="16"/>
  <c r="E274" i="16"/>
  <c r="E637" i="16"/>
  <c r="E437" i="16"/>
  <c r="E406" i="16"/>
  <c r="E381" i="16"/>
  <c r="E378" i="16"/>
  <c r="E231" i="16"/>
  <c r="E152" i="16"/>
  <c r="E118" i="16"/>
  <c r="E62" i="16"/>
  <c r="E29" i="16"/>
  <c r="E14" i="16"/>
  <c r="E231" i="15"/>
  <c r="E255" i="15"/>
  <c r="E150" i="15"/>
  <c r="E62" i="15"/>
  <c r="E138" i="14"/>
  <c r="E191" i="14"/>
  <c r="E75" i="14"/>
  <c r="E25" i="14"/>
  <c r="E84" i="14"/>
  <c r="E121" i="13"/>
  <c r="E129" i="13"/>
  <c r="E36" i="13"/>
  <c r="E28" i="13"/>
  <c r="E13" i="13"/>
  <c r="E166" i="12"/>
  <c r="E136" i="12"/>
  <c r="E128" i="12"/>
  <c r="E120" i="12"/>
  <c r="E90" i="12"/>
  <c r="E73" i="12"/>
  <c r="E67" i="12"/>
  <c r="E28" i="12"/>
  <c r="E20" i="12"/>
  <c r="E63" i="10"/>
  <c r="E274" i="10"/>
  <c r="E222" i="10"/>
  <c r="E121" i="10"/>
  <c r="E19" i="10"/>
  <c r="E17" i="10"/>
  <c r="E61" i="10"/>
  <c r="E248" i="9"/>
  <c r="E171" i="9"/>
  <c r="E141" i="9"/>
  <c r="E144" i="9"/>
  <c r="E20" i="9"/>
  <c r="E44" i="9"/>
  <c r="E13" i="9"/>
  <c r="E396" i="8"/>
  <c r="E346" i="8"/>
  <c r="E284" i="8"/>
  <c r="E175" i="8"/>
  <c r="E147" i="8"/>
  <c r="E131" i="8"/>
  <c r="E101" i="8"/>
  <c r="E80" i="8"/>
  <c r="E53" i="8"/>
  <c r="E25" i="8"/>
  <c r="E381" i="7"/>
  <c r="E177" i="7"/>
  <c r="E169" i="7"/>
  <c r="E193" i="7"/>
  <c r="E71" i="7"/>
  <c r="E325" i="7"/>
  <c r="E307" i="7"/>
  <c r="E299" i="7"/>
  <c r="E227" i="7"/>
  <c r="E124" i="7"/>
  <c r="E285" i="7"/>
  <c r="E277" i="7"/>
  <c r="E16" i="6"/>
  <c r="E130" i="5"/>
  <c r="E140" i="5"/>
  <c r="E118" i="5"/>
  <c r="E42" i="5"/>
  <c r="E26" i="5"/>
  <c r="E15" i="5"/>
  <c r="E603" i="4"/>
  <c r="E616" i="4"/>
  <c r="E494" i="4"/>
  <c r="E437" i="4"/>
  <c r="E182" i="4"/>
  <c r="E200" i="4"/>
  <c r="E150" i="4"/>
  <c r="E147" i="4"/>
  <c r="E140" i="4"/>
  <c r="E125" i="4"/>
  <c r="E86" i="4"/>
  <c r="E581" i="4"/>
  <c r="G244" i="40"/>
  <c r="G612" i="16"/>
  <c r="F241" i="40"/>
  <c r="H239" i="40"/>
  <c r="G236" i="40"/>
  <c r="F233" i="40"/>
  <c r="H231" i="40"/>
  <c r="G220" i="40"/>
  <c r="F34" i="40"/>
  <c r="H32" i="40"/>
  <c r="G217" i="40"/>
  <c r="F206" i="40"/>
  <c r="H204" i="40"/>
  <c r="G128" i="40"/>
  <c r="F98" i="40"/>
  <c r="H96" i="40"/>
  <c r="G93" i="40"/>
  <c r="F126" i="40"/>
  <c r="H124" i="40"/>
  <c r="G121" i="40"/>
  <c r="F118" i="40"/>
  <c r="H182" i="40"/>
  <c r="G179" i="40"/>
  <c r="F176" i="40"/>
  <c r="H174" i="40"/>
  <c r="G171" i="40"/>
  <c r="F168" i="40"/>
  <c r="H166" i="40"/>
  <c r="G200" i="40"/>
  <c r="F198" i="40"/>
  <c r="H103" i="40"/>
  <c r="G91" i="40"/>
  <c r="F88" i="40"/>
  <c r="H101" i="40"/>
  <c r="G84" i="40"/>
  <c r="F102" i="40"/>
  <c r="H80" i="40"/>
  <c r="G77" i="40"/>
  <c r="F74" i="40"/>
  <c r="H72" i="40"/>
  <c r="G69" i="40"/>
  <c r="F66" i="40"/>
  <c r="H142" i="40"/>
  <c r="G139" i="40"/>
  <c r="F136" i="40"/>
  <c r="H22" i="40"/>
  <c r="G19" i="40"/>
  <c r="F16" i="40"/>
  <c r="H14" i="40"/>
  <c r="G204" i="39"/>
  <c r="F201" i="39"/>
  <c r="H199" i="39"/>
  <c r="G196" i="39"/>
  <c r="H192" i="39"/>
  <c r="G189" i="39"/>
  <c r="F186" i="39"/>
  <c r="H184" i="39"/>
  <c r="G181" i="39"/>
  <c r="F178" i="39"/>
  <c r="H176" i="39"/>
  <c r="G173" i="39"/>
  <c r="F170" i="39"/>
  <c r="H121" i="39"/>
  <c r="H120" i="39"/>
  <c r="H123" i="39"/>
  <c r="H122" i="39"/>
  <c r="F119" i="39"/>
  <c r="H117" i="39"/>
  <c r="G37" i="39"/>
  <c r="F34" i="39"/>
  <c r="H32" i="39"/>
  <c r="G29" i="39"/>
  <c r="F26" i="39"/>
  <c r="H24" i="39"/>
  <c r="G21" i="39"/>
  <c r="F18" i="39"/>
  <c r="H16" i="39"/>
  <c r="G13" i="39"/>
  <c r="F26" i="38"/>
  <c r="H24" i="38"/>
  <c r="G21" i="38"/>
  <c r="F18" i="38"/>
  <c r="G13" i="38"/>
  <c r="F124" i="37"/>
  <c r="H122" i="37"/>
  <c r="G119" i="37"/>
  <c r="F118" i="37"/>
  <c r="H102" i="37"/>
  <c r="F99" i="37"/>
  <c r="H97" i="37"/>
  <c r="G94" i="37"/>
  <c r="F91" i="37"/>
  <c r="G86" i="37"/>
  <c r="F83" i="37"/>
  <c r="H81" i="37"/>
  <c r="G78" i="37"/>
  <c r="F75" i="37"/>
  <c r="H73" i="37"/>
  <c r="G70" i="37"/>
  <c r="F67" i="37"/>
  <c r="H65" i="37"/>
  <c r="F17" i="37"/>
  <c r="H15" i="37"/>
  <c r="G23" i="37"/>
  <c r="G478" i="16"/>
  <c r="F64" i="36"/>
  <c r="H62" i="36"/>
  <c r="G40" i="36"/>
  <c r="F37" i="36"/>
  <c r="H35" i="36"/>
  <c r="G32" i="36"/>
  <c r="F29" i="36"/>
  <c r="H27" i="36"/>
  <c r="G24" i="36"/>
  <c r="F21" i="36"/>
  <c r="H19" i="36"/>
  <c r="G16" i="36"/>
  <c r="F13" i="36"/>
  <c r="H94" i="35"/>
  <c r="G91" i="35"/>
  <c r="F88" i="35"/>
  <c r="H86" i="35"/>
  <c r="G83" i="35"/>
  <c r="F80" i="35"/>
  <c r="H78" i="35"/>
  <c r="G75" i="35"/>
  <c r="F72" i="35"/>
  <c r="H70" i="35"/>
  <c r="G67" i="35"/>
  <c r="F24" i="35"/>
  <c r="F336" i="31"/>
  <c r="H22" i="35"/>
  <c r="H334" i="31"/>
  <c r="G19" i="35"/>
  <c r="G331" i="31"/>
  <c r="F16" i="35"/>
  <c r="F328" i="31"/>
  <c r="H14" i="35"/>
  <c r="H326" i="31"/>
  <c r="G88" i="34"/>
  <c r="F85" i="34"/>
  <c r="H83" i="34"/>
  <c r="G74" i="34"/>
  <c r="F70" i="34"/>
  <c r="H68" i="34"/>
  <c r="G66" i="34"/>
  <c r="F49" i="34"/>
  <c r="H47" i="34"/>
  <c r="G44" i="34"/>
  <c r="F41" i="34"/>
  <c r="H39" i="34"/>
  <c r="G36" i="34"/>
  <c r="F33" i="34"/>
  <c r="H31" i="34"/>
  <c r="G28" i="34"/>
  <c r="F25" i="34"/>
  <c r="H23" i="34"/>
  <c r="G21" i="34"/>
  <c r="F18" i="34"/>
  <c r="H16" i="34"/>
  <c r="G13" i="34"/>
  <c r="F22" i="33"/>
  <c r="G17" i="33"/>
  <c r="F14" i="33"/>
  <c r="H301" i="31"/>
  <c r="G291" i="31"/>
  <c r="H287" i="31"/>
  <c r="G284" i="31"/>
  <c r="F281" i="31"/>
  <c r="H279" i="31"/>
  <c r="G276" i="31"/>
  <c r="F273" i="31"/>
  <c r="H271" i="31"/>
  <c r="G234" i="31"/>
  <c r="F231" i="31"/>
  <c r="H229" i="31"/>
  <c r="G226" i="31"/>
  <c r="F223" i="31"/>
  <c r="H201" i="31"/>
  <c r="H221" i="31"/>
  <c r="G199" i="31"/>
  <c r="F196" i="31"/>
  <c r="H194" i="31"/>
  <c r="G191" i="31"/>
  <c r="F188" i="31"/>
  <c r="H186" i="31"/>
  <c r="G183" i="31"/>
  <c r="F180" i="31"/>
  <c r="H178" i="31"/>
  <c r="G175" i="31"/>
  <c r="F172" i="31"/>
  <c r="H170" i="31"/>
  <c r="G181" i="30"/>
  <c r="F194" i="30"/>
  <c r="F169" i="30"/>
  <c r="H192" i="30"/>
  <c r="G189" i="30"/>
  <c r="F186" i="30"/>
  <c r="H184" i="30"/>
  <c r="G177" i="30"/>
  <c r="F174" i="30"/>
  <c r="F139" i="31"/>
  <c r="H137" i="31"/>
  <c r="G134" i="31"/>
  <c r="F131" i="31"/>
  <c r="H129" i="31"/>
  <c r="G126" i="31"/>
  <c r="H121" i="31"/>
  <c r="G118" i="31"/>
  <c r="F120" i="30"/>
  <c r="H122" i="30"/>
  <c r="G118" i="30"/>
  <c r="G117" i="30"/>
  <c r="F14" i="32"/>
  <c r="H16" i="32"/>
  <c r="G19" i="32"/>
  <c r="F85" i="31"/>
  <c r="H83" i="31"/>
  <c r="G80" i="31"/>
  <c r="F77" i="31"/>
  <c r="G73" i="31"/>
  <c r="F70" i="31"/>
  <c r="H68" i="31"/>
  <c r="G65" i="31"/>
  <c r="F70" i="30"/>
  <c r="H68" i="30"/>
  <c r="G65" i="30"/>
  <c r="F26" i="31"/>
  <c r="H24" i="31"/>
  <c r="G21" i="31"/>
  <c r="F18" i="31"/>
  <c r="H16" i="31"/>
  <c r="G13" i="31"/>
  <c r="F15" i="30"/>
  <c r="F17" i="30"/>
  <c r="H13" i="30"/>
  <c r="G27" i="29"/>
  <c r="F24" i="29"/>
  <c r="H23" i="29"/>
  <c r="G19" i="29"/>
  <c r="F16" i="29"/>
  <c r="H14" i="29"/>
  <c r="G95" i="28"/>
  <c r="F92" i="28"/>
  <c r="H90" i="28"/>
  <c r="G87" i="28"/>
  <c r="F175" i="28"/>
  <c r="H173" i="28"/>
  <c r="G170" i="28"/>
  <c r="F149" i="28"/>
  <c r="H147" i="28"/>
  <c r="G144" i="28"/>
  <c r="F141" i="28"/>
  <c r="H139" i="28"/>
  <c r="G136" i="28"/>
  <c r="F133" i="28"/>
  <c r="H131" i="28"/>
  <c r="G128" i="28"/>
  <c r="F125" i="28"/>
  <c r="H123" i="28"/>
  <c r="G120" i="28"/>
  <c r="F117" i="28"/>
  <c r="H76" i="28"/>
  <c r="G73" i="28"/>
  <c r="F70" i="28"/>
  <c r="H67" i="28"/>
  <c r="G65" i="28"/>
  <c r="H19" i="27"/>
  <c r="G16" i="27"/>
  <c r="F13" i="27"/>
  <c r="H185" i="26"/>
  <c r="G182" i="26"/>
  <c r="F179" i="26"/>
  <c r="H177" i="26"/>
  <c r="G174" i="26"/>
  <c r="F171" i="26"/>
  <c r="H169" i="26"/>
  <c r="G139" i="26"/>
  <c r="F136" i="26"/>
  <c r="H134" i="26"/>
  <c r="G131" i="26"/>
  <c r="F128" i="26"/>
  <c r="H126" i="26"/>
  <c r="G123" i="26"/>
  <c r="F120" i="26"/>
  <c r="H118" i="26"/>
  <c r="G80" i="26"/>
  <c r="F77" i="26"/>
  <c r="H27" i="26"/>
  <c r="G67" i="26"/>
  <c r="F17" i="26"/>
  <c r="H15" i="26"/>
  <c r="G245" i="25"/>
  <c r="F242" i="25"/>
  <c r="H240" i="25"/>
  <c r="G237" i="25"/>
  <c r="F234" i="25"/>
  <c r="H232" i="25"/>
  <c r="G229" i="25"/>
  <c r="F226" i="25"/>
  <c r="H224" i="25"/>
  <c r="G221" i="25"/>
  <c r="F196" i="25"/>
  <c r="H194" i="25"/>
  <c r="G191" i="25"/>
  <c r="F188" i="25"/>
  <c r="H186" i="25"/>
  <c r="G183" i="25"/>
  <c r="F180" i="25"/>
  <c r="H178" i="25"/>
  <c r="G175" i="25"/>
  <c r="F172" i="25"/>
  <c r="H170" i="25"/>
  <c r="G156" i="25"/>
  <c r="F153" i="25"/>
  <c r="H151" i="25"/>
  <c r="G148" i="25"/>
  <c r="F145" i="25"/>
  <c r="H143" i="25"/>
  <c r="G140" i="25"/>
  <c r="F137" i="25"/>
  <c r="H135" i="25"/>
  <c r="G132" i="25"/>
  <c r="F129" i="25"/>
  <c r="H128" i="25"/>
  <c r="G124" i="25"/>
  <c r="F121" i="25"/>
  <c r="H119" i="25"/>
  <c r="G73" i="25"/>
  <c r="G77" i="25"/>
  <c r="G70" i="25"/>
  <c r="G71" i="25"/>
  <c r="G69" i="25"/>
  <c r="G75" i="25"/>
  <c r="G72" i="25"/>
  <c r="G76" i="25"/>
  <c r="G74" i="25"/>
  <c r="G67" i="25"/>
  <c r="F23" i="25"/>
  <c r="H21" i="25"/>
  <c r="G18" i="25"/>
  <c r="F15" i="25"/>
  <c r="H13" i="25"/>
  <c r="G276" i="24"/>
  <c r="F238" i="24"/>
  <c r="F124" i="20"/>
  <c r="H253" i="24"/>
  <c r="H260" i="24"/>
  <c r="G236" i="24"/>
  <c r="F249" i="24"/>
  <c r="H247" i="24"/>
  <c r="G256" i="24"/>
  <c r="F243" i="24"/>
  <c r="H240" i="24"/>
  <c r="G231" i="24"/>
  <c r="F229" i="24"/>
  <c r="H227" i="24"/>
  <c r="G223" i="24"/>
  <c r="F194" i="24"/>
  <c r="H192" i="24"/>
  <c r="G137" i="24"/>
  <c r="F126" i="24"/>
  <c r="H124" i="24"/>
  <c r="G170" i="24"/>
  <c r="F145" i="24"/>
  <c r="H146" i="24"/>
  <c r="G123" i="24"/>
  <c r="F120" i="24"/>
  <c r="H118" i="24"/>
  <c r="G92" i="24"/>
  <c r="F80" i="24"/>
  <c r="H71" i="24"/>
  <c r="G68" i="24"/>
  <c r="F65" i="24"/>
  <c r="H38" i="24"/>
  <c r="G35" i="24"/>
  <c r="F25" i="24"/>
  <c r="G14" i="24"/>
  <c r="F69" i="23"/>
  <c r="H67" i="23"/>
  <c r="G19" i="23"/>
  <c r="F16" i="23"/>
  <c r="H14" i="23"/>
  <c r="G117" i="20"/>
  <c r="F121" i="20"/>
  <c r="H130" i="20"/>
  <c r="F46" i="20"/>
  <c r="H44" i="20"/>
  <c r="G23" i="21"/>
  <c r="F20" i="21"/>
  <c r="H18" i="21"/>
  <c r="G15" i="21"/>
  <c r="G73" i="20"/>
  <c r="F77" i="20"/>
  <c r="H81" i="20"/>
  <c r="G70" i="20"/>
  <c r="F89" i="20"/>
  <c r="H88" i="20"/>
  <c r="G65" i="20"/>
  <c r="F68" i="20"/>
  <c r="H74" i="20"/>
  <c r="F24" i="20"/>
  <c r="H18" i="20"/>
  <c r="G26" i="20"/>
  <c r="F15" i="20"/>
  <c r="H14" i="20"/>
  <c r="G31" i="20"/>
  <c r="F22" i="20"/>
  <c r="H19" i="20"/>
  <c r="G26" i="22"/>
  <c r="F23" i="22"/>
  <c r="H21" i="22"/>
  <c r="G18" i="22"/>
  <c r="F15" i="22"/>
  <c r="H13" i="22"/>
  <c r="F119" i="19"/>
  <c r="H186" i="19"/>
  <c r="G183" i="19"/>
  <c r="H195" i="19"/>
  <c r="G137" i="19"/>
  <c r="F193" i="19"/>
  <c r="H190" i="19"/>
  <c r="F136" i="19"/>
  <c r="G147" i="19"/>
  <c r="H149" i="19"/>
  <c r="G141" i="19"/>
  <c r="F140" i="19"/>
  <c r="H139" i="19"/>
  <c r="G177" i="19"/>
  <c r="F142" i="19"/>
  <c r="H175" i="19"/>
  <c r="G178" i="19"/>
  <c r="F171" i="19"/>
  <c r="H181" i="19"/>
  <c r="G187" i="19"/>
  <c r="F122" i="19"/>
  <c r="H121" i="19"/>
  <c r="G155" i="19"/>
  <c r="F128" i="19"/>
  <c r="H126" i="19"/>
  <c r="G70" i="19"/>
  <c r="F85" i="19"/>
  <c r="H83" i="19"/>
  <c r="G33" i="19"/>
  <c r="F31" i="19"/>
  <c r="H29" i="19"/>
  <c r="G23" i="19"/>
  <c r="F68" i="19"/>
  <c r="G82" i="19"/>
  <c r="F79" i="19"/>
  <c r="G73" i="19"/>
  <c r="F50" i="19"/>
  <c r="H43" i="19"/>
  <c r="G38" i="19"/>
  <c r="F48" i="19"/>
  <c r="H46" i="19"/>
  <c r="G40" i="19"/>
  <c r="F21" i="19"/>
  <c r="H19" i="19"/>
  <c r="G16" i="19"/>
  <c r="F14" i="19"/>
  <c r="H325" i="16"/>
  <c r="G322" i="16"/>
  <c r="F20" i="18"/>
  <c r="H18" i="18"/>
  <c r="G15" i="18"/>
  <c r="F48" i="17"/>
  <c r="H46" i="17"/>
  <c r="F34" i="17"/>
  <c r="H32" i="17"/>
  <c r="G29" i="17"/>
  <c r="F26" i="17"/>
  <c r="G18" i="17"/>
  <c r="G15" i="17"/>
  <c r="G14" i="17"/>
  <c r="G16" i="17"/>
  <c r="G611" i="16"/>
  <c r="G17" i="17"/>
  <c r="G603" i="16"/>
  <c r="G13" i="17"/>
  <c r="G614" i="16"/>
  <c r="G613" i="16"/>
  <c r="G621" i="16"/>
  <c r="F593" i="16"/>
  <c r="H567" i="16"/>
  <c r="G564" i="16"/>
  <c r="F553" i="16"/>
  <c r="H551" i="16"/>
  <c r="G541" i="16"/>
  <c r="F305" i="16"/>
  <c r="H296" i="16"/>
  <c r="G293" i="16"/>
  <c r="F277" i="16"/>
  <c r="H275" i="16"/>
  <c r="G643" i="16"/>
  <c r="F640" i="16"/>
  <c r="H638" i="16"/>
  <c r="G465" i="16"/>
  <c r="F455" i="16"/>
  <c r="H438" i="16"/>
  <c r="H550" i="16"/>
  <c r="G435" i="16"/>
  <c r="F409" i="16"/>
  <c r="H407" i="16"/>
  <c r="G404" i="16"/>
  <c r="F394" i="16"/>
  <c r="H382" i="16"/>
  <c r="G392" i="16"/>
  <c r="F389" i="16"/>
  <c r="H379" i="16"/>
  <c r="G244" i="16"/>
  <c r="F234" i="16"/>
  <c r="H232" i="16"/>
  <c r="G221" i="16"/>
  <c r="F174" i="16"/>
  <c r="H153" i="16"/>
  <c r="G142" i="16"/>
  <c r="F130" i="16"/>
  <c r="H119" i="16"/>
  <c r="G76" i="16"/>
  <c r="F65" i="16"/>
  <c r="H63" i="16"/>
  <c r="G42" i="16"/>
  <c r="F32" i="16"/>
  <c r="H30" i="16"/>
  <c r="G27" i="16"/>
  <c r="F17" i="16"/>
  <c r="H15" i="16"/>
  <c r="G281" i="15"/>
  <c r="F256" i="15"/>
  <c r="G221" i="15"/>
  <c r="F166" i="15"/>
  <c r="H151" i="15"/>
  <c r="G140" i="15"/>
  <c r="F129" i="15"/>
  <c r="H117" i="15"/>
  <c r="G45" i="15"/>
  <c r="F35" i="15"/>
  <c r="H33" i="15"/>
  <c r="H139" i="14"/>
  <c r="G136" i="14"/>
  <c r="F194" i="14"/>
  <c r="H192" i="14"/>
  <c r="G181" i="14"/>
  <c r="F178" i="14"/>
  <c r="H166" i="14"/>
  <c r="G73" i="14"/>
  <c r="F37" i="14"/>
  <c r="H26" i="14"/>
  <c r="G63" i="14"/>
  <c r="F48" i="14"/>
  <c r="H85" i="14"/>
  <c r="G115" i="14"/>
  <c r="F15" i="14"/>
  <c r="G119" i="13"/>
  <c r="F132" i="13"/>
  <c r="H130" i="13"/>
  <c r="G144" i="13"/>
  <c r="F141" i="13"/>
  <c r="H139" i="13"/>
  <c r="G66" i="13"/>
  <c r="F63" i="13"/>
  <c r="H43" i="13"/>
  <c r="G34" i="13"/>
  <c r="F31" i="13"/>
  <c r="H29" i="13"/>
  <c r="G26" i="13"/>
  <c r="F16" i="13"/>
  <c r="H14" i="13"/>
  <c r="H152" i="12"/>
  <c r="G150" i="12"/>
  <c r="F139" i="12"/>
  <c r="H137" i="12"/>
  <c r="G134" i="12"/>
  <c r="F131" i="12"/>
  <c r="H129" i="12"/>
  <c r="G126" i="12"/>
  <c r="F123" i="12"/>
  <c r="H121" i="12"/>
  <c r="G118" i="12"/>
  <c r="F93" i="12"/>
  <c r="H91" i="12"/>
  <c r="G88" i="12"/>
  <c r="F76" i="12"/>
  <c r="H74" i="12"/>
  <c r="G102" i="12"/>
  <c r="F70" i="12"/>
  <c r="H68" i="12"/>
  <c r="G65" i="12"/>
  <c r="F39" i="12"/>
  <c r="H29" i="12"/>
  <c r="G26" i="12"/>
  <c r="F23" i="12"/>
  <c r="H21" i="12"/>
  <c r="G18" i="12"/>
  <c r="F37" i="12"/>
  <c r="F13" i="12"/>
  <c r="F14" i="12"/>
  <c r="F17" i="11"/>
  <c r="F87" i="12"/>
  <c r="G16" i="11"/>
  <c r="F13" i="11"/>
  <c r="H64" i="10"/>
  <c r="G236" i="10"/>
  <c r="F234" i="10"/>
  <c r="H275" i="10"/>
  <c r="G170" i="10"/>
  <c r="F193" i="10"/>
  <c r="H191" i="10"/>
  <c r="G131" i="10"/>
  <c r="F140" i="10"/>
  <c r="H122" i="10"/>
  <c r="G119" i="10"/>
  <c r="F47" i="10"/>
  <c r="H45" i="10"/>
  <c r="G38" i="10"/>
  <c r="F35" i="10"/>
  <c r="H18" i="10"/>
  <c r="G15" i="10"/>
  <c r="F74" i="10"/>
  <c r="H72" i="10"/>
  <c r="G239" i="9"/>
  <c r="F250" i="9"/>
  <c r="H223" i="9"/>
  <c r="G222" i="9"/>
  <c r="G206" i="9"/>
  <c r="F172" i="9"/>
  <c r="H193" i="9"/>
  <c r="G154" i="9"/>
  <c r="F142" i="9"/>
  <c r="H129" i="9"/>
  <c r="G119" i="9"/>
  <c r="F139" i="9"/>
  <c r="H143" i="9"/>
  <c r="G45" i="9"/>
  <c r="F62" i="9"/>
  <c r="H47" i="9"/>
  <c r="G18" i="9"/>
  <c r="F31" i="9"/>
  <c r="H29" i="9"/>
  <c r="G42" i="9"/>
  <c r="F39" i="9"/>
  <c r="H14" i="9"/>
  <c r="G374" i="8"/>
  <c r="F371" i="8"/>
  <c r="H397" i="8"/>
  <c r="G394" i="8"/>
  <c r="F362" i="8"/>
  <c r="H353" i="8"/>
  <c r="G344" i="8"/>
  <c r="F285" i="8"/>
  <c r="F271" i="8"/>
  <c r="F286" i="8"/>
  <c r="F273" i="8"/>
  <c r="F261" i="8"/>
  <c r="F253" i="8"/>
  <c r="F262" i="8"/>
  <c r="F272" i="8"/>
  <c r="F287" i="8"/>
  <c r="G251" i="8"/>
  <c r="F235" i="8"/>
  <c r="H233" i="8"/>
  <c r="G181" i="8"/>
  <c r="F178" i="8"/>
  <c r="H176" i="8"/>
  <c r="G137" i="8"/>
  <c r="F156" i="8"/>
  <c r="H148" i="8"/>
  <c r="G145" i="8"/>
  <c r="F134" i="8"/>
  <c r="H132" i="8"/>
  <c r="G107" i="8"/>
  <c r="G288" i="8"/>
  <c r="F104" i="8"/>
  <c r="H102" i="8"/>
  <c r="G92" i="8"/>
  <c r="F90" i="8"/>
  <c r="H81" i="8"/>
  <c r="G78" i="8"/>
  <c r="F68" i="8"/>
  <c r="H54" i="8"/>
  <c r="G51" i="8"/>
  <c r="F41" i="8"/>
  <c r="H39" i="8"/>
  <c r="G31" i="8"/>
  <c r="F28" i="8"/>
  <c r="H26" i="8"/>
  <c r="G23" i="8"/>
  <c r="F13" i="8"/>
  <c r="H389" i="7"/>
  <c r="G379" i="7"/>
  <c r="F256" i="7"/>
  <c r="F175" i="7"/>
  <c r="H254" i="7"/>
  <c r="H170" i="7"/>
  <c r="G167" i="7"/>
  <c r="F196" i="7"/>
  <c r="H194" i="7"/>
  <c r="G191" i="7"/>
  <c r="F74" i="7"/>
  <c r="H72" i="7"/>
  <c r="G69" i="7"/>
  <c r="F66" i="7"/>
  <c r="H326" i="7"/>
  <c r="G323" i="7"/>
  <c r="G143" i="7"/>
  <c r="F140" i="7"/>
  <c r="F310" i="7"/>
  <c r="H308" i="7"/>
  <c r="G305" i="7"/>
  <c r="F302" i="7"/>
  <c r="H300" i="7"/>
  <c r="G297" i="7"/>
  <c r="H228" i="7"/>
  <c r="G225" i="7"/>
  <c r="F222" i="7"/>
  <c r="G130" i="7"/>
  <c r="F127" i="7"/>
  <c r="H125" i="7"/>
  <c r="G122" i="7"/>
  <c r="F119" i="7"/>
  <c r="H117" i="7"/>
  <c r="F288" i="7"/>
  <c r="H286" i="7"/>
  <c r="G283" i="7"/>
  <c r="F280" i="7"/>
  <c r="H278" i="7"/>
  <c r="G275" i="7"/>
  <c r="F19" i="6"/>
  <c r="H17" i="6"/>
  <c r="G14" i="6"/>
  <c r="G179" i="5"/>
  <c r="F170" i="5"/>
  <c r="G128" i="5"/>
  <c r="F138" i="5"/>
  <c r="H119" i="5"/>
  <c r="G80" i="5"/>
  <c r="F51" i="5"/>
  <c r="H43" i="5"/>
  <c r="G79" i="5"/>
  <c r="F32" i="5"/>
  <c r="H16" i="5"/>
  <c r="G24" i="5"/>
  <c r="F67" i="5"/>
  <c r="H65" i="5"/>
  <c r="G77" i="5"/>
  <c r="H604" i="4"/>
  <c r="G595" i="4"/>
  <c r="F615" i="4"/>
  <c r="H617" i="4"/>
  <c r="G516" i="4"/>
  <c r="F513" i="4"/>
  <c r="H504" i="4"/>
  <c r="G493" i="4"/>
  <c r="F446" i="4"/>
  <c r="H438" i="4"/>
  <c r="G485" i="4"/>
  <c r="F447" i="4"/>
  <c r="H217" i="4"/>
  <c r="G180" i="4"/>
  <c r="F177" i="4"/>
  <c r="H201" i="4"/>
  <c r="G189" i="4"/>
  <c r="F153" i="4"/>
  <c r="H151" i="4"/>
  <c r="G148" i="4"/>
  <c r="F168" i="4"/>
  <c r="H166" i="4"/>
  <c r="G145" i="4"/>
  <c r="F142" i="4"/>
  <c r="H165" i="4"/>
  <c r="G279" i="4"/>
  <c r="F297" i="4"/>
  <c r="H269" i="4"/>
  <c r="G124" i="4"/>
  <c r="F95" i="4"/>
  <c r="F114" i="4"/>
  <c r="H87" i="4"/>
  <c r="G84" i="4"/>
  <c r="F227" i="4"/>
  <c r="G555" i="4"/>
  <c r="F545" i="4"/>
  <c r="H543" i="4"/>
  <c r="H378" i="4"/>
  <c r="H390" i="4"/>
  <c r="E237" i="40"/>
  <c r="E221" i="40"/>
  <c r="E218" i="40"/>
  <c r="E202" i="40"/>
  <c r="E94" i="40"/>
  <c r="E122" i="40"/>
  <c r="E180" i="40"/>
  <c r="E172" i="40"/>
  <c r="E201" i="40"/>
  <c r="E183" i="40"/>
  <c r="E85" i="40"/>
  <c r="E78" i="40"/>
  <c r="E70" i="40"/>
  <c r="E140" i="40"/>
  <c r="E20" i="40"/>
  <c r="E197" i="39"/>
  <c r="E190" i="39"/>
  <c r="E182" i="39"/>
  <c r="E174" i="39"/>
  <c r="E65" i="39"/>
  <c r="E30" i="39"/>
  <c r="E22" i="39"/>
  <c r="E14" i="39"/>
  <c r="E22" i="38"/>
  <c r="E16" i="38"/>
  <c r="E14" i="38"/>
  <c r="E120" i="37"/>
  <c r="E95" i="37"/>
  <c r="E87" i="37"/>
  <c r="E79" i="37"/>
  <c r="E71" i="37"/>
  <c r="E13" i="37"/>
  <c r="E41" i="36"/>
  <c r="E33" i="36"/>
  <c r="E25" i="36"/>
  <c r="E17" i="36"/>
  <c r="E92" i="35"/>
  <c r="E84" i="35"/>
  <c r="E76" i="35"/>
  <c r="E68" i="35"/>
  <c r="E20" i="35"/>
  <c r="E332" i="31"/>
  <c r="E89" i="34"/>
  <c r="E81" i="34"/>
  <c r="E67" i="34"/>
  <c r="E45" i="34"/>
  <c r="E37" i="34"/>
  <c r="E29" i="34"/>
  <c r="E14" i="34"/>
  <c r="E18" i="33"/>
  <c r="E292" i="31"/>
  <c r="E285" i="31"/>
  <c r="E277" i="31"/>
  <c r="E269" i="31"/>
  <c r="E228" i="31"/>
  <c r="E200" i="31"/>
  <c r="E192" i="31"/>
  <c r="E184" i="31"/>
  <c r="E176" i="31"/>
  <c r="E182" i="30"/>
  <c r="E170" i="30"/>
  <c r="E190" i="30"/>
  <c r="E178" i="30"/>
  <c r="E135" i="31"/>
  <c r="E127" i="31"/>
  <c r="E123" i="31"/>
  <c r="E119" i="31"/>
  <c r="E18" i="32"/>
  <c r="E81" i="31"/>
  <c r="E74" i="31"/>
  <c r="E66" i="31"/>
  <c r="E66" i="30"/>
  <c r="E22" i="31"/>
  <c r="E14" i="31"/>
  <c r="E28" i="29"/>
  <c r="E20" i="29"/>
  <c r="E96" i="28"/>
  <c r="E88" i="28"/>
  <c r="E171" i="28"/>
  <c r="E145" i="28"/>
  <c r="E137" i="28"/>
  <c r="E129" i="28"/>
  <c r="E121" i="28"/>
  <c r="E74" i="28"/>
  <c r="E66" i="28"/>
  <c r="E17" i="27"/>
  <c r="E183" i="26"/>
  <c r="E175" i="26"/>
  <c r="E140" i="26"/>
  <c r="E132" i="26"/>
  <c r="E124" i="26"/>
  <c r="E81" i="26"/>
  <c r="E25" i="26"/>
  <c r="E13" i="26"/>
  <c r="E238" i="25"/>
  <c r="E230" i="25"/>
  <c r="E222" i="25"/>
  <c r="E192" i="25"/>
  <c r="E184" i="25"/>
  <c r="E176" i="25"/>
  <c r="E157" i="25"/>
  <c r="E149" i="25"/>
  <c r="E141" i="25"/>
  <c r="E133" i="25"/>
  <c r="E125" i="25"/>
  <c r="E117" i="25"/>
  <c r="E68" i="25"/>
  <c r="E19" i="25"/>
  <c r="E239" i="24"/>
  <c r="E254" i="24"/>
  <c r="E250" i="24"/>
  <c r="E257" i="24"/>
  <c r="E232" i="24"/>
  <c r="E224" i="24"/>
  <c r="E82" i="24"/>
  <c r="E171" i="24"/>
  <c r="E181" i="24"/>
  <c r="E93" i="24"/>
  <c r="E69" i="24"/>
  <c r="E36" i="24"/>
  <c r="E15" i="24"/>
  <c r="E65" i="23"/>
  <c r="E122" i="20"/>
  <c r="E128" i="20"/>
  <c r="E42" i="20"/>
  <c r="E16" i="21"/>
  <c r="E69" i="20"/>
  <c r="E71" i="20"/>
  <c r="E79" i="20"/>
  <c r="E17" i="20"/>
  <c r="E27" i="20"/>
  <c r="E34" i="22"/>
  <c r="E19" i="22"/>
  <c r="E132" i="19"/>
  <c r="E184" i="19"/>
  <c r="E191" i="19"/>
  <c r="E188" i="19"/>
  <c r="E148" i="19"/>
  <c r="E144" i="19"/>
  <c r="E179" i="19"/>
  <c r="E117" i="19"/>
  <c r="E156" i="19"/>
  <c r="E71" i="19"/>
  <c r="E32" i="19"/>
  <c r="E24" i="19"/>
  <c r="E77" i="19"/>
  <c r="E74" i="19"/>
  <c r="E34" i="19"/>
  <c r="E41" i="19"/>
  <c r="E17" i="19"/>
  <c r="E323" i="16"/>
  <c r="E16" i="18"/>
  <c r="E30" i="17"/>
  <c r="E565" i="16"/>
  <c r="E549" i="16"/>
  <c r="E294" i="16"/>
  <c r="E273" i="16"/>
  <c r="E436" i="16"/>
  <c r="E405" i="16"/>
  <c r="E425" i="16"/>
  <c r="E377" i="16"/>
  <c r="E222" i="16"/>
  <c r="E151" i="16"/>
  <c r="E77" i="16"/>
  <c r="E43" i="16"/>
  <c r="E28" i="16"/>
  <c r="E282" i="15"/>
  <c r="E222" i="15"/>
  <c r="E141" i="15"/>
  <c r="E61" i="15"/>
  <c r="E127" i="14"/>
  <c r="E137" i="14"/>
  <c r="E190" i="14"/>
  <c r="E74" i="14"/>
  <c r="E64" i="14"/>
  <c r="E116" i="14"/>
  <c r="E120" i="13"/>
  <c r="E145" i="13"/>
  <c r="E35" i="13"/>
  <c r="E27" i="13"/>
  <c r="E151" i="12"/>
  <c r="E135" i="12"/>
  <c r="E127" i="12"/>
  <c r="E119" i="12"/>
  <c r="E89" i="12"/>
  <c r="E72" i="12"/>
  <c r="E66" i="12"/>
  <c r="E27" i="12"/>
  <c r="E19" i="12"/>
  <c r="E62" i="10"/>
  <c r="E273" i="10"/>
  <c r="E221" i="10"/>
  <c r="E120" i="10"/>
  <c r="E76" i="10"/>
  <c r="E16" i="10"/>
  <c r="E224" i="9"/>
  <c r="E247" i="9"/>
  <c r="E170" i="9"/>
  <c r="E169" i="9"/>
  <c r="E140" i="9"/>
  <c r="E32" i="9"/>
  <c r="E19" i="9"/>
  <c r="E43" i="9"/>
  <c r="E375" i="8"/>
  <c r="E395" i="8"/>
  <c r="E345" i="8"/>
  <c r="E252" i="8"/>
  <c r="E182" i="8"/>
  <c r="E174" i="8"/>
  <c r="E146" i="8"/>
  <c r="E123" i="8"/>
  <c r="E93" i="8"/>
  <c r="E79" i="8"/>
  <c r="E52" i="8"/>
  <c r="E32" i="8"/>
  <c r="E24" i="8"/>
  <c r="E380" i="7"/>
  <c r="E168" i="7"/>
  <c r="E192" i="7"/>
  <c r="E70" i="7"/>
  <c r="E324" i="7"/>
  <c r="E144" i="7"/>
  <c r="E306" i="7"/>
  <c r="E298" i="7"/>
  <c r="E226" i="7"/>
  <c r="E131" i="7"/>
  <c r="E123" i="7"/>
  <c r="E284" i="7"/>
  <c r="E276" i="7"/>
  <c r="E15" i="6"/>
  <c r="E180" i="5"/>
  <c r="E139" i="5"/>
  <c r="E137" i="5"/>
  <c r="E41" i="5"/>
  <c r="E25" i="5"/>
  <c r="E613" i="4"/>
  <c r="E503" i="4"/>
  <c r="E477" i="4"/>
  <c r="E181" i="4"/>
  <c r="E199" i="4"/>
  <c r="E149" i="4"/>
  <c r="E146" i="4"/>
  <c r="E280" i="4"/>
  <c r="E123" i="4"/>
  <c r="E85" i="4"/>
  <c r="E563" i="4"/>
  <c r="E356" i="4"/>
  <c r="E357" i="4"/>
  <c r="E94" i="37"/>
  <c r="E86" i="37"/>
  <c r="E78" i="37"/>
  <c r="E70" i="37"/>
  <c r="E23" i="37"/>
  <c r="E478" i="16"/>
  <c r="E40" i="36"/>
  <c r="E32" i="36"/>
  <c r="E24" i="36"/>
  <c r="E16" i="36"/>
  <c r="E91" i="35"/>
  <c r="E83" i="35"/>
  <c r="E75" i="35"/>
  <c r="E67" i="35"/>
  <c r="E19" i="35"/>
  <c r="E331" i="31"/>
  <c r="E88" i="34"/>
  <c r="E74" i="34"/>
  <c r="E66" i="34"/>
  <c r="E44" i="34"/>
  <c r="E36" i="34"/>
  <c r="E28" i="34"/>
  <c r="E21" i="34"/>
  <c r="E13" i="34"/>
  <c r="E17" i="33"/>
  <c r="E291" i="31"/>
  <c r="E284" i="31"/>
  <c r="E276" i="31"/>
  <c r="E234" i="31"/>
  <c r="E226" i="31"/>
  <c r="E199" i="31"/>
  <c r="E191" i="31"/>
  <c r="E183" i="31"/>
  <c r="E175" i="31"/>
  <c r="E181" i="30"/>
  <c r="E189" i="30"/>
  <c r="E177" i="30"/>
  <c r="E134" i="31"/>
  <c r="E126" i="31"/>
  <c r="E118" i="31"/>
  <c r="E117" i="30"/>
  <c r="E118" i="30"/>
  <c r="E19" i="32"/>
  <c r="E80" i="31"/>
  <c r="E73" i="31"/>
  <c r="E65" i="31"/>
  <c r="E65" i="30"/>
  <c r="E21" i="31"/>
  <c r="E13" i="31"/>
  <c r="E27" i="29"/>
  <c r="E19" i="29"/>
  <c r="E95" i="28"/>
  <c r="E87" i="28"/>
  <c r="E170" i="28"/>
  <c r="E144" i="28"/>
  <c r="E136" i="28"/>
  <c r="E128" i="28"/>
  <c r="E120" i="28"/>
  <c r="E73" i="28"/>
  <c r="E65" i="28"/>
  <c r="E16" i="27"/>
  <c r="E182" i="26"/>
  <c r="E174" i="26"/>
  <c r="E139" i="26"/>
  <c r="E131" i="26"/>
  <c r="E123" i="26"/>
  <c r="E80" i="26"/>
  <c r="E67" i="26"/>
  <c r="E245" i="25"/>
  <c r="E237" i="25"/>
  <c r="E229" i="25"/>
  <c r="E221" i="25"/>
  <c r="E191" i="25"/>
  <c r="E183" i="25"/>
  <c r="E175" i="25"/>
  <c r="E156" i="25"/>
  <c r="E148" i="25"/>
  <c r="E140" i="25"/>
  <c r="E132" i="25"/>
  <c r="E124" i="25"/>
  <c r="E70" i="25"/>
  <c r="E69" i="25"/>
  <c r="E71" i="25"/>
  <c r="E75" i="25"/>
  <c r="E72" i="25"/>
  <c r="E74" i="25"/>
  <c r="E73" i="25"/>
  <c r="E76" i="25"/>
  <c r="E77" i="25"/>
  <c r="E67" i="25"/>
  <c r="E18" i="25"/>
  <c r="E276" i="24"/>
  <c r="E236" i="24"/>
  <c r="E256" i="24"/>
  <c r="E231" i="24"/>
  <c r="E223" i="24"/>
  <c r="E137" i="24"/>
  <c r="E170" i="24"/>
  <c r="E123" i="24"/>
  <c r="E92" i="24"/>
  <c r="E68" i="24"/>
  <c r="E35" i="24"/>
  <c r="E14" i="24"/>
  <c r="E19" i="23"/>
  <c r="E117" i="20"/>
  <c r="E23" i="21"/>
  <c r="E15" i="21"/>
  <c r="E73" i="20"/>
  <c r="E70" i="20"/>
  <c r="E65" i="20"/>
  <c r="E26" i="20"/>
  <c r="E31" i="20"/>
  <c r="E26" i="22"/>
  <c r="E18" i="22"/>
  <c r="E183" i="19"/>
  <c r="E137" i="19"/>
  <c r="E147" i="19"/>
  <c r="E141" i="19"/>
  <c r="E177" i="19"/>
  <c r="E178" i="19"/>
  <c r="E187" i="19"/>
  <c r="E155" i="19"/>
  <c r="E70" i="19"/>
  <c r="E33" i="19"/>
  <c r="E23" i="19"/>
  <c r="E82" i="19"/>
  <c r="E73" i="19"/>
  <c r="E38" i="19"/>
  <c r="E40" i="19"/>
  <c r="E16" i="19"/>
  <c r="E322" i="16"/>
  <c r="E15" i="18"/>
  <c r="E29" i="17"/>
  <c r="E613" i="16"/>
  <c r="E16" i="17"/>
  <c r="E17" i="17"/>
  <c r="E14" i="17"/>
  <c r="E15" i="17"/>
  <c r="E13" i="17"/>
  <c r="E621" i="16"/>
  <c r="E603" i="16"/>
  <c r="E18" i="17"/>
  <c r="E611" i="16"/>
  <c r="E614" i="16"/>
  <c r="E564" i="16"/>
  <c r="E541" i="16"/>
  <c r="E293" i="16"/>
  <c r="E643" i="16"/>
  <c r="E465" i="16"/>
  <c r="E435" i="16"/>
  <c r="E404" i="16"/>
  <c r="E392" i="16"/>
  <c r="E244" i="16"/>
  <c r="E221" i="16"/>
  <c r="E142" i="16"/>
  <c r="E76" i="16"/>
  <c r="E42" i="16"/>
  <c r="E27" i="16"/>
  <c r="E281" i="15"/>
  <c r="E221" i="15"/>
  <c r="E140" i="15"/>
  <c r="E45" i="15"/>
  <c r="E136" i="14"/>
  <c r="E181" i="14"/>
  <c r="E73" i="14"/>
  <c r="E63" i="14"/>
  <c r="E115" i="14"/>
  <c r="E119" i="13"/>
  <c r="E144" i="13"/>
  <c r="E66" i="13"/>
  <c r="E34" i="13"/>
  <c r="E26" i="13"/>
  <c r="E150" i="12"/>
  <c r="E134" i="12"/>
  <c r="E126" i="12"/>
  <c r="E118" i="12"/>
  <c r="E88" i="12"/>
  <c r="E102" i="12"/>
  <c r="E65" i="12"/>
  <c r="E26" i="12"/>
  <c r="E18" i="12"/>
  <c r="E16" i="11"/>
  <c r="E236" i="10"/>
  <c r="E170" i="10"/>
  <c r="E131" i="10"/>
  <c r="E119" i="10"/>
  <c r="E38" i="10"/>
  <c r="E15" i="10"/>
  <c r="E239" i="9"/>
  <c r="E222" i="9"/>
  <c r="E206" i="9"/>
  <c r="E154" i="9"/>
  <c r="E119" i="9"/>
  <c r="E45" i="9"/>
  <c r="E18" i="9"/>
  <c r="E42" i="9"/>
  <c r="E374" i="8"/>
  <c r="E394" i="8"/>
  <c r="E344" i="8"/>
  <c r="E251" i="8"/>
  <c r="E181" i="8"/>
  <c r="E137" i="8"/>
  <c r="E145" i="8"/>
  <c r="E107" i="8"/>
  <c r="E288" i="8"/>
  <c r="E92" i="8"/>
  <c r="E78" i="8"/>
  <c r="E51" i="8"/>
  <c r="E31" i="8"/>
  <c r="E23" i="8"/>
  <c r="E379" i="7"/>
  <c r="E167" i="7"/>
  <c r="E191" i="7"/>
  <c r="E69" i="7"/>
  <c r="E323" i="7"/>
  <c r="E143" i="7"/>
  <c r="E305" i="7"/>
  <c r="E297" i="7"/>
  <c r="E225" i="7"/>
  <c r="E130" i="7"/>
  <c r="E122" i="7"/>
  <c r="E283" i="7"/>
  <c r="E275" i="7"/>
  <c r="E14" i="6"/>
  <c r="E179" i="5"/>
  <c r="E128" i="5"/>
  <c r="E80" i="5"/>
  <c r="E79" i="5"/>
  <c r="E24" i="5"/>
  <c r="E77" i="5"/>
  <c r="E595" i="4"/>
  <c r="E516" i="4"/>
  <c r="E493" i="4"/>
  <c r="E485" i="4"/>
  <c r="E180" i="4"/>
  <c r="E189" i="4"/>
  <c r="E148" i="4"/>
  <c r="E145" i="4"/>
  <c r="E279" i="4"/>
  <c r="E124" i="4"/>
  <c r="E84" i="4"/>
  <c r="E555" i="4"/>
  <c r="F243" i="40"/>
  <c r="H241" i="40"/>
  <c r="G238" i="40"/>
  <c r="F235" i="40"/>
  <c r="H233" i="40"/>
  <c r="G222" i="40"/>
  <c r="F219" i="40"/>
  <c r="H34" i="40"/>
  <c r="G31" i="40"/>
  <c r="F186" i="40"/>
  <c r="H206" i="40"/>
  <c r="G203" i="40"/>
  <c r="F100" i="40"/>
  <c r="H98" i="40"/>
  <c r="G95" i="40"/>
  <c r="F92" i="40"/>
  <c r="H126" i="40"/>
  <c r="G123" i="40"/>
  <c r="F120" i="40"/>
  <c r="H118" i="40"/>
  <c r="G181" i="40"/>
  <c r="F178" i="40"/>
  <c r="H176" i="40"/>
  <c r="G173" i="40"/>
  <c r="F170" i="40"/>
  <c r="H168" i="40"/>
  <c r="G165" i="40"/>
  <c r="F105" i="40"/>
  <c r="H198" i="40"/>
  <c r="G184" i="40"/>
  <c r="F90" i="40"/>
  <c r="H88" i="40"/>
  <c r="G86" i="40"/>
  <c r="F83" i="40"/>
  <c r="H102" i="40"/>
  <c r="G79" i="40"/>
  <c r="F76" i="40"/>
  <c r="H74" i="40"/>
  <c r="G71" i="40"/>
  <c r="F68" i="40"/>
  <c r="H66" i="40"/>
  <c r="G141" i="40"/>
  <c r="F138" i="40"/>
  <c r="H136" i="40"/>
  <c r="G21" i="40"/>
  <c r="F18" i="40"/>
  <c r="H16" i="40"/>
  <c r="G13" i="40"/>
  <c r="G205" i="39"/>
  <c r="G208" i="39"/>
  <c r="G226" i="39"/>
  <c r="G230" i="39"/>
  <c r="G206" i="39"/>
  <c r="G228" i="39"/>
  <c r="G227" i="39"/>
  <c r="G222" i="39"/>
  <c r="G225" i="39"/>
  <c r="G231" i="39"/>
  <c r="G223" i="39"/>
  <c r="G221" i="39"/>
  <c r="G229" i="39"/>
  <c r="G207" i="39"/>
  <c r="G224" i="39"/>
  <c r="F203" i="39"/>
  <c r="H201" i="39"/>
  <c r="G198" i="39"/>
  <c r="F195" i="39"/>
  <c r="G191" i="39"/>
  <c r="F188" i="39"/>
  <c r="H186" i="39"/>
  <c r="G183" i="39"/>
  <c r="F180" i="39"/>
  <c r="H178" i="39"/>
  <c r="G175" i="39"/>
  <c r="F172" i="39"/>
  <c r="H170" i="39"/>
  <c r="H119" i="39"/>
  <c r="G72" i="39"/>
  <c r="F67" i="39"/>
  <c r="F70" i="39"/>
  <c r="F69" i="39"/>
  <c r="F68" i="39"/>
  <c r="G66" i="39"/>
  <c r="F36" i="39"/>
  <c r="H34" i="39"/>
  <c r="G31" i="39"/>
  <c r="F28" i="39"/>
  <c r="H26" i="39"/>
  <c r="G23" i="39"/>
  <c r="F20" i="39"/>
  <c r="H18" i="39"/>
  <c r="G15" i="39"/>
  <c r="F124" i="39"/>
  <c r="F125" i="39"/>
  <c r="H26" i="38"/>
  <c r="G23" i="38"/>
  <c r="G71" i="39"/>
  <c r="F20" i="38"/>
  <c r="H18" i="38"/>
  <c r="G15" i="38"/>
  <c r="F294" i="31"/>
  <c r="H124" i="37"/>
  <c r="G121" i="37"/>
  <c r="H118" i="37"/>
  <c r="G101" i="37"/>
  <c r="H99" i="37"/>
  <c r="G96" i="37"/>
  <c r="F93" i="37"/>
  <c r="H91" i="37"/>
  <c r="G88" i="37"/>
  <c r="F85" i="37"/>
  <c r="H83" i="37"/>
  <c r="G80" i="37"/>
  <c r="F77" i="37"/>
  <c r="H75" i="37"/>
  <c r="G72" i="37"/>
  <c r="F69" i="37"/>
  <c r="H67" i="37"/>
  <c r="G34" i="37"/>
  <c r="G20" i="37"/>
  <c r="G26" i="37"/>
  <c r="G28" i="37"/>
  <c r="G18" i="37"/>
  <c r="G22" i="37"/>
  <c r="G29" i="37"/>
  <c r="G27" i="37"/>
  <c r="G31" i="37"/>
  <c r="G36" i="37"/>
  <c r="G30" i="37"/>
  <c r="G24" i="37"/>
  <c r="G21" i="37"/>
  <c r="G25" i="37"/>
  <c r="G35" i="37"/>
  <c r="G32" i="37"/>
  <c r="G33" i="37"/>
  <c r="G19" i="37"/>
  <c r="G37" i="37"/>
  <c r="H17" i="37"/>
  <c r="G14" i="37"/>
  <c r="F477" i="16"/>
  <c r="H64" i="36"/>
  <c r="G61" i="36"/>
  <c r="G42" i="36"/>
  <c r="F39" i="36"/>
  <c r="H37" i="36"/>
  <c r="G34" i="36"/>
  <c r="F31" i="36"/>
  <c r="H29" i="36"/>
  <c r="G26" i="36"/>
  <c r="F23" i="36"/>
  <c r="H21" i="36"/>
  <c r="G18" i="36"/>
  <c r="F14" i="36"/>
  <c r="H13" i="36"/>
  <c r="G93" i="35"/>
  <c r="F90" i="35"/>
  <c r="H88" i="35"/>
  <c r="G85" i="35"/>
  <c r="F82" i="35"/>
  <c r="H80" i="35"/>
  <c r="G77" i="35"/>
  <c r="F74" i="35"/>
  <c r="H72" i="35"/>
  <c r="G69" i="35"/>
  <c r="F66" i="35"/>
  <c r="H24" i="35"/>
  <c r="H336" i="31"/>
  <c r="G21" i="35"/>
  <c r="G333" i="31"/>
  <c r="F18" i="35"/>
  <c r="F330" i="31"/>
  <c r="H16" i="35"/>
  <c r="H328" i="31"/>
  <c r="G13" i="35"/>
  <c r="G325" i="31"/>
  <c r="F87" i="34"/>
  <c r="H85" i="34"/>
  <c r="G82" i="34"/>
  <c r="F73" i="34"/>
  <c r="H70" i="34"/>
  <c r="F65" i="34"/>
  <c r="H49" i="34"/>
  <c r="G46" i="34"/>
  <c r="F43" i="34"/>
  <c r="H41" i="34"/>
  <c r="G38" i="34"/>
  <c r="F35" i="34"/>
  <c r="H33" i="34"/>
  <c r="G30" i="34"/>
  <c r="F27" i="34"/>
  <c r="H25" i="34"/>
  <c r="G22" i="34"/>
  <c r="F20" i="34"/>
  <c r="H18" i="34"/>
  <c r="G15" i="34"/>
  <c r="F24" i="33"/>
  <c r="H22" i="33"/>
  <c r="G19" i="33"/>
  <c r="F16" i="33"/>
  <c r="H14" i="33"/>
  <c r="G293" i="31"/>
  <c r="F290" i="31"/>
  <c r="G286" i="31"/>
  <c r="F283" i="31"/>
  <c r="H281" i="31"/>
  <c r="G278" i="31"/>
  <c r="F275" i="31"/>
  <c r="H273" i="31"/>
  <c r="G270" i="31"/>
  <c r="F233" i="31"/>
  <c r="H231" i="31"/>
  <c r="G227" i="31"/>
  <c r="F225" i="31"/>
  <c r="H223" i="31"/>
  <c r="F198" i="31"/>
  <c r="H196" i="31"/>
  <c r="G193" i="31"/>
  <c r="F190" i="31"/>
  <c r="H188" i="31"/>
  <c r="G185" i="31"/>
  <c r="F182" i="31"/>
  <c r="H180" i="31"/>
  <c r="G177" i="31"/>
  <c r="F174" i="31"/>
  <c r="H172" i="31"/>
  <c r="G169" i="31"/>
  <c r="F180" i="30"/>
  <c r="H194" i="30"/>
  <c r="H169" i="30"/>
  <c r="G191" i="30"/>
  <c r="F188" i="30"/>
  <c r="H186" i="30"/>
  <c r="G183" i="30"/>
  <c r="F176" i="30"/>
  <c r="H174" i="30"/>
  <c r="F66" i="36"/>
  <c r="F172" i="30"/>
  <c r="F171" i="30"/>
  <c r="H139" i="31"/>
  <c r="G136" i="31"/>
  <c r="F133" i="31"/>
  <c r="H131" i="31"/>
  <c r="G128" i="31"/>
  <c r="F125" i="31"/>
  <c r="G120" i="31"/>
  <c r="F124" i="30"/>
  <c r="H120" i="30"/>
  <c r="G121" i="30"/>
  <c r="F20" i="10"/>
  <c r="H14" i="32"/>
  <c r="G17" i="32"/>
  <c r="F20" i="32"/>
  <c r="H85" i="31"/>
  <c r="G82" i="31"/>
  <c r="F79" i="31"/>
  <c r="H77" i="31"/>
  <c r="G75" i="31"/>
  <c r="F72" i="31"/>
  <c r="H70" i="31"/>
  <c r="G67" i="31"/>
  <c r="F72" i="30"/>
  <c r="H70" i="30"/>
  <c r="G67" i="30"/>
  <c r="H26" i="31"/>
  <c r="G23" i="31"/>
  <c r="F20" i="31"/>
  <c r="H18" i="31"/>
  <c r="G15" i="31"/>
  <c r="H17" i="30"/>
  <c r="H15" i="30"/>
  <c r="G183" i="28"/>
  <c r="F26" i="29"/>
  <c r="H24" i="29"/>
  <c r="G21" i="29"/>
  <c r="F18" i="29"/>
  <c r="H16" i="29"/>
  <c r="G13" i="29"/>
  <c r="F94" i="28"/>
  <c r="H92" i="28"/>
  <c r="G89" i="28"/>
  <c r="F86" i="28"/>
  <c r="H175" i="28"/>
  <c r="G172" i="28"/>
  <c r="F169" i="28"/>
  <c r="H149" i="28"/>
  <c r="G146" i="28"/>
  <c r="F143" i="28"/>
  <c r="H141" i="28"/>
  <c r="G138" i="28"/>
  <c r="F135" i="28"/>
  <c r="H133" i="28"/>
  <c r="G130" i="28"/>
  <c r="F127" i="28"/>
  <c r="H125" i="28"/>
  <c r="G122" i="28"/>
  <c r="F119" i="28"/>
  <c r="H117" i="28"/>
  <c r="G75" i="28"/>
  <c r="F72" i="28"/>
  <c r="H70" i="28"/>
  <c r="G68" i="28"/>
  <c r="G18" i="27"/>
  <c r="F15" i="27"/>
  <c r="H13" i="27"/>
  <c r="G184" i="26"/>
  <c r="F181" i="26"/>
  <c r="H179" i="26"/>
  <c r="G176" i="26"/>
  <c r="F173" i="26"/>
  <c r="H171" i="26"/>
  <c r="G141" i="26"/>
  <c r="F138" i="26"/>
  <c r="H136" i="26"/>
  <c r="G133" i="26"/>
  <c r="F130" i="26"/>
  <c r="H128" i="26"/>
  <c r="G125" i="26"/>
  <c r="F122" i="26"/>
  <c r="H120" i="26"/>
  <c r="G117" i="26"/>
  <c r="F79" i="26"/>
  <c r="H77" i="26"/>
  <c r="G26" i="26"/>
  <c r="F66" i="26"/>
  <c r="H17" i="26"/>
  <c r="G14" i="26"/>
  <c r="F244" i="25"/>
  <c r="H242" i="25"/>
  <c r="G239" i="25"/>
  <c r="F236" i="25"/>
  <c r="H234" i="25"/>
  <c r="G231" i="25"/>
  <c r="F228" i="25"/>
  <c r="H226" i="25"/>
  <c r="G223" i="25"/>
  <c r="F198" i="25"/>
  <c r="H196" i="25"/>
  <c r="G193" i="25"/>
  <c r="F190" i="25"/>
  <c r="H188" i="25"/>
  <c r="G185" i="25"/>
  <c r="F182" i="25"/>
  <c r="H180" i="25"/>
  <c r="G177" i="25"/>
  <c r="F174" i="25"/>
  <c r="H172" i="25"/>
  <c r="G169" i="25"/>
  <c r="F155" i="25"/>
  <c r="H153" i="25"/>
  <c r="G150" i="25"/>
  <c r="F147" i="25"/>
  <c r="H145" i="25"/>
  <c r="G142" i="25"/>
  <c r="F139" i="25"/>
  <c r="H137" i="25"/>
  <c r="G134" i="25"/>
  <c r="F131" i="25"/>
  <c r="H129" i="25"/>
  <c r="G126" i="25"/>
  <c r="F123" i="25"/>
  <c r="H121" i="25"/>
  <c r="G118" i="25"/>
  <c r="F66" i="25"/>
  <c r="H23" i="25"/>
  <c r="G20" i="25"/>
  <c r="F17" i="25"/>
  <c r="H15" i="25"/>
  <c r="G259" i="24"/>
  <c r="F252" i="24"/>
  <c r="H124" i="20"/>
  <c r="H238" i="24"/>
  <c r="G225" i="24"/>
  <c r="G258" i="24"/>
  <c r="F235" i="24"/>
  <c r="H249" i="24"/>
  <c r="G246" i="24"/>
  <c r="F245" i="24"/>
  <c r="H243" i="24"/>
  <c r="G233" i="24"/>
  <c r="F230" i="24"/>
  <c r="H229" i="24"/>
  <c r="G226" i="24"/>
  <c r="F222" i="24"/>
  <c r="H194" i="24"/>
  <c r="G191" i="24"/>
  <c r="F136" i="24"/>
  <c r="H126" i="24"/>
  <c r="G172" i="24"/>
  <c r="F169" i="24"/>
  <c r="H145" i="24"/>
  <c r="G182" i="24"/>
  <c r="F122" i="24"/>
  <c r="H120" i="24"/>
  <c r="G117" i="24"/>
  <c r="F91" i="24"/>
  <c r="H80" i="24"/>
  <c r="G70" i="24"/>
  <c r="F67" i="24"/>
  <c r="H65" i="24"/>
  <c r="G37" i="24"/>
  <c r="F27" i="24"/>
  <c r="H25" i="24"/>
  <c r="F13" i="24"/>
  <c r="H69" i="23"/>
  <c r="G66" i="23"/>
  <c r="F18" i="23"/>
  <c r="H16" i="23"/>
  <c r="G13" i="23"/>
  <c r="G125" i="20"/>
  <c r="F123" i="20"/>
  <c r="H121" i="20"/>
  <c r="G119" i="20"/>
  <c r="G129" i="20"/>
  <c r="F127" i="20"/>
  <c r="H46" i="20"/>
  <c r="G43" i="20"/>
  <c r="F22" i="21"/>
  <c r="H20" i="21"/>
  <c r="G17" i="21"/>
  <c r="F14" i="21"/>
  <c r="F84" i="20"/>
  <c r="H77" i="20"/>
  <c r="G80" i="20"/>
  <c r="F76" i="20"/>
  <c r="H89" i="20"/>
  <c r="G87" i="20"/>
  <c r="F66" i="20"/>
  <c r="H68" i="20"/>
  <c r="G85" i="20"/>
  <c r="F32" i="20"/>
  <c r="H24" i="20"/>
  <c r="G16" i="20"/>
  <c r="F28" i="20"/>
  <c r="H15" i="20"/>
  <c r="G30" i="20"/>
  <c r="F23" i="20"/>
  <c r="H22" i="20"/>
  <c r="G33" i="22"/>
  <c r="F25" i="22"/>
  <c r="H23" i="22"/>
  <c r="G20" i="22"/>
  <c r="F17" i="22"/>
  <c r="H15" i="22"/>
  <c r="G196" i="19"/>
  <c r="H119" i="19"/>
  <c r="G185" i="19"/>
  <c r="F134" i="19"/>
  <c r="G189" i="19"/>
  <c r="F138" i="19"/>
  <c r="H193" i="19"/>
  <c r="H136" i="19"/>
  <c r="G146" i="19"/>
  <c r="F145" i="19"/>
  <c r="G151" i="19"/>
  <c r="F130" i="19"/>
  <c r="H140" i="19"/>
  <c r="G172" i="19"/>
  <c r="F176" i="19"/>
  <c r="H142" i="19"/>
  <c r="G174" i="19"/>
  <c r="F170" i="19"/>
  <c r="H171" i="19"/>
  <c r="G180" i="19"/>
  <c r="F124" i="19"/>
  <c r="H122" i="19"/>
  <c r="G157" i="19"/>
  <c r="F154" i="19"/>
  <c r="H128" i="19"/>
  <c r="G131" i="19"/>
  <c r="F53" i="19"/>
  <c r="H85" i="19"/>
  <c r="G26" i="19"/>
  <c r="F28" i="19"/>
  <c r="H31" i="19"/>
  <c r="G25" i="19"/>
  <c r="F22" i="19"/>
  <c r="H68" i="19"/>
  <c r="F81" i="19"/>
  <c r="H79" i="19"/>
  <c r="G76" i="19"/>
  <c r="G75" i="19"/>
  <c r="F72" i="19"/>
  <c r="H50" i="19"/>
  <c r="G35" i="19"/>
  <c r="F37" i="19"/>
  <c r="H48" i="19"/>
  <c r="G42" i="19"/>
  <c r="F20" i="19"/>
  <c r="H21" i="19"/>
  <c r="G18" i="19"/>
  <c r="F15" i="19"/>
  <c r="H14" i="19"/>
  <c r="G324" i="16"/>
  <c r="F321" i="16"/>
  <c r="H20" i="18"/>
  <c r="G17" i="18"/>
  <c r="F14" i="18"/>
  <c r="H48" i="17"/>
  <c r="G39" i="17"/>
  <c r="F36" i="17"/>
  <c r="H34" i="17"/>
  <c r="G31" i="17"/>
  <c r="F28" i="17"/>
  <c r="H26" i="17"/>
  <c r="F595" i="16"/>
  <c r="H593" i="16"/>
  <c r="G566" i="16"/>
  <c r="F563" i="16"/>
  <c r="H553" i="16"/>
  <c r="F533" i="16"/>
  <c r="H305" i="16"/>
  <c r="G295" i="16"/>
  <c r="F286" i="16"/>
  <c r="H277" i="16"/>
  <c r="G274" i="16"/>
  <c r="F642" i="16"/>
  <c r="H640" i="16"/>
  <c r="G637" i="16"/>
  <c r="F457" i="16"/>
  <c r="H455" i="16"/>
  <c r="G437" i="16"/>
  <c r="F434" i="16"/>
  <c r="H409" i="16"/>
  <c r="G406" i="16"/>
  <c r="F403" i="16"/>
  <c r="H394" i="16"/>
  <c r="G381" i="16"/>
  <c r="F391" i="16"/>
  <c r="H389" i="16"/>
  <c r="G378" i="16"/>
  <c r="F243" i="16"/>
  <c r="H234" i="16"/>
  <c r="G231" i="16"/>
  <c r="H174" i="16"/>
  <c r="G152" i="16"/>
  <c r="F141" i="16"/>
  <c r="H130" i="16"/>
  <c r="G118" i="16"/>
  <c r="F75" i="16"/>
  <c r="H65" i="16"/>
  <c r="G62" i="16"/>
  <c r="F41" i="16"/>
  <c r="H32" i="16"/>
  <c r="G29" i="16"/>
  <c r="F26" i="16"/>
  <c r="H17" i="16"/>
  <c r="G14" i="16"/>
  <c r="F270" i="15"/>
  <c r="H256" i="15"/>
  <c r="G255" i="15"/>
  <c r="G231" i="15"/>
  <c r="F168" i="15"/>
  <c r="H166" i="15"/>
  <c r="G150" i="15"/>
  <c r="F139" i="15"/>
  <c r="H129" i="15"/>
  <c r="G62" i="15"/>
  <c r="F37" i="15"/>
  <c r="H35" i="15"/>
  <c r="F13" i="15"/>
  <c r="G138" i="14"/>
  <c r="F126" i="14"/>
  <c r="H194" i="14"/>
  <c r="G191" i="14"/>
  <c r="F180" i="14"/>
  <c r="H178" i="14"/>
  <c r="G75" i="14"/>
  <c r="H37" i="14"/>
  <c r="G25" i="14"/>
  <c r="F62" i="14"/>
  <c r="H48" i="14"/>
  <c r="G84" i="14"/>
  <c r="F114" i="14"/>
  <c r="H15" i="14"/>
  <c r="G121" i="13"/>
  <c r="F118" i="13"/>
  <c r="H132" i="13"/>
  <c r="G129" i="13"/>
  <c r="F143" i="13"/>
  <c r="H141" i="13"/>
  <c r="F65" i="13"/>
  <c r="H63" i="13"/>
  <c r="G36" i="13"/>
  <c r="F33" i="13"/>
  <c r="H31" i="13"/>
  <c r="G28" i="13"/>
  <c r="F25" i="13"/>
  <c r="H16" i="13"/>
  <c r="G13" i="13"/>
  <c r="G166" i="12"/>
  <c r="F149" i="12"/>
  <c r="H139" i="12"/>
  <c r="G136" i="12"/>
  <c r="F133" i="12"/>
  <c r="H131" i="12"/>
  <c r="G128" i="12"/>
  <c r="F125" i="12"/>
  <c r="H123" i="12"/>
  <c r="G120" i="12"/>
  <c r="F117" i="12"/>
  <c r="H93" i="12"/>
  <c r="G90" i="12"/>
  <c r="F78" i="12"/>
  <c r="H76" i="12"/>
  <c r="G73" i="12"/>
  <c r="F101" i="12"/>
  <c r="H70" i="12"/>
  <c r="G67" i="12"/>
  <c r="H39" i="12"/>
  <c r="G28" i="12"/>
  <c r="F25" i="12"/>
  <c r="H23" i="12"/>
  <c r="G20" i="12"/>
  <c r="F16" i="12"/>
  <c r="F17" i="12"/>
  <c r="H14" i="12"/>
  <c r="H87" i="12"/>
  <c r="H17" i="11"/>
  <c r="H13" i="12"/>
  <c r="H37" i="12"/>
  <c r="F15" i="11"/>
  <c r="H13" i="11"/>
  <c r="G63" i="10"/>
  <c r="F247" i="10"/>
  <c r="H234" i="10"/>
  <c r="G274" i="10"/>
  <c r="F169" i="10"/>
  <c r="H193" i="10"/>
  <c r="G222" i="10"/>
  <c r="F142" i="10"/>
  <c r="H140" i="10"/>
  <c r="G121" i="10"/>
  <c r="F118" i="10"/>
  <c r="H47" i="10"/>
  <c r="G19" i="10"/>
  <c r="F37" i="10"/>
  <c r="H35" i="10"/>
  <c r="G17" i="10"/>
  <c r="F14" i="10"/>
  <c r="H74" i="10"/>
  <c r="G61" i="10"/>
  <c r="F237" i="9"/>
  <c r="H250" i="9"/>
  <c r="G248" i="9"/>
  <c r="F221" i="9"/>
  <c r="F205" i="9"/>
  <c r="H172" i="9"/>
  <c r="G171" i="9"/>
  <c r="F153" i="9"/>
  <c r="H142" i="9"/>
  <c r="G141" i="9"/>
  <c r="F118" i="9"/>
  <c r="H139" i="9"/>
  <c r="G144" i="9"/>
  <c r="F46" i="9"/>
  <c r="H62" i="9"/>
  <c r="G20" i="9"/>
  <c r="F17" i="9"/>
  <c r="H31" i="9"/>
  <c r="G44" i="9"/>
  <c r="F41" i="9"/>
  <c r="H39" i="9"/>
  <c r="G13" i="9"/>
  <c r="F373" i="8"/>
  <c r="H371" i="8"/>
  <c r="G396" i="8"/>
  <c r="F364" i="8"/>
  <c r="H362" i="8"/>
  <c r="G346" i="8"/>
  <c r="F343" i="8"/>
  <c r="H273" i="8"/>
  <c r="H261" i="8"/>
  <c r="H287" i="8"/>
  <c r="H286" i="8"/>
  <c r="H285" i="8"/>
  <c r="H253" i="8"/>
  <c r="H271" i="8"/>
  <c r="H272" i="8"/>
  <c r="H262" i="8"/>
  <c r="G284" i="8"/>
  <c r="F243" i="8"/>
  <c r="H235" i="8"/>
  <c r="F180" i="8"/>
  <c r="H178" i="8"/>
  <c r="G175" i="8"/>
  <c r="F158" i="8"/>
  <c r="H156" i="8"/>
  <c r="G147" i="8"/>
  <c r="F136" i="8"/>
  <c r="H134" i="8"/>
  <c r="G131" i="8"/>
  <c r="F106" i="8"/>
  <c r="H104" i="8"/>
  <c r="G101" i="8"/>
  <c r="F100" i="8"/>
  <c r="H90" i="8"/>
  <c r="G80" i="8"/>
  <c r="F70" i="8"/>
  <c r="H68" i="8"/>
  <c r="G53" i="8"/>
  <c r="F50" i="8"/>
  <c r="H41" i="8"/>
  <c r="F30" i="8"/>
  <c r="H28" i="8"/>
  <c r="G25" i="8"/>
  <c r="F22" i="8"/>
  <c r="H13" i="8"/>
  <c r="G381" i="7"/>
  <c r="F378" i="7"/>
  <c r="H256" i="7"/>
  <c r="H175" i="7"/>
  <c r="G177" i="7"/>
  <c r="F176" i="7"/>
  <c r="F174" i="7"/>
  <c r="G169" i="7"/>
  <c r="F166" i="7"/>
  <c r="H196" i="7"/>
  <c r="G193" i="7"/>
  <c r="F190" i="7"/>
  <c r="H74" i="7"/>
  <c r="G71" i="7"/>
  <c r="F68" i="7"/>
  <c r="H66" i="7"/>
  <c r="G325" i="7"/>
  <c r="F322" i="7"/>
  <c r="F142" i="7"/>
  <c r="H140" i="7"/>
  <c r="H310" i="7"/>
  <c r="G307" i="7"/>
  <c r="F304" i="7"/>
  <c r="H302" i="7"/>
  <c r="G299" i="7"/>
  <c r="F296" i="7"/>
  <c r="G227" i="7"/>
  <c r="F224" i="7"/>
  <c r="H222" i="7"/>
  <c r="F129" i="7"/>
  <c r="H127" i="7"/>
  <c r="G124" i="7"/>
  <c r="F121" i="7"/>
  <c r="H119" i="7"/>
  <c r="H288" i="7"/>
  <c r="G285" i="7"/>
  <c r="F282" i="7"/>
  <c r="H280" i="7"/>
  <c r="G277" i="7"/>
  <c r="F274" i="7"/>
  <c r="H19" i="6"/>
  <c r="G16" i="6"/>
  <c r="F13" i="6"/>
  <c r="F171" i="5"/>
  <c r="H170" i="5"/>
  <c r="G140" i="5"/>
  <c r="G130" i="5"/>
  <c r="F127" i="5"/>
  <c r="H138" i="5"/>
  <c r="G118" i="5"/>
  <c r="F53" i="5"/>
  <c r="H51" i="5"/>
  <c r="G42" i="5"/>
  <c r="F78" i="5"/>
  <c r="H32" i="5"/>
  <c r="G26" i="5"/>
  <c r="F23" i="5"/>
  <c r="H67" i="5"/>
  <c r="G15" i="5"/>
  <c r="F76" i="5"/>
  <c r="G603" i="4"/>
  <c r="F594" i="4"/>
  <c r="H615" i="4"/>
  <c r="G616" i="4"/>
  <c r="F515" i="4"/>
  <c r="H513" i="4"/>
  <c r="G494" i="4"/>
  <c r="F456" i="4"/>
  <c r="H446" i="4"/>
  <c r="G437" i="4"/>
  <c r="F430" i="4"/>
  <c r="H447" i="4"/>
  <c r="G182" i="4"/>
  <c r="F179" i="4"/>
  <c r="H177" i="4"/>
  <c r="G200" i="4"/>
  <c r="F155" i="4"/>
  <c r="H153" i="4"/>
  <c r="G150" i="4"/>
  <c r="F170" i="4"/>
  <c r="H168" i="4"/>
  <c r="G147" i="4"/>
  <c r="F144" i="4"/>
  <c r="H142" i="4"/>
  <c r="G140" i="4"/>
  <c r="F271" i="4"/>
  <c r="H297" i="4"/>
  <c r="G125" i="4"/>
  <c r="H114" i="4"/>
  <c r="H95" i="4"/>
  <c r="G86" i="4"/>
  <c r="F83" i="4"/>
  <c r="H227" i="4"/>
  <c r="G581" i="4"/>
  <c r="F554" i="4"/>
  <c r="H545" i="4"/>
  <c r="E243" i="40"/>
  <c r="E235" i="40"/>
  <c r="E219" i="40"/>
  <c r="E186" i="40"/>
  <c r="E100" i="40"/>
  <c r="E92" i="40"/>
  <c r="E120" i="40"/>
  <c r="E178" i="40"/>
  <c r="E170" i="40"/>
  <c r="E105" i="40"/>
  <c r="E90" i="40"/>
  <c r="E83" i="40"/>
  <c r="E76" i="40"/>
  <c r="E68" i="40"/>
  <c r="E138" i="40"/>
  <c r="E18" i="40"/>
  <c r="E203" i="39"/>
  <c r="E195" i="39"/>
  <c r="E188" i="39"/>
  <c r="E180" i="39"/>
  <c r="E172" i="39"/>
  <c r="E69" i="39"/>
  <c r="E67" i="39"/>
  <c r="E70" i="39"/>
  <c r="E68" i="39"/>
  <c r="E36" i="39"/>
  <c r="E28" i="39"/>
  <c r="E20" i="39"/>
  <c r="E125" i="39"/>
  <c r="E124" i="39"/>
  <c r="E20" i="38"/>
  <c r="E294" i="31"/>
  <c r="E93" i="37"/>
  <c r="E85" i="37"/>
  <c r="E77" i="37"/>
  <c r="E69" i="37"/>
  <c r="E477" i="16"/>
  <c r="E39" i="36"/>
  <c r="E31" i="36"/>
  <c r="E23" i="36"/>
  <c r="E14" i="36"/>
  <c r="E90" i="35"/>
  <c r="E82" i="35"/>
  <c r="E74" i="35"/>
  <c r="E66" i="35"/>
  <c r="E18" i="35"/>
  <c r="E330" i="31"/>
  <c r="E87" i="34"/>
  <c r="E73" i="34"/>
  <c r="E65" i="34"/>
  <c r="E43" i="34"/>
  <c r="E35" i="34"/>
  <c r="E27" i="34"/>
  <c r="E20" i="34"/>
  <c r="E24" i="33"/>
  <c r="E16" i="33"/>
  <c r="E290" i="31"/>
  <c r="E283" i="31"/>
  <c r="E275" i="31"/>
  <c r="E233" i="31"/>
  <c r="E225" i="31"/>
  <c r="E198" i="31"/>
  <c r="E190" i="31"/>
  <c r="E182" i="31"/>
  <c r="E174" i="31"/>
  <c r="E180" i="30"/>
  <c r="E188" i="30"/>
  <c r="E176" i="30"/>
  <c r="E172" i="30"/>
  <c r="E66" i="36"/>
  <c r="E171" i="30"/>
  <c r="E133" i="31"/>
  <c r="E125" i="31"/>
  <c r="E124" i="30"/>
  <c r="E20" i="10"/>
  <c r="E20" i="32"/>
  <c r="E79" i="31"/>
  <c r="E72" i="31"/>
  <c r="E72" i="30"/>
  <c r="E20" i="31"/>
  <c r="E26" i="29"/>
  <c r="E18" i="29"/>
  <c r="E94" i="28"/>
  <c r="E86" i="28"/>
  <c r="E169" i="28"/>
  <c r="E143" i="28"/>
  <c r="E135" i="28"/>
  <c r="E127" i="28"/>
  <c r="E119" i="28"/>
  <c r="E72" i="28"/>
  <c r="E15" i="27"/>
  <c r="E181" i="26"/>
  <c r="E173" i="26"/>
  <c r="E138" i="26"/>
  <c r="E130" i="26"/>
  <c r="E122" i="26"/>
  <c r="E79" i="26"/>
  <c r="E66" i="26"/>
  <c r="E244" i="25"/>
  <c r="E236" i="25"/>
  <c r="E228" i="25"/>
  <c r="E198" i="25"/>
  <c r="E190" i="25"/>
  <c r="E182" i="25"/>
  <c r="E174" i="25"/>
  <c r="E155" i="25"/>
  <c r="E147" i="25"/>
  <c r="E139" i="25"/>
  <c r="E131" i="25"/>
  <c r="E123" i="25"/>
  <c r="E66" i="25"/>
  <c r="E17" i="25"/>
  <c r="E252" i="24"/>
  <c r="E235" i="24"/>
  <c r="E245" i="24"/>
  <c r="E230" i="24"/>
  <c r="E222" i="24"/>
  <c r="E136" i="24"/>
  <c r="E169" i="24"/>
  <c r="E122" i="24"/>
  <c r="E91" i="24"/>
  <c r="E67" i="24"/>
  <c r="E27" i="24"/>
  <c r="E13" i="24"/>
  <c r="E18" i="23"/>
  <c r="E123" i="20"/>
  <c r="E127" i="20"/>
  <c r="E22" i="21"/>
  <c r="E14" i="21"/>
  <c r="E84" i="20"/>
  <c r="E76" i="20"/>
  <c r="E66" i="20"/>
  <c r="E32" i="20"/>
  <c r="E28" i="20"/>
  <c r="E23" i="20"/>
  <c r="E25" i="22"/>
  <c r="E17" i="22"/>
  <c r="E134" i="19"/>
  <c r="E138" i="19"/>
  <c r="E145" i="19"/>
  <c r="E130" i="19"/>
  <c r="E176" i="19"/>
  <c r="E170" i="19"/>
  <c r="E124" i="19"/>
  <c r="E154" i="19"/>
  <c r="E53" i="19"/>
  <c r="E28" i="19"/>
  <c r="E22" i="19"/>
  <c r="E81" i="19"/>
  <c r="E72" i="19"/>
  <c r="E37" i="19"/>
  <c r="E20" i="19"/>
  <c r="E15" i="19"/>
  <c r="E321" i="16"/>
  <c r="E14" i="18"/>
  <c r="E36" i="17"/>
  <c r="E28" i="17"/>
  <c r="E595" i="16"/>
  <c r="E563" i="16"/>
  <c r="E533" i="16"/>
  <c r="E286" i="16"/>
  <c r="E642" i="16"/>
  <c r="E457" i="16"/>
  <c r="E434" i="16"/>
  <c r="E403" i="16"/>
  <c r="E391" i="16"/>
  <c r="E243" i="16"/>
  <c r="E141" i="16"/>
  <c r="E75" i="16"/>
  <c r="E41" i="16"/>
  <c r="E26" i="16"/>
  <c r="E270" i="15"/>
  <c r="E168" i="15"/>
  <c r="E139" i="15"/>
  <c r="E37" i="15"/>
  <c r="E13" i="15"/>
  <c r="E126" i="14"/>
  <c r="E180" i="14"/>
  <c r="E62" i="14"/>
  <c r="E114" i="14"/>
  <c r="E118" i="13"/>
  <c r="E143" i="13"/>
  <c r="E65" i="13"/>
  <c r="E33" i="13"/>
  <c r="E25" i="13"/>
  <c r="E149" i="12"/>
  <c r="E133" i="12"/>
  <c r="E125" i="12"/>
  <c r="E117" i="12"/>
  <c r="E78" i="12"/>
  <c r="E101" i="12"/>
  <c r="E25" i="12"/>
  <c r="E16" i="12"/>
  <c r="E17" i="12"/>
  <c r="E15" i="11"/>
  <c r="E247" i="10"/>
  <c r="E169" i="10"/>
  <c r="E142" i="10"/>
  <c r="E118" i="10"/>
  <c r="E37" i="10"/>
  <c r="E14" i="10"/>
  <c r="E237" i="9"/>
  <c r="E221" i="9"/>
  <c r="E205" i="9"/>
  <c r="E153" i="9"/>
  <c r="E118" i="9"/>
  <c r="E46" i="9"/>
  <c r="E17" i="9"/>
  <c r="E41" i="9"/>
  <c r="E373" i="8"/>
  <c r="E364" i="8"/>
  <c r="E343" i="8"/>
  <c r="E243" i="8"/>
  <c r="E180" i="8"/>
  <c r="E158" i="8"/>
  <c r="E136" i="8"/>
  <c r="E106" i="8"/>
  <c r="E100" i="8"/>
  <c r="E70" i="8"/>
  <c r="E50" i="8"/>
  <c r="E30" i="8"/>
  <c r="E22" i="8"/>
  <c r="E378" i="7"/>
  <c r="E176" i="7"/>
  <c r="E174" i="7"/>
  <c r="E166" i="7"/>
  <c r="E190" i="7"/>
  <c r="E68" i="7"/>
  <c r="E322" i="7"/>
  <c r="E142" i="7"/>
  <c r="E304" i="7"/>
  <c r="E296" i="7"/>
  <c r="E224" i="7"/>
  <c r="E129" i="7"/>
  <c r="E121" i="7"/>
  <c r="E282" i="7"/>
  <c r="E274" i="7"/>
  <c r="E13" i="6"/>
  <c r="E171" i="5"/>
  <c r="E127" i="5"/>
  <c r="E53" i="5"/>
  <c r="E78" i="5"/>
  <c r="E23" i="5"/>
  <c r="E76" i="5"/>
  <c r="E594" i="4"/>
  <c r="E515" i="4"/>
  <c r="E456" i="4"/>
  <c r="E430" i="4"/>
  <c r="E179" i="4"/>
  <c r="E155" i="4"/>
  <c r="E170" i="4"/>
  <c r="E144" i="4"/>
  <c r="E271" i="4"/>
  <c r="E83" i="4"/>
  <c r="E554" i="4"/>
  <c r="H13" i="5" l="1"/>
  <c r="E13" i="5"/>
  <c r="G13" i="5"/>
  <c r="F13" i="5"/>
</calcChain>
</file>

<file path=xl/sharedStrings.xml><?xml version="1.0" encoding="utf-8"?>
<sst xmlns="http://schemas.openxmlformats.org/spreadsheetml/2006/main" count="16241" uniqueCount="3617">
  <si>
    <t>Artikelnr</t>
  </si>
  <si>
    <t>Warengruppe</t>
  </si>
  <si>
    <t>WarengruppeText</t>
  </si>
  <si>
    <t>MatchCode</t>
  </si>
  <si>
    <t>Kurztext</t>
  </si>
  <si>
    <t>KurzText1</t>
  </si>
  <si>
    <t>Listenpreis</t>
  </si>
  <si>
    <t xml:space="preserve">101020    </t>
  </si>
  <si>
    <t>Placa standard Knauf</t>
  </si>
  <si>
    <t xml:space="preserve">101021    </t>
  </si>
  <si>
    <t>Placa standard Siniat</t>
  </si>
  <si>
    <t>Placa Nida Standard 9,5x1200x2600 (86)</t>
  </si>
  <si>
    <t>Placa Nida Smart 12,5x1200x2600 (68 buc)</t>
  </si>
  <si>
    <t>Placa Nida Standard 12,5x1200x2000 (68)</t>
  </si>
  <si>
    <t>Placa Nida Standard 12,5x1200x2600 (68)</t>
  </si>
  <si>
    <t>Placa Nida Standard 12,5x1200x3000 (68)</t>
  </si>
  <si>
    <t>Placa Nida Standard 18x1200x2600</t>
  </si>
  <si>
    <t>Placa Nida Hydro 12,5x1200x2000 (68 buc)</t>
  </si>
  <si>
    <t>Placa Nida Hydro 12,5x1200x2600 (68 buc)</t>
  </si>
  <si>
    <t>Placa Nida Hydro 12,5x1200x3000 (68 buc)</t>
  </si>
  <si>
    <t>Placa Nida Flam 12,5x1200x2000 (58 buc)</t>
  </si>
  <si>
    <t>Placa Flam Plus  12,5x1200x2600 (58 buc)</t>
  </si>
  <si>
    <t>Placa Nida Flam 12,5x1200x2600 (58 buc)</t>
  </si>
  <si>
    <t>Placa Nida Flam 12,5x1200x3000 (58 buc)</t>
  </si>
  <si>
    <t>Placa Nida Flam 15x1200x2600 (50 buc)</t>
  </si>
  <si>
    <t>Placa Nida Flam 15x1200x3000 (50 buc)</t>
  </si>
  <si>
    <t>Placa Nida Hydroflam 12,5x1200x2600</t>
  </si>
  <si>
    <t>Placa Nida Hydroflam 12,5x1200x2600 58b</t>
  </si>
  <si>
    <t xml:space="preserve">Placa Nida Hydro Mini 12,5x600x2000 </t>
  </si>
  <si>
    <t>Placa Nida Stand. Mini 12,5x600x2000</t>
  </si>
  <si>
    <t xml:space="preserve">101022    </t>
  </si>
  <si>
    <t>Placa standard Rigips</t>
  </si>
  <si>
    <t>Placa alba Rigips RB 12,5x1200x2000</t>
  </si>
  <si>
    <t>Placa alba Rigips RB 12,5x1200x2600</t>
  </si>
  <si>
    <t>Placa alba Rigips RB 12,5x1200x3000</t>
  </si>
  <si>
    <t>Placa Hidro Rigips RBI 12,5x1200x2000</t>
  </si>
  <si>
    <t>Placa Hidro RBI 12,5x1200x2600</t>
  </si>
  <si>
    <t>Placa Hidro. Rigips RBI 12,5x1200x3000</t>
  </si>
  <si>
    <t>Placa Ignifuga Rigips RF 12,5x1200x2600</t>
  </si>
  <si>
    <t>Placa Ignifuga Rigips RF 15x1200x2600</t>
  </si>
  <si>
    <t>Placa Rigips RFI 12,5x1200x2600</t>
  </si>
  <si>
    <t xml:space="preserve">102020    </t>
  </si>
  <si>
    <t>Placa speciala Knauf</t>
  </si>
  <si>
    <t>Placa KNAUF Silentboard 12,5x625x2500</t>
  </si>
  <si>
    <t>Placa KN Safeboard 12,5x625x2500</t>
  </si>
  <si>
    <t>Placa KN Piano 12,5x1250x2000 mm GKF</t>
  </si>
  <si>
    <t>Placa KN Fireboard 12,5x1250x2000</t>
  </si>
  <si>
    <t>Placa KN Fireboard 15x1250x2000</t>
  </si>
  <si>
    <t>Placa KN Fireboard 20x1250x2000</t>
  </si>
  <si>
    <t>Placa KN Fireboard 25x1250x2000</t>
  </si>
  <si>
    <t>Placa KN Fireboard 30 x 1250 x 2000</t>
  </si>
  <si>
    <t>Placa KN Diamant 12,5x1200x2600</t>
  </si>
  <si>
    <t>Placa KN Diamant 15x1200x2600</t>
  </si>
  <si>
    <t>Placa KN Flexibila  GKB 6,5X1200X2500</t>
  </si>
  <si>
    <t>Placa KN Flexibila  GKB 6,5X900X2500</t>
  </si>
  <si>
    <t>Placa KN AQUAPANEL Universal 8x1200x2400</t>
  </si>
  <si>
    <t>Placa  KN AQUAPANEL 12,5x1200x2400</t>
  </si>
  <si>
    <t xml:space="preserve"> </t>
  </si>
  <si>
    <t>Placa AQUAPANEL Sky Lite 8x900x1200</t>
  </si>
  <si>
    <t>Placa KN  Vidiwall 12,5 x 1200 x 2600</t>
  </si>
  <si>
    <t>Placa KN  VidiFire  SK 12,5x1200x2600</t>
  </si>
  <si>
    <t>Placa KNAUF VidiPhonic  12,5 x 1200 x 20</t>
  </si>
  <si>
    <t>Placa KNAUF Vidiwall HI 12,5x1200x2000</t>
  </si>
  <si>
    <t>Placa KNAUF Vidiwall HI 12,5x1200x2600</t>
  </si>
  <si>
    <t>Placa KN Vidifloor 10x1000x1500 mm</t>
  </si>
  <si>
    <t>Placa KN  Vidifloor 12,5 x 1000 x 1500</t>
  </si>
  <si>
    <t>Placa CLEANEO 6/18 R cant 4SK alb</t>
  </si>
  <si>
    <t>Placa CLEANEO 8/18 Q cant 4SK alb</t>
  </si>
  <si>
    <t>Placa Cleaneo 10/23 R cant 2SK/2FF negru</t>
  </si>
  <si>
    <t>Cleaneo Akustik 12/20/35 PLUS R pasla ng</t>
  </si>
  <si>
    <t>Placa Cleaneo 15/30 R, cant 4SK,alb</t>
  </si>
  <si>
    <t>Placa Cleaneo 8/18 Q cant FF, negru</t>
  </si>
  <si>
    <t>Placa Cleaneo 12/25 Q cant FF, negru</t>
  </si>
  <si>
    <t>Placa CLEANEO 12/25 Q cant 4SK fara pasl</t>
  </si>
  <si>
    <t>Placa Knauf Cleaneo 8/15/20R, 4SK, negru</t>
  </si>
  <si>
    <t>Placa Knauf Cleaneo Akustik 8/18/20 R</t>
  </si>
  <si>
    <t>Placa Cleaneo Akustik 8/15/20R cant FF</t>
  </si>
  <si>
    <t>Placa Cleaneo 8/15/20R cant 2SK/2FF</t>
  </si>
  <si>
    <t>Placa Cleaneo 6/18R, 2SK/2FF</t>
  </si>
  <si>
    <t xml:space="preserve">Cleaneo Akustik 8/18R, 2SK /2FF </t>
  </si>
  <si>
    <t>Placa KN Cleaneo Akustic Slotline 4SK B4</t>
  </si>
  <si>
    <t xml:space="preserve">Placa gips folie Pb 2600x625 (12,5+0,5) </t>
  </si>
  <si>
    <t xml:space="preserve">Placa gips folie Pb 2600x625 (12,5+1,0) </t>
  </si>
  <si>
    <t xml:space="preserve">Placa gips folie Pb 2600x625 (12,5+1,5) </t>
  </si>
  <si>
    <t>Placa PERFORAT PLUS 12,5x1875x1200 mm</t>
  </si>
  <si>
    <t>Set montaj  Cleaneo perforatie tip 6/18R</t>
  </si>
  <si>
    <t>Set montaj Cleaneo perforatie tip 8/18</t>
  </si>
  <si>
    <t>Set montaj Cleaneo perforatie tip 15/30R</t>
  </si>
  <si>
    <t>Set montaj placi acustice perfor 12x25</t>
  </si>
  <si>
    <t>Pistol universal pt aplicare Uniflott</t>
  </si>
  <si>
    <t>Tub adaptor reincarcabil pt pistol</t>
  </si>
  <si>
    <t xml:space="preserve">Blochet ipsos cu nut si feder </t>
  </si>
  <si>
    <t>Blochet ipsos hidrofobizat (verde)</t>
  </si>
  <si>
    <t xml:space="preserve">102021    </t>
  </si>
  <si>
    <t>Placa speciala Siniat</t>
  </si>
  <si>
    <t>Placa Nida Acustic 12,5x1200x2600 -58buc</t>
  </si>
  <si>
    <t xml:space="preserve">Placa Pregyaquaboard 12,5x1200x2600 </t>
  </si>
  <si>
    <t>Placa Nida Acustic 12,5x1200x3000</t>
  </si>
  <si>
    <t>Pregyroc Air BA13 12,5x1200x3000</t>
  </si>
  <si>
    <t>Pregyroc Air  BA13 12,5x1200x3000</t>
  </si>
  <si>
    <t>Placa Nida Flex 6,5 x 1200 x 2600</t>
  </si>
  <si>
    <t>Placa Cementex 10x1200x2400 - 54 buc</t>
  </si>
  <si>
    <t>Placa Cementex 12x1200x2400 - 47 buc</t>
  </si>
  <si>
    <t>Placa Nida AQUABOARD 12,5 x 1200 x 2600</t>
  </si>
  <si>
    <t>Placa Nida AQUABOARD 12,5 x 1200 x 3000</t>
  </si>
  <si>
    <t>Placa Pregy-RX Plac 12,5/Pb 2mm</t>
  </si>
  <si>
    <t>Banda Rx Pb 2 mm  1m/rola</t>
  </si>
  <si>
    <t xml:space="preserve">Placa Nida SONIC C10N8 (Pregybel) </t>
  </si>
  <si>
    <t>Placa Nida SONIC R8/12n0-C 12,5 mm</t>
  </si>
  <si>
    <t>Placa Nida SONIC C8 N0 12,5 mm</t>
  </si>
  <si>
    <t>Placa Pregybel R15 N1 1200x2400 mm</t>
  </si>
  <si>
    <t>Placa Nida SONIC R10/N0 12,5 mm</t>
  </si>
  <si>
    <t>Placa NIDA FLOOR 18x1200x2430</t>
  </si>
  <si>
    <t>Placa Permabase 12,5x1200x2000</t>
  </si>
  <si>
    <t>PLACA AQUAFIRE 12,5X1200X2000</t>
  </si>
  <si>
    <t xml:space="preserve">102022    </t>
  </si>
  <si>
    <t>Placa speciala Rigips</t>
  </si>
  <si>
    <t>RIDURIT 15 x 1200 x 2000</t>
  </si>
  <si>
    <t>RIFLEX 6 mm 1200x2400 mm</t>
  </si>
  <si>
    <t>Rigiton 6/18 panza alba 1188 x 1998 mm</t>
  </si>
  <si>
    <t>Rigiton 8/15/20 panza neagra 2000x1200</t>
  </si>
  <si>
    <t>Rigiton 8/18 Q+ panza 1200 X 2000</t>
  </si>
  <si>
    <t>RIGIDUR H 12,5x1200x2400 AK</t>
  </si>
  <si>
    <t>RIGIDUR H 12,5x1200x2400 4SK</t>
  </si>
  <si>
    <t xml:space="preserve">103001    </t>
  </si>
  <si>
    <t>Gleturi B+M</t>
  </si>
  <si>
    <t>Glet de umplere INTRAMUR , 25kg</t>
  </si>
  <si>
    <t>Glet de finisare  INTRAFEIN, 25kg</t>
  </si>
  <si>
    <t xml:space="preserve">103020    </t>
  </si>
  <si>
    <t>Gleturi Knauf</t>
  </si>
  <si>
    <t>Glet HP FINISH 20 kg/sac</t>
  </si>
  <si>
    <t>Ipsos adeziv Perlfix 25 kg / sac</t>
  </si>
  <si>
    <t>Ipsos adeziv Perlfix 30 kg / sac</t>
  </si>
  <si>
    <t xml:space="preserve">Chit rosturi KN Joint Filler Super 20kg </t>
  </si>
  <si>
    <t>Masa de spaclu KN  FUGENFULLER 25 kg/sac</t>
  </si>
  <si>
    <t>Masa spaclu KN Fugenfuller Leicht 25kg</t>
  </si>
  <si>
    <t>Glet HP START Plus 10 kg/sac</t>
  </si>
  <si>
    <t>Glet HP START 20 kg/sac</t>
  </si>
  <si>
    <t>Glet HP FINISH Plus 7 kg/sac</t>
  </si>
  <si>
    <t>SHEETROCK Super Finish 20 kg./gal</t>
  </si>
  <si>
    <t>SHEETROCK Super Finish 25 kg/gal</t>
  </si>
  <si>
    <t>SHEETROCK  Finitura 6  kg./gal.</t>
  </si>
  <si>
    <t>SHEETROCK  Finitura 25 kg./gal.</t>
  </si>
  <si>
    <t>Glet Knauf Fill&amp;Finish Light, 20 kg</t>
  </si>
  <si>
    <t>Masa de spaclu UNIFLOTT 5  kg/sac.</t>
  </si>
  <si>
    <t>Masa spaclu UNIFLOTT hidrofobizata 5 kg</t>
  </si>
  <si>
    <t>Masa de spaclu Safeboard (5kg)</t>
  </si>
  <si>
    <t>Chit etansare Trennwandkitt 550 ml</t>
  </si>
  <si>
    <t>Masa de spaclu Fireboard 5kg/sac</t>
  </si>
  <si>
    <t>Masa de spaclu Fireboard 10 kg/sac</t>
  </si>
  <si>
    <t>Masa de spaclu Fireboard 20 kg/sac</t>
  </si>
  <si>
    <t>Amorsa AQUAPANEL pt exterior, 15 kg</t>
  </si>
  <si>
    <t>Masa spaclu pt rost AQUAPANEL, 20kg gri</t>
  </si>
  <si>
    <t>Mortar de armare AQUAPANEL 25 kg alb</t>
  </si>
  <si>
    <t>Adeziv poliuretanic pentru AQUAPANEL 310</t>
  </si>
  <si>
    <t>Adeziv poliuretanic pt.VIDIWAL 310ml/tub</t>
  </si>
  <si>
    <t xml:space="preserve">103021    </t>
  </si>
  <si>
    <t>Gleturi Siniat</t>
  </si>
  <si>
    <t>Boardfix NIDA  Ipsos adeziv 25Kg/sac</t>
  </si>
  <si>
    <t>NIDA Profesional  5Kg/sac</t>
  </si>
  <si>
    <t>NIDA Profesional  25Kg/sac</t>
  </si>
  <si>
    <t>NIDA Practic 17,5 kg</t>
  </si>
  <si>
    <t>NIDA Typ T Bonding RO  25 kg</t>
  </si>
  <si>
    <t>Readymix PregyWAB -  25 kg</t>
  </si>
  <si>
    <t>Ready Mix Profesional  5 kg</t>
  </si>
  <si>
    <t>Ready Mix Profesional  20 kg</t>
  </si>
  <si>
    <t>Nida Efekt Readymix 20 kg</t>
  </si>
  <si>
    <t>Nida Pro Readymix 20 kg</t>
  </si>
  <si>
    <t xml:space="preserve">103022    </t>
  </si>
  <si>
    <t>Gleturi Rigips</t>
  </si>
  <si>
    <t>Ipsos Vario, 5 kg</t>
  </si>
  <si>
    <t>Super Rigips, 5 kg   PE</t>
  </si>
  <si>
    <t>Super Rigips, 25 kg</t>
  </si>
  <si>
    <t>Adeziv Rifix lipire placi 25 kg PE</t>
  </si>
  <si>
    <t>Glet finisaj Rifin 20 kg</t>
  </si>
  <si>
    <t>Glet ipsos Rimano UNI 25 kg</t>
  </si>
  <si>
    <t>Glet ipsos Rimano UNI 25kg</t>
  </si>
  <si>
    <t>Glet ipsos Rimano BIANCO 20 kg</t>
  </si>
  <si>
    <t xml:space="preserve">103023    </t>
  </si>
  <si>
    <t>Gleturi Ardex</t>
  </si>
  <si>
    <t>Glet de umplere ARDEX A 828, 5kg</t>
  </si>
  <si>
    <t>Pasta de umplere ARDEX A 828, 25kg</t>
  </si>
  <si>
    <t>Glet de finisare ARDEX  826, 5kg</t>
  </si>
  <si>
    <t>Glet de finisare ARDEX  826, 25kg</t>
  </si>
  <si>
    <t>Masa de spaclu ARDEX A 45 Neu, 12,5 kg</t>
  </si>
  <si>
    <t>Glet Ardex F 11  5 kg</t>
  </si>
  <si>
    <t>Ardex S 1-K, 4 kg</t>
  </si>
  <si>
    <t>Ardex S 1-K, 20 kg</t>
  </si>
  <si>
    <t>Ardex P82, 2 kg</t>
  </si>
  <si>
    <t>Ardex FB, 1 kg</t>
  </si>
  <si>
    <t>Ardex Premium K14, 25 kg</t>
  </si>
  <si>
    <t>Ardex K36 NEU, 25 kg</t>
  </si>
  <si>
    <t>Fugenfuller universal B+M, 10 kg</t>
  </si>
  <si>
    <t>Ardex AR 300 Multimortel, 25 kg</t>
  </si>
  <si>
    <t>ARDEX P4, 8 kg grund pt int si ext</t>
  </si>
  <si>
    <t>Ardex G 4, 1-6, zementgrau - 12,5 kg</t>
  </si>
  <si>
    <t>Ardex G8S 1-6 Jasmin, 5 kg</t>
  </si>
  <si>
    <t>Ardex G8S 1-6 Bahamabeige, 5 kg</t>
  </si>
  <si>
    <t>Ardex G8S 1-6 Silbergrau, 5 kg</t>
  </si>
  <si>
    <t>Ardex G8S 1-6 Weis, 5 kg</t>
  </si>
  <si>
    <t>Ardex G8S 1-6 Anthrazit, 5 kg</t>
  </si>
  <si>
    <t xml:space="preserve">103032    </t>
  </si>
  <si>
    <t>Gleturi Caparol</t>
  </si>
  <si>
    <t>Glet Akkordspachtel Fein 25 kg</t>
  </si>
  <si>
    <t>Akkordspachtel KF 25 kg,</t>
  </si>
  <si>
    <t>Caparol Ratio-Spachtel 25 kg</t>
  </si>
  <si>
    <t xml:space="preserve">103049    </t>
  </si>
  <si>
    <t>Gleturi Baumit</t>
  </si>
  <si>
    <t>Glet de ipsos FINO BELLO, 20kg</t>
  </si>
  <si>
    <t>Tencuiala glet Baumit 30 kg</t>
  </si>
  <si>
    <t>Tencuiala Ratio Glatt Baumit 30 kg</t>
  </si>
  <si>
    <t>Glet de ipsos FINO G, 20kg</t>
  </si>
  <si>
    <t xml:space="preserve">106010    </t>
  </si>
  <si>
    <t>OSB</t>
  </si>
  <si>
    <t>OSB USA 6 mm (2,44 x 1,22)</t>
  </si>
  <si>
    <t>OSB3   6 mm (2,5 x 1,25 m)</t>
  </si>
  <si>
    <t>OSB3   8 mm (2,5 x 1,25 m)</t>
  </si>
  <si>
    <t>OSB3  10 mm (2,5 x 1,25 m)</t>
  </si>
  <si>
    <t>OSB3  12 mm (2,5 x 1,25 m)</t>
  </si>
  <si>
    <t>OSB3  22 mm (2,5 x 1,25 m)</t>
  </si>
  <si>
    <t>OSB3  15 mm (2,5 x 1,25 m)</t>
  </si>
  <si>
    <t>OSB3  Roofing  12 mm (2,8 x 0,6 m)</t>
  </si>
  <si>
    <t xml:space="preserve">152025    </t>
  </si>
  <si>
    <t>Profil 0,5 FCTC</t>
  </si>
  <si>
    <t>Profil CD 60/05/3000 FCTC</t>
  </si>
  <si>
    <t>Profil CD 60/05/4000 FCTC</t>
  </si>
  <si>
    <t>Profil UD 28/05/3000 FCTC</t>
  </si>
  <si>
    <t>Profil UD 28/05/4000 FCTC</t>
  </si>
  <si>
    <t>Profil CW 50/05/3000 FCTC</t>
  </si>
  <si>
    <t>Profil CW 50/05/4000 FCTC</t>
  </si>
  <si>
    <t>Profil CW 75/05/3000 FCTC</t>
  </si>
  <si>
    <t>Profil CW 75/05/4000 FCTC</t>
  </si>
  <si>
    <t>Profil CW 100/05/3000 FCTC</t>
  </si>
  <si>
    <t>Profil CW 100/05/4000 FCTC</t>
  </si>
  <si>
    <t>Profil UW 50/05/3000 FCTC</t>
  </si>
  <si>
    <t>Profil UW 50/05/4000 FCTC</t>
  </si>
  <si>
    <t>Profil UW 75/05/3000 FCTC</t>
  </si>
  <si>
    <t>Profil UW 75/05/4000 FCTC</t>
  </si>
  <si>
    <t>Profil UW 100/05/3000 FCTC</t>
  </si>
  <si>
    <t>Profil UW 100/05/4000 FCTC</t>
  </si>
  <si>
    <t xml:space="preserve">152044    </t>
  </si>
  <si>
    <t>Profile 0,5 Metal</t>
  </si>
  <si>
    <t>Profil CD 60/05/3000 MW</t>
  </si>
  <si>
    <t xml:space="preserve">153006    </t>
  </si>
  <si>
    <t>Profile 0,6 IPR</t>
  </si>
  <si>
    <t>Profil CD 60/06/3000 Intraprofil</t>
  </si>
  <si>
    <t>Profil CD 60/06/4000 Intraprofil</t>
  </si>
  <si>
    <t>Profil UD 28/06/3000 Intraprofil</t>
  </si>
  <si>
    <t>Profil UD 28/06/4000 Intraprofil</t>
  </si>
  <si>
    <t>Profil CW 50/06/3000 Intraprofil</t>
  </si>
  <si>
    <t>Profil CW 50/06/4000 Intraprofil</t>
  </si>
  <si>
    <t>Profil CW 75/06/3000 Intraprofil</t>
  </si>
  <si>
    <t>Profil CW 75/06/4000 Intraprofil</t>
  </si>
  <si>
    <t>Profil CW 100/06/3000 Intraprofil</t>
  </si>
  <si>
    <t>Profil CW 100/06/4000 Intraprofil</t>
  </si>
  <si>
    <t>Profil UW 50/06/3000 Intraprofil</t>
  </si>
  <si>
    <t>Profil UW 50/06/4000 Intraprofil</t>
  </si>
  <si>
    <t>Profil UW 75/06/3000 Intraprofil</t>
  </si>
  <si>
    <t>Profil UW 75/06/4000 Intraprofil</t>
  </si>
  <si>
    <t>Profil UW 100/06/3000 Intraprofil</t>
  </si>
  <si>
    <t>Profil UW 100/06/4000 Intraprofil</t>
  </si>
  <si>
    <t xml:space="preserve">153020    </t>
  </si>
  <si>
    <t>Profile 0,6 Knauf</t>
  </si>
  <si>
    <t xml:space="preserve">Profil CD 60/3000 KN </t>
  </si>
  <si>
    <t>Profil CD 60/4000 KN</t>
  </si>
  <si>
    <t>Profil UD 28/3000 KN</t>
  </si>
  <si>
    <t>Profil CW 50/3000 KN</t>
  </si>
  <si>
    <t>Profil CW 50/4000 KN</t>
  </si>
  <si>
    <t>Profil CW 75/3000 KN</t>
  </si>
  <si>
    <t>Profil CW 75/4000 KN</t>
  </si>
  <si>
    <t>Profil CW 100/3000 KN</t>
  </si>
  <si>
    <t>Profil CW 100/4000 KN</t>
  </si>
  <si>
    <t>Profil UW 50/4000 KN</t>
  </si>
  <si>
    <t>Profil UW 75/4000 KN</t>
  </si>
  <si>
    <t>Profil UW 100/4000 KN</t>
  </si>
  <si>
    <t xml:space="preserve">153021    </t>
  </si>
  <si>
    <t xml:space="preserve">Profile 0,6 Siniat </t>
  </si>
  <si>
    <t>Profil CD 60/3000 N M</t>
  </si>
  <si>
    <t>Profil CD 60/4000 N M</t>
  </si>
  <si>
    <t>Profil UD 28/3000 N M</t>
  </si>
  <si>
    <t>Profil UD 28/4000 N M</t>
  </si>
  <si>
    <t>Profil CW 50/3000 N M</t>
  </si>
  <si>
    <t>Profil CW 50/4000 N M</t>
  </si>
  <si>
    <t>Profil CW 75/3000 N M</t>
  </si>
  <si>
    <t>Profil CW 75/4000 N M</t>
  </si>
  <si>
    <t>Profil CW 100/3000 N M</t>
  </si>
  <si>
    <t>Profil CW 100/4000 N M</t>
  </si>
  <si>
    <t>Profil UW 50/3000 N M</t>
  </si>
  <si>
    <t>Profil UW 50/4000 N M</t>
  </si>
  <si>
    <t>Profil UW 75/3000 N M</t>
  </si>
  <si>
    <t xml:space="preserve">Profil UW 75/4000 N M </t>
  </si>
  <si>
    <t>Profil UW 100/3000 N M</t>
  </si>
  <si>
    <t>Profil UW 100/4000 N M</t>
  </si>
  <si>
    <t xml:space="preserve">153022    </t>
  </si>
  <si>
    <t xml:space="preserve">Profile 0,6 Rigips </t>
  </si>
  <si>
    <t xml:space="preserve">Profil UW 100/4000 S G </t>
  </si>
  <si>
    <t>Profil CD 60/3000 S G</t>
  </si>
  <si>
    <t>Profil CD 60/4000 S G</t>
  </si>
  <si>
    <t>Profil UD 28/3000 S G</t>
  </si>
  <si>
    <t>Profil CW 50/3000 S G</t>
  </si>
  <si>
    <t>Profil CW 50/4000 S G</t>
  </si>
  <si>
    <t>Profil CW 75/3000 S G</t>
  </si>
  <si>
    <t>Profil CW 75/4000 S G</t>
  </si>
  <si>
    <t xml:space="preserve">Profil CW 100/4000 S G </t>
  </si>
  <si>
    <t>Profil UW 50/4000 S G</t>
  </si>
  <si>
    <t>Profil UW 75/4000 S G</t>
  </si>
  <si>
    <t xml:space="preserve">153025    </t>
  </si>
  <si>
    <t>Profile 0,6 FCTC</t>
  </si>
  <si>
    <t>Profil CD 60/06/3000 FCTC</t>
  </si>
  <si>
    <t>Profil CD 60/06/4000 FCTC</t>
  </si>
  <si>
    <t>Profil UD 28/06/3000 FCTC</t>
  </si>
  <si>
    <t>Profil UD 28/06/4000 FCTC</t>
  </si>
  <si>
    <t>Profil CW 50/06/3000 FCTC</t>
  </si>
  <si>
    <t>Profil CW 50/06/4000 FCTC</t>
  </si>
  <si>
    <t>Profil CW 75/06/3000 FCTC</t>
  </si>
  <si>
    <t>Profil CW 75/06/4000 FCTC</t>
  </si>
  <si>
    <t>Profil CW 100/06/3000 FCTC</t>
  </si>
  <si>
    <t>Profil CW 100/06/4000 FCTC</t>
  </si>
  <si>
    <t>Profil UW 50/06/3000 FCTC</t>
  </si>
  <si>
    <t>Profil UW 50/06/4000 FCTC</t>
  </si>
  <si>
    <t>Profil UW 75/06/3000 FCTC</t>
  </si>
  <si>
    <t>Profil UW 75/06/4000 FCTC</t>
  </si>
  <si>
    <t>Profil UW 100/06/3000 FCTC</t>
  </si>
  <si>
    <t>Profil UW 100/06/4000 FCTC</t>
  </si>
  <si>
    <t xml:space="preserve">154020    </t>
  </si>
  <si>
    <t xml:space="preserve">Profil UA Knauf </t>
  </si>
  <si>
    <t>Profil UA 50/3000 KN</t>
  </si>
  <si>
    <t>Profil UA 50/4000/KN</t>
  </si>
  <si>
    <t>Profil UA 75/3000/KN</t>
  </si>
  <si>
    <t>Profil UA 75/4000/KN</t>
  </si>
  <si>
    <t>Profil UA 100/3000/KN</t>
  </si>
  <si>
    <t xml:space="preserve">154021    </t>
  </si>
  <si>
    <t xml:space="preserve">Profil UA Siniat </t>
  </si>
  <si>
    <t>Profil UA 50/3000 N M</t>
  </si>
  <si>
    <t>Profil UA 50/4000 N M</t>
  </si>
  <si>
    <t>Profil UA 75/3000 N M</t>
  </si>
  <si>
    <t xml:space="preserve">Profil UA 75/4000  N M  </t>
  </si>
  <si>
    <t>Profil UA 100/3000  N M</t>
  </si>
  <si>
    <t xml:space="preserve">154022    </t>
  </si>
  <si>
    <t>Profil UA Rigips</t>
  </si>
  <si>
    <t>Profil UA 50/4000 S G</t>
  </si>
  <si>
    <t>Profil UA 75/3000 S G</t>
  </si>
  <si>
    <t>Profil UA 75/4000 S G</t>
  </si>
  <si>
    <t>Profil UA 100/4000 S G</t>
  </si>
  <si>
    <t xml:space="preserve">154025    </t>
  </si>
  <si>
    <t>Profil UA FCTC</t>
  </si>
  <si>
    <t>Profil UA 50/3000 FCTC</t>
  </si>
  <si>
    <t>Profil UA 50/4000 FCTC</t>
  </si>
  <si>
    <t>Profil UA 75/3000 FCTC</t>
  </si>
  <si>
    <t>Profil UA 75/4000 FCTC</t>
  </si>
  <si>
    <t xml:space="preserve">Profil UA 75/4000 FCTC </t>
  </si>
  <si>
    <t xml:space="preserve">Profil UA 100/3000 FCTC </t>
  </si>
  <si>
    <t>Profil UA 100/3000 FCTC</t>
  </si>
  <si>
    <t xml:space="preserve">Profil UA 100/4000 FCTC </t>
  </si>
  <si>
    <t>Profil UA 100/4000 FCTC</t>
  </si>
  <si>
    <t xml:space="preserve">155020    </t>
  </si>
  <si>
    <t>Profile speciale Knauf</t>
  </si>
  <si>
    <t>Profil coltar AL 25x25x0,4 x 3000 Knauf</t>
  </si>
  <si>
    <t>Profil coltar AL 25x25x0,4x3000 Knauf</t>
  </si>
  <si>
    <t>Profil pt. curburi Knaufixy G75</t>
  </si>
  <si>
    <t>Profil PVC curb  protectie muchii 3ml.</t>
  </si>
  <si>
    <t>Profil cant placa  tip L din AL.</t>
  </si>
  <si>
    <t>Profil PVC tip J 12,5 x 2500 Knauf</t>
  </si>
  <si>
    <t>Profil PVC tip J 12,5 x 3000 Knauf</t>
  </si>
  <si>
    <t>Coltar Sheetrock Dallas 3050 mm</t>
  </si>
  <si>
    <t>Profil Omega 60/27 / 4000 KN</t>
  </si>
  <si>
    <t>Profil PVC tip J 15 x 3000 Knauf</t>
  </si>
  <si>
    <t xml:space="preserve">155021    </t>
  </si>
  <si>
    <t>Profile speciale Siniat</t>
  </si>
  <si>
    <t>Vinclu metalic 200x40x40  2 mm</t>
  </si>
  <si>
    <t>Profil PVC flexibil 30x34  3 ml</t>
  </si>
  <si>
    <t>Profil coltar NIDA AL 24x24x04x2500</t>
  </si>
  <si>
    <t>Profil coltar  Siniat  Al 24x24x04x3000</t>
  </si>
  <si>
    <t>Profil pt. curburi Vertebra GV30 (UD 28)</t>
  </si>
  <si>
    <t>Profil pt. curburi Vertebra GV50 (CD 60)</t>
  </si>
  <si>
    <t xml:space="preserve">Profil PVC tip H - rost dilatare </t>
  </si>
  <si>
    <t>Profil PVC tip H 12,5 x 2500 mm</t>
  </si>
  <si>
    <t>Profil PVC tip U 12,5 mm 2,5 m</t>
  </si>
  <si>
    <t>Profil PVC tip U 15 mm 2,5 m</t>
  </si>
  <si>
    <t>Profil UW 80x75x80  0,8 mm / 3 ml</t>
  </si>
  <si>
    <t>Profil UW 80x75x80  0,8 mm / 2 ml</t>
  </si>
  <si>
    <t>Profil UW 80x50x80  0,80 mm / 3 ml</t>
  </si>
  <si>
    <t>Profil UW 80x100x80  0,8 mm / 3 ml</t>
  </si>
  <si>
    <t>Profil UW 80x100x80  2 mm / 3 ml</t>
  </si>
  <si>
    <t>Profil UW 100x50x100  1 mm / 3 ml</t>
  </si>
  <si>
    <t>Profil UW 120x75x120  1 mm / 3 ml</t>
  </si>
  <si>
    <t>Profil UW 120x100x120 1 mm / 3 ml</t>
  </si>
  <si>
    <t>Profil UW 120x100x120 2 mm / 3 ml</t>
  </si>
  <si>
    <t>Profil UW 150x75x150 2 mm / 3 ml</t>
  </si>
  <si>
    <t>Profil UW 150x100x150  2 mm / 3 ml</t>
  </si>
  <si>
    <t>Profil UW 250x100x250 2 mm / 3 ml</t>
  </si>
  <si>
    <t xml:space="preserve">155022    </t>
  </si>
  <si>
    <t>Profile speciale Rigips</t>
  </si>
  <si>
    <t>Profil metalic tip J 12,5 x 2500</t>
  </si>
  <si>
    <t>Profil metalic tip J 12,5 x 3000</t>
  </si>
  <si>
    <t>Profil coltar AL 25x25x0,4 x 3000 S G</t>
  </si>
  <si>
    <t xml:space="preserve">155099    </t>
  </si>
  <si>
    <t>Profile speciale AF</t>
  </si>
  <si>
    <t>Coltar din aluminiu, perf. 20/20/2500</t>
  </si>
  <si>
    <t>Coltar din aluminiu, perforat 20/20/3000</t>
  </si>
  <si>
    <t>Coltar din aluminiu, perf. 23/23/2500</t>
  </si>
  <si>
    <t>Coltar din aluminiu, perf. 23/23/2800</t>
  </si>
  <si>
    <t>Coltar din aluminiu, perf. 23/23/3000</t>
  </si>
  <si>
    <t>Coltar din tabla ZN., perforat. 3000 mm</t>
  </si>
  <si>
    <t>Profil pt. curburi Vertebra G 75 ( CW 75</t>
  </si>
  <si>
    <t xml:space="preserve">201020    </t>
  </si>
  <si>
    <t>Sisteme de fixare Knauf</t>
  </si>
  <si>
    <t>Surub Autofiletant LN 3,5 x 9 KN (1000)</t>
  </si>
  <si>
    <t>Surub Autofiletant TN 25  Knauf (1000)</t>
  </si>
  <si>
    <t>Surub Autofiletant TN 25 Knauf (250 buc)</t>
  </si>
  <si>
    <t>Surub Autofiletant TN 35 Knauf (1000)</t>
  </si>
  <si>
    <t>Surub autofiletant TN 35 Knauf (250)</t>
  </si>
  <si>
    <t>Surub Autofiletant TN 45 Knauf (1000)</t>
  </si>
  <si>
    <t>Surub autofiletant TN 45 Knauf (500)</t>
  </si>
  <si>
    <t>Surub Autofiletant TN 55 Knauf (1000)</t>
  </si>
  <si>
    <t>Surub Autofiletant TN 55 Knauf 500 buc</t>
  </si>
  <si>
    <t>Surub Autofiletant TN 70 Knauf</t>
  </si>
  <si>
    <t>Surub Autofiletant TN 70 Knauf (500)</t>
  </si>
  <si>
    <t>Surub Autofiletant TN 70 (250 buc/cut)</t>
  </si>
  <si>
    <t>Surub Autofiletant TN 90  Knauf</t>
  </si>
  <si>
    <t>Surub Autofiletant TN 5,5x38 placa/placa</t>
  </si>
  <si>
    <t>Surub Autoperforant LB 3,5 x 9,5 (250)</t>
  </si>
  <si>
    <t>Surub Autoperforant LB 3,5x9,5 KN (100)</t>
  </si>
  <si>
    <t>Surub Autoperforant LB 3,5 x 9,5 (1000)</t>
  </si>
  <si>
    <t>Surub Autoperforant TB 25 Knauf (500)</t>
  </si>
  <si>
    <t>Surub Autoperforant TB 25 Knauf (250)</t>
  </si>
  <si>
    <t>Surub Autoperforant TB 35 Knauf (500)</t>
  </si>
  <si>
    <t>Surub Autoperforant TB 35 Knauf (250)</t>
  </si>
  <si>
    <t>Surub Autoperforant TB 45 Knauf (1000)</t>
  </si>
  <si>
    <t>Surub Autoperforant TB 45 Knauf (500)</t>
  </si>
  <si>
    <t>Surub Autoperforant TB 45 Knauf (250)</t>
  </si>
  <si>
    <t>Autofiletant Vidiwall 3,9 x 22 (1000)</t>
  </si>
  <si>
    <t>Autofiletant pt. Vidiwall 3,9x30 (1000)</t>
  </si>
  <si>
    <t>Autofiletant Vidiwall 3,9 x 45 (1000)</t>
  </si>
  <si>
    <t>Surub Autofiletant Diamant XTN 23 (250)</t>
  </si>
  <si>
    <t>Surub Autofiletant Diamant XTN 23 (1000)</t>
  </si>
  <si>
    <t>Surub Autofiletant Diamant XTN 38 (1000)</t>
  </si>
  <si>
    <t>Surub Autofiletant Diamant XTN 38 (250)</t>
  </si>
  <si>
    <t>Surub Autofiletant Diamant XTN 55 (1000)</t>
  </si>
  <si>
    <t>Autofiletant pt. Aquapanel SN 25  (1000)</t>
  </si>
  <si>
    <t>Autofiletant pt. Aquapanel SN39 KN (500)</t>
  </si>
  <si>
    <t>Surub autofiletant Knauf FN 4,3x35 (500)</t>
  </si>
  <si>
    <t>Autoforant pt Aquapanel SB 25 (250)</t>
  </si>
  <si>
    <t>Autoperforant pt. Aquapanel  SB39 (250)</t>
  </si>
  <si>
    <t>Autofiletant SN 3,5 x 30 Knauf (1000)</t>
  </si>
  <si>
    <t>Diblu Metalic 6 x 35 Knauf  DN6 (100)</t>
  </si>
  <si>
    <t>Diblu metalic pt exterior 6x32 (100)</t>
  </si>
  <si>
    <t>Diblu cu surub K 6 x 40 mm (100)</t>
  </si>
  <si>
    <t>Diblu cu surub K 6 x 55 mm (100)</t>
  </si>
  <si>
    <t>Diblu metalic Hartmut spatii goluri (50)</t>
  </si>
  <si>
    <t>Surub autofiletant Vidifloor 22 (500)</t>
  </si>
  <si>
    <t xml:space="preserve">201021    </t>
  </si>
  <si>
    <t>Sisteme de fixare Siniat</t>
  </si>
  <si>
    <t>Surub filet invers 3,9x45 PH2 (500 buc)</t>
  </si>
  <si>
    <t>Surub Autofiletant 212 x 25 Siniat</t>
  </si>
  <si>
    <t>Surub Autofiletant 212 x 35 cu bit PH2</t>
  </si>
  <si>
    <t xml:space="preserve">Surub Autofiletant 212 x 45 Siniat </t>
  </si>
  <si>
    <t>Surub Autofiletant 212 x 55  Siniat</t>
  </si>
  <si>
    <t xml:space="preserve">Surub Autofiletant 212 x 70 Siniat </t>
  </si>
  <si>
    <t>Surub Autofiletant 212 x 90 / 250 buc</t>
  </si>
  <si>
    <t>Surub Autoforant 421x9,5 cu bit PH2</t>
  </si>
  <si>
    <t xml:space="preserve">Surub autoperforant cap plat 421x13 </t>
  </si>
  <si>
    <t>Surub Autoperforant 421x13 / 1000 buc</t>
  </si>
  <si>
    <t>Surub autoperforant cap plat 421x9,5</t>
  </si>
  <si>
    <t>Surub Autoperforant  221x25 Nida</t>
  </si>
  <si>
    <t>Surub Autoperforant  221x35 Nida</t>
  </si>
  <si>
    <t>Surub Autoperforant Nida  221x 45</t>
  </si>
  <si>
    <t>Surub autoperforant Nida 221 x 55</t>
  </si>
  <si>
    <t xml:space="preserve">Surub Autofiletant N WAB  212x41 /1000 </t>
  </si>
  <si>
    <t>Surub Autofiletant LaDura 3,9x45 (1000b)</t>
  </si>
  <si>
    <t>Surub Autoperforant 5,5x25 / 250 buc</t>
  </si>
  <si>
    <t>Diblu Metalic 6 x 40 DN 6 Siniat 100 buc</t>
  </si>
  <si>
    <t xml:space="preserve">Diblu cu surub 6x40 / 200 buc </t>
  </si>
  <si>
    <t xml:space="preserve">Diblu cu surub 6x60 / 100 buc </t>
  </si>
  <si>
    <t>Diblu cu surub 6 x 80 (100 buc) Nida</t>
  </si>
  <si>
    <t>Diblu cu surub 8 x 80 (50 buc) Nida</t>
  </si>
  <si>
    <t>Surub M8 NIDA pt prindere colt UA</t>
  </si>
  <si>
    <t>Surub Autofiletant LaDura 3,9x45 / 500 b</t>
  </si>
  <si>
    <t xml:space="preserve">201022    </t>
  </si>
  <si>
    <t>Sisteme de fixare Rigips</t>
  </si>
  <si>
    <t>Surub Autoforant 3,5x35 BPB</t>
  </si>
  <si>
    <t>Surub RIGIDUR 3,5x30 (1000 buc/cut)</t>
  </si>
  <si>
    <t>Surub RIGIDUR 3,5x40 (1000 buc/cut)</t>
  </si>
  <si>
    <t>Surub RIDURIT 35 (1000 buc)</t>
  </si>
  <si>
    <t>Surub RIDURIT 45 (500 buc)</t>
  </si>
  <si>
    <t>Surub RIDURIT 55 (500 buc)</t>
  </si>
  <si>
    <t xml:space="preserve">Surub RIDURIT 70 (250 buc) </t>
  </si>
  <si>
    <t>Surub Hartfix 3,9x25 (1000 buc) SG</t>
  </si>
  <si>
    <t>Surub Hartfix 3,9x35 (1000 buc) SG</t>
  </si>
  <si>
    <t xml:space="preserve">201040    </t>
  </si>
  <si>
    <t>Sisteme de fixare AMF</t>
  </si>
  <si>
    <t>Surub Bej Heradesign  4,5x50</t>
  </si>
  <si>
    <t xml:space="preserve">201099    </t>
  </si>
  <si>
    <t>Sisteme de fixare AF</t>
  </si>
  <si>
    <t>Surub Autofiletant 212x25 (1000buc/cut)</t>
  </si>
  <si>
    <t>Surub Autofiletant 212x35 (1000buc/cut)</t>
  </si>
  <si>
    <t>Surub Autofiletant 212x45 (500buc/cut)</t>
  </si>
  <si>
    <t>Surub Autofiletant 212x55 (500 buc/cut)</t>
  </si>
  <si>
    <t>Surub Autoperf. 421x9,5 (1000 buc/cut)</t>
  </si>
  <si>
    <t>Surub Autoperf 221 x 25 (1000 buc/cut.)</t>
  </si>
  <si>
    <t>Surub Autoperf 221 x 35( 1000 buc/cut.)</t>
  </si>
  <si>
    <t>Surub Autoperf 221 x 35 ( 1000 buc/cut.)</t>
  </si>
  <si>
    <t>Surub Autoperf 221 x 45 ( 1000 buc/cut.)</t>
  </si>
  <si>
    <t>Surub Autoperf 221 x 55 ( 500 buc/cut.)</t>
  </si>
  <si>
    <t>Diblu Melc DRIVA Metal ( 100 buc/cut)</t>
  </si>
  <si>
    <t>Diblu metalic 6 x 40 DN 6 (100 buc/cut)</t>
  </si>
  <si>
    <t>Diblu metalic 6 x 40 DN 6  (200 buc/cut)</t>
  </si>
  <si>
    <t xml:space="preserve">Diblu metalic SPEED 6 x 40 cu ochi  </t>
  </si>
  <si>
    <t>Diblu metalic DN 6x65 (100 buc/cut)</t>
  </si>
  <si>
    <t>Diblu cu surub 6 x 40 (200 buc/cut)</t>
  </si>
  <si>
    <t>Diblu cu surub 6 x 60  (100 buc/cut)</t>
  </si>
  <si>
    <t>Diblu cu surub 6 x 60  (200 buc/cut)</t>
  </si>
  <si>
    <t xml:space="preserve">Diblu cu surub 6 x 60  (200 buc/cut) </t>
  </si>
  <si>
    <t>Diblu cu surub 8 x 100  ( 100  buc/cut)</t>
  </si>
  <si>
    <t xml:space="preserve">201520    </t>
  </si>
  <si>
    <t>Accesorii CD Knauf</t>
  </si>
  <si>
    <t>Brida reglabila Knauf CD 3,5 - 5 (100)</t>
  </si>
  <si>
    <t>Brida reglabila Knauf CD 6,5 - 8 (100)</t>
  </si>
  <si>
    <t>Brida reglabila Knauf CD 9 - 12  (50)</t>
  </si>
  <si>
    <t xml:space="preserve">Piesa agatare in 4 puncte (100) </t>
  </si>
  <si>
    <t>Clips CD pt profile laminate (50)</t>
  </si>
  <si>
    <t>Piesa Imbinare liniara CD  KN (100)</t>
  </si>
  <si>
    <t>Piesa incrucisare simpla CD KN (100)</t>
  </si>
  <si>
    <t>Piesa incrucisare CD dubla Knauf (100)</t>
  </si>
  <si>
    <t>Piesa incrucisare la nivel CD 60 (50)</t>
  </si>
  <si>
    <t>Brida multipla KN  (100)</t>
  </si>
  <si>
    <t>Brida antif. fixare dir. CD 12 cm (100)</t>
  </si>
  <si>
    <t>Brida antif. fixare dir. CD 20 cm (100)</t>
  </si>
  <si>
    <t>Brida fixare directa CD 12 cm (100)</t>
  </si>
  <si>
    <t>Brida fixare directa CD 20 cm (100)</t>
  </si>
  <si>
    <t>Piesa zimtata agatare pt izolatii (100)</t>
  </si>
  <si>
    <t>Element telescopic pt. UA 50 Knauf</t>
  </si>
  <si>
    <t xml:space="preserve">Element telescopic pt. UA 75 Knauf </t>
  </si>
  <si>
    <t>Element telescopic pt. UA 100 Knauf</t>
  </si>
  <si>
    <t>Piesa fixare universala CD 60 (100)</t>
  </si>
  <si>
    <t>Piesa imbinare liniara CD 60 neagra</t>
  </si>
  <si>
    <t>Piesa incrucisare dubla CD 60 neagra</t>
  </si>
  <si>
    <t>Vopsea tratament anticoroziv 0,75l</t>
  </si>
  <si>
    <t xml:space="preserve">201521    </t>
  </si>
  <si>
    <t>Accesorii CD Siniat</t>
  </si>
  <si>
    <t>Racord lemn WP 170 N M (100 buc/cut)</t>
  </si>
  <si>
    <t xml:space="preserve">Racord suspensie CD  cu arc  N M </t>
  </si>
  <si>
    <t>Brida reglabila 6-9 N M (50 buc/cut)</t>
  </si>
  <si>
    <t>Brida reglabila 9-12   N M  (50 buc/cut)</t>
  </si>
  <si>
    <t xml:space="preserve">Brida reglabila multipla 9-12 N M </t>
  </si>
  <si>
    <t>Racord prelungire CD60 NM (50 buc/cut)</t>
  </si>
  <si>
    <t>Racord prelungire CD60 N M (100 buc/cut)</t>
  </si>
  <si>
    <t xml:space="preserve">Piesa imbinare CD60 Simpla NM  </t>
  </si>
  <si>
    <t xml:space="preserve">Piesa NIDA incrucisare  dubla CD60 (100 </t>
  </si>
  <si>
    <t>Agrafe metalice Autoadezive (100 buc)</t>
  </si>
  <si>
    <t>Coltar UA 50  Siniat</t>
  </si>
  <si>
    <t>Coltar UA 75  Siniat</t>
  </si>
  <si>
    <t>Coltar UA 100  Siniat</t>
  </si>
  <si>
    <t xml:space="preserve">201522    </t>
  </si>
  <si>
    <t>Accesorii CD Rigips</t>
  </si>
  <si>
    <t>Brida reglabila 3-6 cm S G</t>
  </si>
  <si>
    <t>Brida reglabila 9-12 cm (100 buc/cut) SG</t>
  </si>
  <si>
    <t>Racord suspensie  CD60 S G</t>
  </si>
  <si>
    <t>Piesa incrucisare dubla (100 buc/cut) SG</t>
  </si>
  <si>
    <t>Brida multipla 125 R</t>
  </si>
  <si>
    <t>Brida reglabila 6-9 cm S G</t>
  </si>
  <si>
    <t>Coltar UA 50 S G (4 buc/set)</t>
  </si>
  <si>
    <t>Coltar UA 75  S G (4 buc/set)</t>
  </si>
  <si>
    <t xml:space="preserve">201544    </t>
  </si>
  <si>
    <t>Accesorii CD Metal Work</t>
  </si>
  <si>
    <t>Racord suspensie CD60 (50 buc/cut) M</t>
  </si>
  <si>
    <t>Brida reglabila 6-9 M (50 buc)</t>
  </si>
  <si>
    <t>Brida reglabila 9-12 M (50 buc/cut)</t>
  </si>
  <si>
    <t>Piesa incrucisare simpla M (100 buc)</t>
  </si>
  <si>
    <t>Piesa incrucisare CD dubla M (100 buc)</t>
  </si>
  <si>
    <t>Piesa prelungire CD (50 buc / cutie) M</t>
  </si>
  <si>
    <t xml:space="preserve">201599    </t>
  </si>
  <si>
    <t>Accesorii CD AF</t>
  </si>
  <si>
    <t>Brida reglabila 3 - 6</t>
  </si>
  <si>
    <t>Racord suspensie CD60 (50 buc/cut)</t>
  </si>
  <si>
    <t>Racord suspensie CD60 (100 buc/cut)</t>
  </si>
  <si>
    <t>Piesa Prelungire CD60  (50 buc/cut)</t>
  </si>
  <si>
    <t>Piesa Prelungire CD60  (100 buc/cut)</t>
  </si>
  <si>
    <t>Piesa incrucisare dubla  CD60   250 buc</t>
  </si>
  <si>
    <t>Piesa incrucisare simpla CD60 250 buc</t>
  </si>
  <si>
    <t>Piesa incrucisare dubla pentru CD60 ( 10</t>
  </si>
  <si>
    <t>Brida Multipla 9-12</t>
  </si>
  <si>
    <t xml:space="preserve">202020    </t>
  </si>
  <si>
    <t>Benzi Knauf</t>
  </si>
  <si>
    <t xml:space="preserve">Folie hidroizolanta AQUAPANEL Tyvek </t>
  </si>
  <si>
    <t>Banda de pluta 100x8x0,5 cm</t>
  </si>
  <si>
    <t>Banda bituminoasa (10 ml)</t>
  </si>
  <si>
    <t>Banda de Margine din vata minerala, 10</t>
  </si>
  <si>
    <t>Banda de Armare a rost. tip retea, 20m</t>
  </si>
  <si>
    <t>Banda de Armare a rost. tip retea, 90m</t>
  </si>
  <si>
    <t>Banda  din fibra de sticla 25 ml Knauf</t>
  </si>
  <si>
    <t>Banda de Armare a rost. din hartie 23 m</t>
  </si>
  <si>
    <t>Banda din hartie pt. rosturi 75 ml</t>
  </si>
  <si>
    <t>Banda din hartie pt. rosturi 150 ml</t>
  </si>
  <si>
    <t>Banda KNAUF Alux 30,4 ml</t>
  </si>
  <si>
    <t>Banda de etansare  30 ml x 30 mm</t>
  </si>
  <si>
    <t>Banda de etansare  30 ml x 50 mm</t>
  </si>
  <si>
    <t>Banda de etansare 30 ml x 70 mm</t>
  </si>
  <si>
    <t>Banda de etansare  30 ml x 95 mm</t>
  </si>
  <si>
    <t>Banda KNAUF  de separatie  65mmX50ml.</t>
  </si>
  <si>
    <t>Banda de armare Kurt 50 mm 25 ml</t>
  </si>
  <si>
    <t xml:space="preserve">Banda Knauf din plumb 20 ml 0,5x50 mm </t>
  </si>
  <si>
    <t xml:space="preserve">Banda Knauf din plumb 20 ml 1,0x50 mm </t>
  </si>
  <si>
    <t xml:space="preserve">Banda Knauf din plumb 20 ml 2,0x50 mm </t>
  </si>
  <si>
    <t xml:space="preserve">202021    </t>
  </si>
  <si>
    <t>Benzi Siniat</t>
  </si>
  <si>
    <t>Banda Adeziva Imbinari 20ml- Nida</t>
  </si>
  <si>
    <t>Banda Adeziva Imbinari 45 ml- Nida</t>
  </si>
  <si>
    <t>Banda Adeziva Imbinari  90ml- Nida</t>
  </si>
  <si>
    <t>Banda autoadeziva  imbinari 150m Nida</t>
  </si>
  <si>
    <t>Banda autoadeziva imbinari 150m Nida</t>
  </si>
  <si>
    <t>Banda din fibra de sticla 25m Nida</t>
  </si>
  <si>
    <t>Banda din hartie microforata 75 ml Nida</t>
  </si>
  <si>
    <t>Banda etansare 30 mm, 30 ml, Siniat</t>
  </si>
  <si>
    <t>Banda etansare 45 mm, 30 ml, Siniat</t>
  </si>
  <si>
    <t>Banda etansare 70 mm, 30 ml, Siniat</t>
  </si>
  <si>
    <t>Banda armata cu otel 30 ml</t>
  </si>
  <si>
    <t xml:space="preserve">202022    </t>
  </si>
  <si>
    <t>Benzi Rigips</t>
  </si>
  <si>
    <t>Banda fibra sticla 25 m S G</t>
  </si>
  <si>
    <t>Banda autoadeziva 90 ml S G</t>
  </si>
  <si>
    <t xml:space="preserve">202099    </t>
  </si>
  <si>
    <t>Benzi AF</t>
  </si>
  <si>
    <t>Banda adeziva scotch hartie 48 mm, 40 ml</t>
  </si>
  <si>
    <t>Banda adeziva scotch hartie 48 mm, 30 ml</t>
  </si>
  <si>
    <t>Banda adeziva protec.hartie 50 mm, 50 ml</t>
  </si>
  <si>
    <t>Banda adeziva imbinari 45ml/rola</t>
  </si>
  <si>
    <t>Banda Adeziva Imbinari 90ml</t>
  </si>
  <si>
    <t>Banda Adeziva Imbinari 150ml</t>
  </si>
  <si>
    <t>Banda fibra sticla 25 ml</t>
  </si>
  <si>
    <t xml:space="preserve">202520    </t>
  </si>
  <si>
    <t>Accesorii placi pe baza de ciment  Knauf</t>
  </si>
  <si>
    <t xml:space="preserve">Banda de armare AQUAPANEL pt. rosturi </t>
  </si>
  <si>
    <t xml:space="preserve">Plasa de armare AQUAPANEL  </t>
  </si>
  <si>
    <t>Plasa de armare AQUAPANEL pt tavane</t>
  </si>
  <si>
    <t xml:space="preserve">202549    </t>
  </si>
  <si>
    <t>Plasa Panzer, 50 mp</t>
  </si>
  <si>
    <t xml:space="preserve">202599    </t>
  </si>
  <si>
    <t>Accesorii placi pe baza de ciment AF</t>
  </si>
  <si>
    <t>Profil colt ZN 100, pt tenc mec 2,5 ml</t>
  </si>
  <si>
    <t>Profil colt ZN, pt tenc mec 2,7 ml</t>
  </si>
  <si>
    <t>Profil colt ZN  pt tenc mec, 3,0 ml</t>
  </si>
  <si>
    <t>Profil colt ZN pt tenc mec, 3,0 ml</t>
  </si>
  <si>
    <t>Profil colt ZN 100 pt. tenc meca, 2,8 ml</t>
  </si>
  <si>
    <t>Profil colt ZN 140 pt tenc mec, 2,8 ml</t>
  </si>
  <si>
    <t xml:space="preserve">205020    </t>
  </si>
  <si>
    <t>Elemente de suspendare Knauf</t>
  </si>
  <si>
    <t>Piesa de Prelungire Tirant (100)</t>
  </si>
  <si>
    <t>Piesa suspendare NONIUS Inferior CD 60</t>
  </si>
  <si>
    <t>Piesa imbinare liniara NONIUS 10 cm</t>
  </si>
  <si>
    <t>Bara prelungitoare NONIUS L 300 cm.</t>
  </si>
  <si>
    <t>Clema fixare piesa NONIUS KN</t>
  </si>
  <si>
    <t>Clema fixare piesa NONIUS  Knauf</t>
  </si>
  <si>
    <t>Colier Nonius pt CD 60</t>
  </si>
  <si>
    <t>Piesa suspedare NONIUS Superior 19 cm</t>
  </si>
  <si>
    <t>Piesa suspedare NONIUS Superior 29 cm</t>
  </si>
  <si>
    <t>Piesa suspedare NONIUS Superior 39 cm</t>
  </si>
  <si>
    <t>Piesa suspedare NONIUS Superior 49 cm</t>
  </si>
  <si>
    <t>Piesa suspedare NONIUS Superior 58 cm</t>
  </si>
  <si>
    <t>Piesa suspedare NONIUS Superior 68 cm</t>
  </si>
  <si>
    <t>Piesa suspendare NONIUS superior 78 cm</t>
  </si>
  <si>
    <t>Piesa suspedare NONIUS Superior 88 cm</t>
  </si>
  <si>
    <t>Piesa suspedare NONIUS Superior 98 cm</t>
  </si>
  <si>
    <t>Piesa suspedare NONIUS Superior 118 cm</t>
  </si>
  <si>
    <t>Piesa suspedare NONIUS Superior 148 cm</t>
  </si>
  <si>
    <t>Piesa suspedare NONIUS Superior 178 cm</t>
  </si>
  <si>
    <t>Tirant cu bucla 125 mm Knauf</t>
  </si>
  <si>
    <t>Tirant cu bucla 500 mm Knauf</t>
  </si>
  <si>
    <t>Tirant cu bucla 1000 mm Knauf</t>
  </si>
  <si>
    <t xml:space="preserve">205021    </t>
  </si>
  <si>
    <t>Elemente de suspendare Siniat</t>
  </si>
  <si>
    <t xml:space="preserve">Lamela Flexibila Dubla NIDA </t>
  </si>
  <si>
    <t>Piesa suspendare NONIUS Inferior</t>
  </si>
  <si>
    <t>Racord NONIUS inferior 135 mm FIX</t>
  </si>
  <si>
    <t>Piesa suspendare NONIUS superior 300 cm</t>
  </si>
  <si>
    <t>Clema fixare piesa NONIUS N M</t>
  </si>
  <si>
    <t xml:space="preserve">Racord Nonius inferior 4 puncte </t>
  </si>
  <si>
    <t>Racord prelungire Nonius 10 cm</t>
  </si>
  <si>
    <t>Racord suspendare Nonius 3 m</t>
  </si>
  <si>
    <t>Conector PHONI SL MEDIUM 410</t>
  </si>
  <si>
    <t>Conector PHONI Light bt50</t>
  </si>
  <si>
    <t>Piesa suspedare NONIUS Superior 24 cm</t>
  </si>
  <si>
    <t>Piesa suspedare NONIUS Superior 44 cm</t>
  </si>
  <si>
    <t>Piesa suspedare NONIUS Superior 54 cm</t>
  </si>
  <si>
    <t>Piesa suspedare NONIUS Superior 64 cm</t>
  </si>
  <si>
    <t>Piesa suspedare NONIUS Superior 84 cm</t>
  </si>
  <si>
    <t>Piesa suspendare NONIUS Superior 94 cm</t>
  </si>
  <si>
    <t>Piesa suspedare NONIUS 300 cm</t>
  </si>
  <si>
    <t>Tirant cu bucla 125 mm NIDA</t>
  </si>
  <si>
    <t>Tirant cu bucla 500 mm- NIDA</t>
  </si>
  <si>
    <t>Tirant cu bucla 500 mm-NIDA</t>
  </si>
  <si>
    <t>Tirant cu bucla 750 mm - Nida</t>
  </si>
  <si>
    <t>Tirant cu bucla 1000 mm - Nida</t>
  </si>
  <si>
    <t>Tirant cu bucla 1500 mm - Nida</t>
  </si>
  <si>
    <t>Tirant cu bucla 2000 mm - Nida</t>
  </si>
  <si>
    <t>Tirant cu bucla 3000 mm - Nida</t>
  </si>
  <si>
    <t xml:space="preserve">205025    </t>
  </si>
  <si>
    <t>Elemente de suspendare FCTC</t>
  </si>
  <si>
    <t>Tirant cu bucla 250 mm</t>
  </si>
  <si>
    <t>Tirant cu bucla 300 mm</t>
  </si>
  <si>
    <t>Tirant cu bucla 375 mm</t>
  </si>
  <si>
    <t>Tirant cu bucla 500 mm</t>
  </si>
  <si>
    <t>Tirant cu bucla 750 mm</t>
  </si>
  <si>
    <t>Tirant cu bucla 1000 mm</t>
  </si>
  <si>
    <t>Tirant cu bucla 1250 mm</t>
  </si>
  <si>
    <t>Tirant cu bucla 1500 mm</t>
  </si>
  <si>
    <t>Tirant cu bucla 1600 mm</t>
  </si>
  <si>
    <t>Tirant cu bucla 2000 mm</t>
  </si>
  <si>
    <t>Tirant cu bucla 2500 mm</t>
  </si>
  <si>
    <t>Tirant cu bucla 3000 mm</t>
  </si>
  <si>
    <t>Tirant cu bucla 3700 mm</t>
  </si>
  <si>
    <t>Tirant cu carlig 125 mm</t>
  </si>
  <si>
    <t>Tirant cu Carlig 250 mm</t>
  </si>
  <si>
    <t>Tirant cu carlig 375 mm</t>
  </si>
  <si>
    <t>Tirant cu carlig 500 mm</t>
  </si>
  <si>
    <t>Tirant cu carlig 750 mm</t>
  </si>
  <si>
    <t>Tirant cu carlig 1000 mm</t>
  </si>
  <si>
    <t>Tirant cu carlig 1250 mm</t>
  </si>
  <si>
    <t>Tirant cu carlig 1500 mm</t>
  </si>
  <si>
    <t>Tirant cu carlig 1600 mm</t>
  </si>
  <si>
    <t>Tirant cu carlig 2000mm</t>
  </si>
  <si>
    <t>Tirant cu carlig 2500 mm</t>
  </si>
  <si>
    <t xml:space="preserve">205044    </t>
  </si>
  <si>
    <t>Elemente de suspendare Metal Work</t>
  </si>
  <si>
    <t>Lamela dubla flexibila M (100 buc/cut)</t>
  </si>
  <si>
    <t xml:space="preserve">205099    </t>
  </si>
  <si>
    <t>Elemente de suspendare AF</t>
  </si>
  <si>
    <t>Lamela dubla flexibila (300 buc/cut)</t>
  </si>
  <si>
    <t xml:space="preserve">Tija filetata M6 x 1000 </t>
  </si>
  <si>
    <t>Ancora metalica</t>
  </si>
  <si>
    <t xml:space="preserve">251028    </t>
  </si>
  <si>
    <t>Trapa vizitare RUG</t>
  </si>
  <si>
    <t>T.A. Alumatic, 12,5 mm hidro 400x1500</t>
  </si>
  <si>
    <t>T.A. Alumatic, 12,5 mm hidro 450x1100</t>
  </si>
  <si>
    <t>T.A. Alumatic, 12,5 mm hidro 450x1200</t>
  </si>
  <si>
    <t>T.A. Alumatic, 12,5 mm hidro 250x650</t>
  </si>
  <si>
    <t>T.A. Alumatic, 12,5 mm hidro 1000x450</t>
  </si>
  <si>
    <t>T.A. Alumatic, 12,5 mm hidro 1100x1100</t>
  </si>
  <si>
    <t>T.A.  ProjectLine 12,5 mm hidro 200x200</t>
  </si>
  <si>
    <t>T.A.  ProjectLine 12,5 mm hidro 300x300</t>
  </si>
  <si>
    <t>T.A.  ProjectLine 12,5 mm hidro 400x400</t>
  </si>
  <si>
    <t>T.A.  ProjectLine 12,5 mm hidro 500x500</t>
  </si>
  <si>
    <t>T.A.  ProjectLine 12,5 mm hidroI 500x500</t>
  </si>
  <si>
    <t>T.A.  ProjectLine 12,5 mm hidro 600x600</t>
  </si>
  <si>
    <t>T.A.  AluNova, 12,5 mm hidro 200x200</t>
  </si>
  <si>
    <t>T.A.  AluNova, 12,5 mm hidro 200x300</t>
  </si>
  <si>
    <t>T.A.  AluNova, 12,5 mm hidro 300x300</t>
  </si>
  <si>
    <t>T.A.  Alunova, 12,5 mm hidro 300x400</t>
  </si>
  <si>
    <t>T.A.  AluNova, 12,5 mm hidro 300X600</t>
  </si>
  <si>
    <t>T.A.  AluNova, 12,5 mm hidro 400x400</t>
  </si>
  <si>
    <t>T.A.  AluNova, 12,5 mm hidro 400x600</t>
  </si>
  <si>
    <t>T.A.  AluNova, 12,5 mm hidro 500x500</t>
  </si>
  <si>
    <t>T.A.  AluNova, 12,5 mm hidro 600x600</t>
  </si>
  <si>
    <t>T.A.  AluNova,  12,5 mm hidro 600x800</t>
  </si>
  <si>
    <t>T.A.  AluNova, 12,5 mm hidro 300x450</t>
  </si>
  <si>
    <t>T.A.  AluNova, 12,5 mm hidro 200x500</t>
  </si>
  <si>
    <t>T.A.  AluNova,  15 mm hidro 600x600</t>
  </si>
  <si>
    <t>T.A.  AluNova, 25 mm hidro 200x200</t>
  </si>
  <si>
    <t>T.A.  AluNova, 25 mm hidro 300x300</t>
  </si>
  <si>
    <t>T.A.  AluNova, 25 mm hidro 400x400</t>
  </si>
  <si>
    <t>T.A.  AluNova, 25 mm hidro 500x500</t>
  </si>
  <si>
    <t>T.A.  AluNova, 25 mm hidro 600x600</t>
  </si>
  <si>
    <t>T.A. Alumatic, 12,5 mm hidro 390x600</t>
  </si>
  <si>
    <t>T.A. AluPlana, 25 mm hidro 500x500</t>
  </si>
  <si>
    <t>Cheie plastic pentru trape</t>
  </si>
  <si>
    <t xml:space="preserve">Cheie metalica patrata ptr. trape </t>
  </si>
  <si>
    <t>Cheie metalica ptr. usi coduri:203-208</t>
  </si>
  <si>
    <t>Cheie plastic pentru trape NW7</t>
  </si>
  <si>
    <t>Profil 3x20x995 mm</t>
  </si>
  <si>
    <t>Profil  5mm</t>
  </si>
  <si>
    <t>Magneti pt, trape Aluschaftwand</t>
  </si>
  <si>
    <t>T.A. Alumatic, 12,5 mm hidro 600x1200</t>
  </si>
  <si>
    <t>T.A. Alumatic, 12,5 mm hidro 500x500</t>
  </si>
  <si>
    <t>T.A. Alumatic, 12,5 mm hidro 800x800</t>
  </si>
  <si>
    <t>T.A. Alumatic, 12,5 mm hidro 1000x1000</t>
  </si>
  <si>
    <t>T.A. Alumatic, 12,5 mm hidro 600x800</t>
  </si>
  <si>
    <t>T.A. Alumatic, 12,5 mm hidro 740x740</t>
  </si>
  <si>
    <t>T.A. Alumatic, 12,5 mm hidro 700x1000</t>
  </si>
  <si>
    <t>T.A. Alumatic, 12,5 mm hidro 800x1000</t>
  </si>
  <si>
    <t>T.A. Alumatic, 12,5 mm hidro 200x500</t>
  </si>
  <si>
    <t>T.A. Alumatic, 12,5 mm hidro 400x900</t>
  </si>
  <si>
    <t>T.A. Alumatic, 12,5 mm hidro 550x850</t>
  </si>
  <si>
    <t>T.A. Alumatic, 12,5 mm hidro 650x1100</t>
  </si>
  <si>
    <t>T.A. Alumatic, 12,5 mm hidro 600x1100</t>
  </si>
  <si>
    <t>T.A. Alumatic, 12,5 mm hidro 700x700</t>
  </si>
  <si>
    <t>T.A. Alumatic, 12,5 mm hidro 430x430</t>
  </si>
  <si>
    <t>T.A. Alumatic, 12,5 mm hidro 900x450</t>
  </si>
  <si>
    <t>T.A. Softline Comfort, ALB  300x300</t>
  </si>
  <si>
    <t>T.A. Softline Comfort, ALB  400x400</t>
  </si>
  <si>
    <t>T.A. Softline Comfort, ALB  500x500</t>
  </si>
  <si>
    <t>T.A. Softline Comfort, ALB  600x600</t>
  </si>
  <si>
    <t>T.A. Softline tabla zn. 600x800</t>
  </si>
  <si>
    <t>T.A. Softline tabla zn., ALB 300x300</t>
  </si>
  <si>
    <t>T.A. Softline tabla zn., ALB  400x400</t>
  </si>
  <si>
    <t>T.A. Softline tabla zn, ALB  600x600</t>
  </si>
  <si>
    <t>T.A. Softline tabla zn., ALB 300x400</t>
  </si>
  <si>
    <t>T.A. Alumatic, 12,5 mm hidro 400x800</t>
  </si>
  <si>
    <t>T.A. Alumatic, 25 mm hidro 500x700</t>
  </si>
  <si>
    <t>T.A. Alumatic, 12,5 mm hidro 300x700</t>
  </si>
  <si>
    <t>T.A. Alumatic, 25 mm hidro 200x300</t>
  </si>
  <si>
    <t>T.A. Alumatic, 12,5 mm hidro 500x1500</t>
  </si>
  <si>
    <t>T.A. Alumatic, 25 mm hidro 200x1000</t>
  </si>
  <si>
    <t xml:space="preserve">251520    </t>
  </si>
  <si>
    <t>Trape rezistente la foc Knauf</t>
  </si>
  <si>
    <t>Trapa Knauf F-TEC F90 600x600 25-50mm</t>
  </si>
  <si>
    <t>Trapa vizitare Knauf F90  25 mm 400x400</t>
  </si>
  <si>
    <t>Trapa Knauf F30 12,5 mm 300x300</t>
  </si>
  <si>
    <t>Trapa Knauf F30 400x400x12,5 mm</t>
  </si>
  <si>
    <t xml:space="preserve">Trapa Knauf F90 300x300x25 mm </t>
  </si>
  <si>
    <t>Trapa Knauf F30 300x300x25 mm</t>
  </si>
  <si>
    <t>Trapa Knauf F30 400x400x25 mm</t>
  </si>
  <si>
    <t>Trapa Knauf F30 600x600x25 mm</t>
  </si>
  <si>
    <t>Trapa Knauf F90 300x300x40 mm</t>
  </si>
  <si>
    <t xml:space="preserve">251528    </t>
  </si>
  <si>
    <t>Trape rezistente la foc RUG</t>
  </si>
  <si>
    <t xml:space="preserve">T.A. AluProtect F30, 15 mm flam 300x300 </t>
  </si>
  <si>
    <t xml:space="preserve">T.A. AluProtect F30, 15 mm flam 600x600 </t>
  </si>
  <si>
    <t>T.A. AluProtect F30, 15 mm flam 550x1100</t>
  </si>
  <si>
    <t xml:space="preserve">T.A. AluProtect F30, 25 mm flam 300x300 </t>
  </si>
  <si>
    <t>T.A. AluProtect F30, 25 mm flam 400x400</t>
  </si>
  <si>
    <t>T.A. AluProtect F30, 25 mm flam 600x600</t>
  </si>
  <si>
    <t>T.A. Alumatic F90, 50 mm flam 400x400</t>
  </si>
  <si>
    <t xml:space="preserve">T.A. Alumatic F90, 50 mm flam 600x600 - </t>
  </si>
  <si>
    <t>T.A. Alumatic F60, 30 mm flam 300x300</t>
  </si>
  <si>
    <t>T.A. Alumatic F60, 30 mm flam 400x400</t>
  </si>
  <si>
    <t xml:space="preserve">T.A. Alumatic F60, 30 mm flam 600x600 </t>
  </si>
  <si>
    <t>T.A. Alumatic F90, 40 mm flam 300x300</t>
  </si>
  <si>
    <t>T.A. Alumatic F90, 40 mm flam 500x500</t>
  </si>
  <si>
    <t>T.A. Alumatic F90, 40 mm flam 600x600</t>
  </si>
  <si>
    <t>T.A. Alumatic F30, 12,5 flam 300x300</t>
  </si>
  <si>
    <t>T.A. Alumatic F30, 12,5 flam 600x600</t>
  </si>
  <si>
    <t>T.A. Alumatic F30, 25mm flam 300x300</t>
  </si>
  <si>
    <t>T.A. Alumatic F30, 25 mm flam 500x800</t>
  </si>
  <si>
    <t>T.A. Alumatic F30, 25mm flam 600x600</t>
  </si>
  <si>
    <t>T.A. Alumatic F30, 15 mm flam 1000x700</t>
  </si>
  <si>
    <t>T.A. Alumatic F90, 43 mm flam 300x300</t>
  </si>
  <si>
    <t>T.A. Alumatic F90, 43 mm flam 400x400</t>
  </si>
  <si>
    <t>T.A. Alumatic F90, 43 mm flam 600x600</t>
  </si>
  <si>
    <t>T.A. AluRapid F30, 25 mm 500x500</t>
  </si>
  <si>
    <t>T.A. AluRapid F90, 69 mm flam 300x300</t>
  </si>
  <si>
    <t>T.A. AluRapid F90, 69 mm flam 500x500</t>
  </si>
  <si>
    <t>T.A. AluRapid F90, 69 mm flam 600x600</t>
  </si>
  <si>
    <t>T.A. AluRapid F90, 69 mm flam 600x800</t>
  </si>
  <si>
    <t>T.A. AluRapid F90, 69 mm flam 600x1000</t>
  </si>
  <si>
    <t>T.A. AluSpeed F90, 66,5 mm flam 300x300</t>
  </si>
  <si>
    <t>T.A. AluSpeed F90, 66,5 mm flam  400x400</t>
  </si>
  <si>
    <t>T.A. AluSpeed F90, 66,5 mm flam  500x500</t>
  </si>
  <si>
    <t>T.A. AluSpeed F90, 66,5 mm flam 600x600</t>
  </si>
  <si>
    <t>T.A. AluSpeed F90, 66,5 mm flam  600x800</t>
  </si>
  <si>
    <t>T.A. Alumatic F30, 12,5 mm flam 400x400</t>
  </si>
  <si>
    <t>T.A. Alumatic F30, 12,5 mm 600x600</t>
  </si>
  <si>
    <t>T.A. Alumatic F90, 25 mm flam 300x300</t>
  </si>
  <si>
    <t>T.A. Alumatic F90, 25 mm flam 400x400</t>
  </si>
  <si>
    <t>T.A. Alumatic F90, 25 mm flam 500x500</t>
  </si>
  <si>
    <t>T.A. Alumatic F90, 25 mm flam 600x600</t>
  </si>
  <si>
    <t xml:space="preserve">T.A. Alumatic F90, 25 mm flam 500x800 </t>
  </si>
  <si>
    <t>T.A. Alumatic etansa 12,5 mm 400x400</t>
  </si>
  <si>
    <t>T.A. Alumatic F30, 25 mm, flam 800x800</t>
  </si>
  <si>
    <t>T.A. AluSpeed Safe F90, flam 800x1000</t>
  </si>
  <si>
    <t xml:space="preserve">T.A. AluSpeed Safe F90, flam 800x1000   </t>
  </si>
  <si>
    <t xml:space="preserve">T.A. Alumatic F90, 25 mm flam 600x1000 </t>
  </si>
  <si>
    <t xml:space="preserve">T.A. ALUSCHAFTWAND  300x300 </t>
  </si>
  <si>
    <t xml:space="preserve">252055    </t>
  </si>
  <si>
    <t>Usi Porta</t>
  </si>
  <si>
    <t>Usa VERTE Basic plina 91x207 STG, alba</t>
  </si>
  <si>
    <t>Usa VERTE Basic plina 91x207 DR, alba</t>
  </si>
  <si>
    <t>Usa VERTE Basic plina 101x207 DR, alba</t>
  </si>
  <si>
    <t>Usa VERTE Basic I1  101x207 DR, alba</t>
  </si>
  <si>
    <t>Usa Porta ECO POLAR 90 STG, stejar</t>
  </si>
  <si>
    <t>Usa VECTOR E 78x206 STG, alba</t>
  </si>
  <si>
    <t>Usa VECTOR B 78x206 STG, alba</t>
  </si>
  <si>
    <t>Usa VECTOR B 78x206 DR, alba</t>
  </si>
  <si>
    <t>Usa VECTOR E 88x206 STG, alba</t>
  </si>
  <si>
    <t>Usa VECTOR I 78x206 STG, alba</t>
  </si>
  <si>
    <t>Usa Porta MINIMAX plina 80 DR, alba</t>
  </si>
  <si>
    <t>Usa Porta MINIMAX plina 80 ST, alba</t>
  </si>
  <si>
    <t>Usa Porta MINIMAX plina 70 DR, alba</t>
  </si>
  <si>
    <t>Usa PORTA DECOR plina 70 STG, alba</t>
  </si>
  <si>
    <t>Usa PORTA DECOR plina 70 DR, alba</t>
  </si>
  <si>
    <t>Usa PORTA PNOVA plina 80 STG, alba</t>
  </si>
  <si>
    <t>Usa PORTA PNOVA plina 80 DR, alba</t>
  </si>
  <si>
    <t>Usa PORTA PNOVA geam 70 DR, alba, baie</t>
  </si>
  <si>
    <t>Usa PORTA PNOVA geam 70 STG, alba, baie</t>
  </si>
  <si>
    <t>Usa PORTA PNOVA plina 70 STG, alba</t>
  </si>
  <si>
    <t>Usa PORTA PNOVA plina 70 glisanta</t>
  </si>
  <si>
    <t>Usa Porta  CPL plina 915x2145 DR, gri</t>
  </si>
  <si>
    <t>Usa Porta  CPL plina 915x2145 STG, gri</t>
  </si>
  <si>
    <t xml:space="preserve">252555    </t>
  </si>
  <si>
    <t>Tocuri usi Porta</t>
  </si>
  <si>
    <t>Toc usa VERTE Basic 91x207 STG, alb</t>
  </si>
  <si>
    <t>Toc usa VERTE Basic 91x207 DR, alb</t>
  </si>
  <si>
    <t>Toc usa VERTE Basic 101x207 DR, alb</t>
  </si>
  <si>
    <t>Toc usa VERTE I1 101x207 DR, alb</t>
  </si>
  <si>
    <t>Toc usa VECTOR E 78x206 STG, alb</t>
  </si>
  <si>
    <t>Toc usa VECTOR B 78x206 STG, alb</t>
  </si>
  <si>
    <t>Toc usa VECTOR B 78x206 DR, alb</t>
  </si>
  <si>
    <t>Toc usa VECTOR E 88x206 STG, alb</t>
  </si>
  <si>
    <t>Toc usa VECTOR I 78x206 STG, alb</t>
  </si>
  <si>
    <t>Toc usa MINIMAX 80 DR, alb</t>
  </si>
  <si>
    <t>Toc usa MINIMAX 80 ST, alb</t>
  </si>
  <si>
    <t>Toc usa MINIMAX 70 DR, alb</t>
  </si>
  <si>
    <t>Toc usa PORTA DECOR 70 B, STG, alb</t>
  </si>
  <si>
    <t>Toc usa PORTA DECOR 70 B, DR, alb</t>
  </si>
  <si>
    <t>Toc usa PORTA DECOR 70 C, STG, alb</t>
  </si>
  <si>
    <t>Toc usa PORTA DECOR 70 C, DR, alb</t>
  </si>
  <si>
    <t>Toc usa PNOVA 80 ST, alb (F) pervaz 60</t>
  </si>
  <si>
    <t xml:space="preserve">Toc usa PNOVA 80 DR, alb (G) pervaz 60 </t>
  </si>
  <si>
    <t>Toc usa PNOVA 80 DR, alb (C) pervaz 60</t>
  </si>
  <si>
    <t>Toc usa PNOVA 70 DR, alb (G) pervaz 60 m</t>
  </si>
  <si>
    <t>Toc usa PNOVA 70 STG, alb (D) pervaz 60</t>
  </si>
  <si>
    <t>Toc usa PNOVA 70 DR, alb (D) pervaz 80</t>
  </si>
  <si>
    <t>Toc usa PNOVA 70 STG, alb (D) pervaz 80</t>
  </si>
  <si>
    <t>Toc usa PNOVA 70 ST, alb (C) pervaz 80</t>
  </si>
  <si>
    <t>Toc usa PNOVA 70 tun, alb (C) pervaz 60</t>
  </si>
  <si>
    <t>Toc usa PNOVA 70 glis, alb (C) pervaz 60</t>
  </si>
  <si>
    <t>Toc usa PNOVA 110 tun, alb (G) pervaz 60</t>
  </si>
  <si>
    <t>Toc usa PNOVA 110 tun, alb (G) pervaz 80</t>
  </si>
  <si>
    <t xml:space="preserve">Toc usa PNOVA 110 tun, alb (G) </t>
  </si>
  <si>
    <t>Toc usa PORTA CPL 80 DR, gri</t>
  </si>
  <si>
    <t>Toc usa PORTA CPL 80 STG, gri</t>
  </si>
  <si>
    <t xml:space="preserve">253055    </t>
  </si>
  <si>
    <t>Pervazuri usi Porta</t>
  </si>
  <si>
    <t>Pervaz usa VERTE</t>
  </si>
  <si>
    <t xml:space="preserve">254055    </t>
  </si>
  <si>
    <t>Accesorii usi Porta</t>
  </si>
  <si>
    <t>Maner EDEL, cilindru</t>
  </si>
  <si>
    <t>Maner inox cilindru + sild EDEL</t>
  </si>
  <si>
    <t>Maner Cortes K+K, rozeta patrata</t>
  </si>
  <si>
    <t>Cilindru asimetric usi interior argintiu</t>
  </si>
  <si>
    <t>Cilindru PT clasa B</t>
  </si>
  <si>
    <t>Clanta Royal nichel matt ZZ - cheie</t>
  </si>
  <si>
    <t xml:space="preserve">301034    </t>
  </si>
  <si>
    <t>Vata fibra de sticla Ursa</t>
  </si>
  <si>
    <t xml:space="preserve">VMS FDP1/VF 1200x600x120 </t>
  </si>
  <si>
    <t>VMS FDP2/Vr 1250x600x50</t>
  </si>
  <si>
    <t>VMS FDP2/Vr 1250x600x60</t>
  </si>
  <si>
    <t>VMS FDP2/Vf 1200x600x120</t>
  </si>
  <si>
    <t>VMS FDP5/Vf 30x600x1250</t>
  </si>
  <si>
    <t>VMS FDP5/Vf 50x600x1250</t>
  </si>
  <si>
    <t>VMS FDP5/Vf 80x600x1250</t>
  </si>
  <si>
    <t>VMS FDP5/Vf 100x600x1250</t>
  </si>
  <si>
    <t>VMS FDP5/Vf 120x600x1250</t>
  </si>
  <si>
    <t>VMS DF42 PLUS GEMINI 2x50x1200x7000</t>
  </si>
  <si>
    <t>VMS ELF AM2 100 x 1200x 7500</t>
  </si>
  <si>
    <t>VMS ELF AM2,50mm cu folie deAL</t>
  </si>
  <si>
    <t xml:space="preserve">301035    </t>
  </si>
  <si>
    <t>Vata fibra de sticla Knauf Insulation</t>
  </si>
  <si>
    <t>VMS NatuRoll 042 50x2x1200x6700 mm</t>
  </si>
  <si>
    <t>VMS CLASSIC 040 50x1200x10000 cu Al</t>
  </si>
  <si>
    <t>VMS CLASSIC 044 100x1200x8000 cu Al</t>
  </si>
  <si>
    <t>VMS TP 116M -200x600x1350 mm</t>
  </si>
  <si>
    <t>VMB TP 425B 100x600x1250 mm</t>
  </si>
  <si>
    <t>VMS  TP 440 20x600x1250 mm</t>
  </si>
  <si>
    <t>VMS  TP 440 30x600x1250 mm</t>
  </si>
  <si>
    <t>VMS EKOBOARD 50x600x1000 mm</t>
  </si>
  <si>
    <t>VMS EKOBOARD 100x600x1250 mm</t>
  </si>
  <si>
    <t>VMS Naturboard 037 50x600x1350 mm</t>
  </si>
  <si>
    <t>VMS Naturboard 037 100x600x1350 mm</t>
  </si>
  <si>
    <t>VMS Naturboard 037 150x600x1350 mm</t>
  </si>
  <si>
    <t>VMS Naturboard 037 160x600x1350 mm</t>
  </si>
  <si>
    <t>VMS Akustik Board 50x600x1250 mm</t>
  </si>
  <si>
    <t>VMS UNIFIT 035 100x1200x6300 mm</t>
  </si>
  <si>
    <t xml:space="preserve">301037    </t>
  </si>
  <si>
    <t xml:space="preserve">Vata fibra de sticla Isover_x000D_
</t>
  </si>
  <si>
    <t>VMS Eko Double 2x50x6000x1200mm</t>
  </si>
  <si>
    <t>VMS RIO 5 AL 12000x1200x50mm</t>
  </si>
  <si>
    <t>VMS RIO 10 AL 7500x1200x100mm</t>
  </si>
  <si>
    <t>VMS RIO TWIN 50x2x7000x1200 mm</t>
  </si>
  <si>
    <t>VMS DOMO TWIN 50x2x7500x1200 mm</t>
  </si>
  <si>
    <t>VMS Akusto 5 TWIN 50x2x7500x600 mm</t>
  </si>
  <si>
    <t>VMS Akusto 7.5 MPS 75x9000x1200 mm</t>
  </si>
  <si>
    <t xml:space="preserve">302035    </t>
  </si>
  <si>
    <t>Vata bazaltica GBI Knauf Insulation</t>
  </si>
  <si>
    <t>VMB KRS (NaturBoard FIT) 40x600x1000</t>
  </si>
  <si>
    <t>VMB KRS (Natur Board FIT) 40x600x1000</t>
  </si>
  <si>
    <t>VMB KRS (NaturBoard FIT) 50x600x1000</t>
  </si>
  <si>
    <t>VMB KRS (NaturBoard FIT) 80x600x1000</t>
  </si>
  <si>
    <t>VMB KRS (NaturBoard FIT) 100x600x1000</t>
  </si>
  <si>
    <t>VMB KRSK (NB FIT PLUS) 40x600x1000</t>
  </si>
  <si>
    <t>VMB KRSK (NB FIT PLUS) 50x600x1000</t>
  </si>
  <si>
    <t>VMB KRSK (NB FIT PLUS) 80x600x1000</t>
  </si>
  <si>
    <t xml:space="preserve">VMB KRSK (NB FIT PLUS) 100x600x1000 </t>
  </si>
  <si>
    <t>VMB KRSK 120x600x1000</t>
  </si>
  <si>
    <t>VMB KRSK 150x600x1000</t>
  </si>
  <si>
    <t>VMB KRSK 160x600x1000</t>
  </si>
  <si>
    <t>VMB KRL (NaturBoard Venti) 50x600x1000</t>
  </si>
  <si>
    <t>VMB KRL 60x600x1000 mm</t>
  </si>
  <si>
    <t>VMB KRL (NaturBoard Venti) 80x600x1000</t>
  </si>
  <si>
    <t>VMB KRL (NaturBoard Venti) 100x600x1000</t>
  </si>
  <si>
    <t>VMB KRP 40x600x1000</t>
  </si>
  <si>
    <t>VMB KRP (NB VentAcusto) 50x600x1000</t>
  </si>
  <si>
    <t>VMB KRP (NB VentAcusto) 80x600x1000</t>
  </si>
  <si>
    <t>VMB KRP 100x600x1000 Alu</t>
  </si>
  <si>
    <t>VMB KRP (NB VentAcusto) 100x600x1000</t>
  </si>
  <si>
    <t>VMB KRPVF (NB Venti Plus) 50x600x1000</t>
  </si>
  <si>
    <t>VMB KRPVF  80x600x1000</t>
  </si>
  <si>
    <t xml:space="preserve">VMB KRPVF (NB Venti Plus) 100x600x1000 </t>
  </si>
  <si>
    <t xml:space="preserve">VMB KRTF 60x600x1000 </t>
  </si>
  <si>
    <t>VMB KRTF 60x600x1000</t>
  </si>
  <si>
    <t>VMB KRTF (NaturBoard TF) 100x600x1000</t>
  </si>
  <si>
    <t>VMB NaturBoard POD Extra 20 mm</t>
  </si>
  <si>
    <t>VMB NaturBoard POD Extra 30 mm</t>
  </si>
  <si>
    <t>VMB Naturboard POD Plus 20x600x1000</t>
  </si>
  <si>
    <t>VMB Naturboard POD Plus 30x600x1000</t>
  </si>
  <si>
    <t>VMB Naturboard POD Plus 50x600x1000</t>
  </si>
  <si>
    <t>VMB KR FAS L 30x500x1000 mm</t>
  </si>
  <si>
    <t>VMB KR FAS L 80x500x1000 mm</t>
  </si>
  <si>
    <t>VMB KRFASS L 100x500x1000</t>
  </si>
  <si>
    <t>VMB KRP GVB  130x600x1000</t>
  </si>
  <si>
    <t>VMB PTE 30x600x1000</t>
  </si>
  <si>
    <t>VMB  TI 140U 100x1200x7000 mm</t>
  </si>
  <si>
    <t>VMB  TI 140U 140x1200x5000 mm</t>
  </si>
  <si>
    <t>VMB CLT C1 50x200x1200</t>
  </si>
  <si>
    <t>VMB CCLT 60 mm 600x1200</t>
  </si>
  <si>
    <t>VMB CLT C1 80x200x1200</t>
  </si>
  <si>
    <t>VMB CLT C1 100x200x1200</t>
  </si>
  <si>
    <t>VMB CLT C1 150x200x1200</t>
  </si>
  <si>
    <t>VMB Tektalan A2 HS 50x2000x600</t>
  </si>
  <si>
    <t>VMB Heraklith 50x2000x500 mm</t>
  </si>
  <si>
    <t xml:space="preserve">302036    </t>
  </si>
  <si>
    <t>Vata bazaltica GBI Rockwool</t>
  </si>
  <si>
    <t>VMB  MULTIROCK C 50 x1200x600 comprimat</t>
  </si>
  <si>
    <t>VMB  MULTIROCK C 80 x1200x600 comprimat</t>
  </si>
  <si>
    <t>VMB  MULTIROCK C 100 x1200x600 comprimat</t>
  </si>
  <si>
    <t>VMB MULTIROCK 120x1200x600 comprimat</t>
  </si>
  <si>
    <t>VMB AIRROCK LD 60 caserata</t>
  </si>
  <si>
    <t>VMB AIRROCK LD 100 Caserata</t>
  </si>
  <si>
    <t>VMB CEILINGROCK FW1 150x1000x1200 mm</t>
  </si>
  <si>
    <t>VMB  MULTIROCK  50 x1200x600</t>
  </si>
  <si>
    <t>VMB MULTIROCK 100</t>
  </si>
  <si>
    <t>VMB AIRROCK LD 50 x1000x600</t>
  </si>
  <si>
    <t>VMB AIRROCK LD 80 x1000x600</t>
  </si>
  <si>
    <t>VMB AIRROCK LD 100x1000x600</t>
  </si>
  <si>
    <t xml:space="preserve">VMB AIRROCK ND 50 comprimat </t>
  </si>
  <si>
    <t>VMB Airrock ND 40x600x1000 caserat</t>
  </si>
  <si>
    <t>VMB Airrock ND 50x600x1200 comprimat</t>
  </si>
  <si>
    <t>VMB Airrock ND 80x600x1000</t>
  </si>
  <si>
    <t>VMB Airrock ND 100x600x1000</t>
  </si>
  <si>
    <t>VMB AIRROCK ND 100x1200x600 comprimat</t>
  </si>
  <si>
    <t>VMB AIRROCK HD 50x600x1000</t>
  </si>
  <si>
    <t>VMB Airrock HD 50x1000x600 caserat</t>
  </si>
  <si>
    <t>VMB AIRROCK HD 60x600x1000</t>
  </si>
  <si>
    <t>VMB AIRROCK HD 100x1000x600</t>
  </si>
  <si>
    <t>VMB AIRROCK HD 120x600x1000</t>
  </si>
  <si>
    <t>VMB AIRROCK HD 160x600x1000</t>
  </si>
  <si>
    <t>VMB AIRROCK XD 100x600x1000</t>
  </si>
  <si>
    <t>VMB STEPROCK ND 50x600x1000</t>
  </si>
  <si>
    <t>VMB STEPROCK HD 30x600x1000</t>
  </si>
  <si>
    <t>VMB STEPROCK HD 50x600x1000</t>
  </si>
  <si>
    <t>Placa Rockfall 80x1000x500</t>
  </si>
  <si>
    <t>Sistem ROCKFALL</t>
  </si>
  <si>
    <t xml:space="preserve">302037    </t>
  </si>
  <si>
    <t>Vata bazaltica GBI Isover</t>
  </si>
  <si>
    <t>VMB PLN 50 50x600x1000</t>
  </si>
  <si>
    <t>VMB PLT 60, 60x600x1000</t>
  </si>
  <si>
    <t>VMB PLU 50 50x600x1000</t>
  </si>
  <si>
    <t>VMB PLU 80 50x600x1000</t>
  </si>
  <si>
    <t>VMB PLU 100 100x600x1000</t>
  </si>
  <si>
    <t>VMB PLE 50  50x600x1000</t>
  </si>
  <si>
    <t>VMB PLU ALU 50x600x1000 ISOVER</t>
  </si>
  <si>
    <t xml:space="preserve">302235    </t>
  </si>
  <si>
    <t>Vata bazaltica termosistem Knauf Insulation</t>
  </si>
  <si>
    <t>VMB FKD 20x600x1000</t>
  </si>
  <si>
    <t>VMB FKD 30x600x1000</t>
  </si>
  <si>
    <t>VMB FKD 40x600x1000</t>
  </si>
  <si>
    <t>VMB FKD 50x600x1000mm</t>
  </si>
  <si>
    <t xml:space="preserve">VMB FKD 100x600x1000 </t>
  </si>
  <si>
    <t xml:space="preserve">VMB FKD N Thermal 80x600x1000 </t>
  </si>
  <si>
    <t>VMB FKD N Thermal 120x600x1000</t>
  </si>
  <si>
    <t>VMB FKD-S Thermal 50x600x1000</t>
  </si>
  <si>
    <t>VMB FKD-S Thermal 60x600x1000</t>
  </si>
  <si>
    <t>VMB FKD-S Thermal 80x600x1000</t>
  </si>
  <si>
    <t>VMB FKD-S Thermal 100x600x1000</t>
  </si>
  <si>
    <t>VMB FKD-S Thermal 150x600x1000</t>
  </si>
  <si>
    <t>VMB FKL 200x200x1000 mm</t>
  </si>
  <si>
    <t xml:space="preserve">302236    </t>
  </si>
  <si>
    <t>Vata bazaltica ETICS Rockwool</t>
  </si>
  <si>
    <t>VMB FIXROCK FB1  160x600x1000</t>
  </si>
  <si>
    <t>VMB FRONTROCK 20x600x1000</t>
  </si>
  <si>
    <t>VMB FRONTROCK MAX E 60</t>
  </si>
  <si>
    <t xml:space="preserve">VMB FRONTROCK MAX E 80 </t>
  </si>
  <si>
    <t>VMB FRONTROCK MAX E 100</t>
  </si>
  <si>
    <t>VMB FRONTROCK MAX E 150</t>
  </si>
  <si>
    <t>VMB FRONTROCK MAX E 160 X1000X600</t>
  </si>
  <si>
    <t>VMB FRONTROCK MAX PLUS 50</t>
  </si>
  <si>
    <t>VMB FRONTROCK MAX PLUS 60</t>
  </si>
  <si>
    <t>VMB FRONTROCK MAX PLUS 80</t>
  </si>
  <si>
    <t>VMB FRONTROCK MAX PLUS 100x1200x600</t>
  </si>
  <si>
    <t>VMB FRONTROCK MAX PLUS 120</t>
  </si>
  <si>
    <t>VMB FRONTROCK MAX PLUS 150</t>
  </si>
  <si>
    <t xml:space="preserve">302536    </t>
  </si>
  <si>
    <t>Vata bazaltica ERI Rockwool</t>
  </si>
  <si>
    <t>VMB Hardrock Max 160 mm</t>
  </si>
  <si>
    <t>VMB Monrock Max E 100x2000x1200</t>
  </si>
  <si>
    <t>VMB Monrock Max E 110x2000x1200</t>
  </si>
  <si>
    <t>VMB Monrock Max E 80x2000x1200</t>
  </si>
  <si>
    <t>Vata Durock 60x1200x2000 mm</t>
  </si>
  <si>
    <t>Vata Dachrock 50x600x1000 mm</t>
  </si>
  <si>
    <t>Vata Dachrock 60x600x1000 mm</t>
  </si>
  <si>
    <t>Vata Dachrock 80x1200x2000 mm</t>
  </si>
  <si>
    <t>Vata bazaltica Rockmin Plus 50x600x1000</t>
  </si>
  <si>
    <t xml:space="preserve">304033    </t>
  </si>
  <si>
    <t>Polistiren extrudat Wedi</t>
  </si>
  <si>
    <t>Placa polistiren 20x600x2500 mm Wedi</t>
  </si>
  <si>
    <t>Placa polistiren 30x600x2500 mm Wedi</t>
  </si>
  <si>
    <t>Placa polistiren 50x600x2500 mm Wedi</t>
  </si>
  <si>
    <t>Placa polistiren XXL 13x1200x2600  Wedi</t>
  </si>
  <si>
    <t>Placa polist flex. latime 30x600x2500 W</t>
  </si>
  <si>
    <t>Placa polist flex. lungime 30x600x2500 W</t>
  </si>
  <si>
    <t>Saiba galvanizata 35 mm Wedi</t>
  </si>
  <si>
    <t>Adeziv etansare Wedi 610 (430 gr)</t>
  </si>
  <si>
    <t>Banda etansare cu impaslitura 50 ml</t>
  </si>
  <si>
    <t>Coltar interior cu impaslitura Wedi</t>
  </si>
  <si>
    <t>Coltar exterior cu impaslitura Wedi</t>
  </si>
  <si>
    <t>Adeziv flexibil bicomponent A+B</t>
  </si>
  <si>
    <t>Banda autoadeziva imbinari 25 m Wedi</t>
  </si>
  <si>
    <t>Scurgere orizontala 50 mm WEDI</t>
  </si>
  <si>
    <t>Scurgere orizontala 40 mm Wedi</t>
  </si>
  <si>
    <t>Scurgere canal 900x900x50 mm Wedi</t>
  </si>
  <si>
    <t>Capac pt canal 800 mm Wedi</t>
  </si>
  <si>
    <t>Scurgere perete 900x76x180 mm Wedi</t>
  </si>
  <si>
    <t>Canal scurgere 40 mm, extraplat Wedi</t>
  </si>
  <si>
    <t>Set etansare Wedi</t>
  </si>
  <si>
    <t>Cadita dus patrata 900x900x40 mm Wedi</t>
  </si>
  <si>
    <t>Cadita dus patrata 1000x1000x40 mm Wedi</t>
  </si>
  <si>
    <t>Cadita dus drept. 1200x900x40 mm Wedi</t>
  </si>
  <si>
    <t xml:space="preserve">304039    </t>
  </si>
  <si>
    <t xml:space="preserve">Polistiren extrudat Austrotherm </t>
  </si>
  <si>
    <t>XPS  20 mm</t>
  </si>
  <si>
    <t>XPS  30 mm</t>
  </si>
  <si>
    <t>XPS  40 mm</t>
  </si>
  <si>
    <t>XPS  50 mm</t>
  </si>
  <si>
    <t>XPS  60- mm</t>
  </si>
  <si>
    <t>XPS  80 mm</t>
  </si>
  <si>
    <t>XPS  100 mm</t>
  </si>
  <si>
    <t>XPS 70 mm</t>
  </si>
  <si>
    <t>XPS 200 mm</t>
  </si>
  <si>
    <t xml:space="preserve">305035    </t>
  </si>
  <si>
    <t>Folie antivapori Knauf Insulation</t>
  </si>
  <si>
    <t>Folie antivapori LDS 5Silk 1,5x50 m</t>
  </si>
  <si>
    <t>Folie antivapori LDS 002 1,5 x 50 m 75mp</t>
  </si>
  <si>
    <t>Folie antivapori LDS 002 1,5 x 50 m</t>
  </si>
  <si>
    <t>Banda LDS SOLIFIT (60mm x 25m)</t>
  </si>
  <si>
    <t>Banda LDS SOLIFIT 2 (38mm x 50m)</t>
  </si>
  <si>
    <t>Folie antivapori LDS 35  1,5x50 m</t>
  </si>
  <si>
    <t xml:space="preserve">351040    </t>
  </si>
  <si>
    <t>Fibra Minerala AMF</t>
  </si>
  <si>
    <t>FM Thermatex Antaris C SK 600x600x15</t>
  </si>
  <si>
    <t>FM Ecomin Filigran SK 1200x600x13</t>
  </si>
  <si>
    <t>FM Ecomin Filigran SK 600x600x13</t>
  </si>
  <si>
    <t>FM Ecomin Orbit Micro SK 600x600x13</t>
  </si>
  <si>
    <t>FM Ecomin Orbit SK 600x600x13</t>
  </si>
  <si>
    <t>FM Ecomin Planet SK 1200x600x13</t>
  </si>
  <si>
    <t>FM Ecomin Planet SK 600x600x13</t>
  </si>
  <si>
    <t>FM Ecomin Trento SK 600x600x13</t>
  </si>
  <si>
    <t>FM Thermatex Alpha negru SK 600x600x19</t>
  </si>
  <si>
    <t>FM Feingelocht SK 600x600</t>
  </si>
  <si>
    <t>FM Th Feinfresko-Saturn VT 24 600x600</t>
  </si>
  <si>
    <t>FM Feinfresko VT24 600x600x15</t>
  </si>
  <si>
    <t>FM Thermatex Acoustic SF 600x600x24</t>
  </si>
  <si>
    <t>FM Thermatex Acoustic weiss AW 625x625</t>
  </si>
  <si>
    <t>FM Thermatex Alpha AW/SK 300X1800</t>
  </si>
  <si>
    <t>FM Thermatex Alpha VTS 24 600x600</t>
  </si>
  <si>
    <t>FM Thermatex Alpha VT-S-15 600x600</t>
  </si>
  <si>
    <t>FM Thermatex Alpha VT-S-15/SK 1800x300</t>
  </si>
  <si>
    <t>FM Thermatex Alpha weiss SK 600x600</t>
  </si>
  <si>
    <t>FM Ther Alpha weiss VT-S-15-F, 1200x600</t>
  </si>
  <si>
    <t>FM Therm Alpha weiss VT-S-15-F, 1200x300</t>
  </si>
  <si>
    <t>FM Th Alpha Weiss VT-S-15-F, 600x600</t>
  </si>
  <si>
    <t>FM Th Alpha weissVT-S-15-F/SK, 1800x300</t>
  </si>
  <si>
    <t xml:space="preserve">FM Thermatex Alpha HD AW/SK 300x1220x19 </t>
  </si>
  <si>
    <t>FM Thermatex Alpha HD AW/SK 300x1220x19</t>
  </si>
  <si>
    <t>FM Thermatex Alpha HD GN/SK 300x1196x19</t>
  </si>
  <si>
    <t>FM Thermatex Antaris 600x600 VT S24</t>
  </si>
  <si>
    <t>FM Thermatex Antaris C SK 600x600x13</t>
  </si>
  <si>
    <t>FM Thermatex Schlicht AW 600x600</t>
  </si>
  <si>
    <t>FM Thermatex Schlicht HYGENA SK 600x600</t>
  </si>
  <si>
    <t>FM Thermatex Schlicht HYGENA VT15 600x60</t>
  </si>
  <si>
    <t>FM Thermatex Schlicht SK 600x600</t>
  </si>
  <si>
    <t>FM Thermatex Schlicht VT 24 600x600</t>
  </si>
  <si>
    <t>FM Thermatex STAR SK 600x600x15</t>
  </si>
  <si>
    <t>FM Thermatex STAR SK 625x625</t>
  </si>
  <si>
    <t>FM Thermatex Star VT 24 600x600x15</t>
  </si>
  <si>
    <t>FM Thermatex Star VT 24 625x625</t>
  </si>
  <si>
    <t>FM Thermatex Star VT-S-15</t>
  </si>
  <si>
    <t>FM Thermatex Star SK  600x600x19</t>
  </si>
  <si>
    <t>FM Thermatex Feinstr  microperf. VT 24</t>
  </si>
  <si>
    <t>FM Thermatex Feinstratos micro SK600x600</t>
  </si>
  <si>
    <t>FM Thermatex Feinstratos SK 600x600</t>
  </si>
  <si>
    <t>FM Thermatex Feinstratos VT 15 600x600</t>
  </si>
  <si>
    <t>FM Thermatex Feinstratos VT 24 600x600</t>
  </si>
  <si>
    <t>FM Feinstratos micro VT 15, 600x600</t>
  </si>
  <si>
    <t>FM Fibrafutura B-s1 natur cant GF 600x20</t>
  </si>
  <si>
    <t>FM Fibrafutura Natur 1200x600x25 mm</t>
  </si>
  <si>
    <t>FM Fibrafutura Natur 600x600x25 mm</t>
  </si>
  <si>
    <t>FM Heradesign Superfine N 1200x600x15</t>
  </si>
  <si>
    <t>FM Heradesign Superfine N 1200x600x25</t>
  </si>
  <si>
    <t>FM Heradesign Superfine N 1200x600x35</t>
  </si>
  <si>
    <t>FM Heradesign Fine natur A2, AK01</t>
  </si>
  <si>
    <t>FM Heradesign superfine DULUX SK600x1200</t>
  </si>
  <si>
    <t>FM Heradesign superfine natur SK 600x600</t>
  </si>
  <si>
    <t>FM Heradesign superfine N15 GK 600x600</t>
  </si>
  <si>
    <t>FM Heradesign Fine N-AK01 600x600x15</t>
  </si>
  <si>
    <t>FM Thermatex Symetra SK 600x600</t>
  </si>
  <si>
    <t>FM Thermatex Symetra VT-24 600x600 4-16</t>
  </si>
  <si>
    <t>FM Thermatex Thermofon weiss SK 600x600</t>
  </si>
  <si>
    <t>FM ThermacleanS SK 15x600x60</t>
  </si>
  <si>
    <t>FM Thermatex Aquatec SK 600x600x19</t>
  </si>
  <si>
    <t>FM Thermatex Laguna VT15 600x600</t>
  </si>
  <si>
    <t>FM Thermatex Mercure VT 24 600x600</t>
  </si>
  <si>
    <t xml:space="preserve">351041    </t>
  </si>
  <si>
    <t>Fibra Minerala Armstrong</t>
  </si>
  <si>
    <t>FM Hydroboard 600x600x15</t>
  </si>
  <si>
    <t>FM FERIA Board Perf. 600x600x14</t>
  </si>
  <si>
    <t>FM FERIA Tegular Neperf. 600x600x14</t>
  </si>
  <si>
    <t>FM FERIA Tegular Perf. 600x600x14</t>
  </si>
  <si>
    <t>FM FERIA Board Neperf. 600x600x14</t>
  </si>
  <si>
    <t>FM Retail  Board 600x600x12</t>
  </si>
  <si>
    <t>FM RETAIL Board 600x1200x12</t>
  </si>
  <si>
    <t>FM RETAIL Board 600x600x14</t>
  </si>
  <si>
    <t>FM RETAIL Microlook 600x600x14</t>
  </si>
  <si>
    <t>FM CASA Board 600x600x15</t>
  </si>
  <si>
    <t>FM Prima CASA Board 625x625x15</t>
  </si>
  <si>
    <t>FM CASA Tegular 600x600x15</t>
  </si>
  <si>
    <t>FM CORTEGA Board 600x600x15</t>
  </si>
  <si>
    <t>FM CORTEGA Tegular 600x600x15</t>
  </si>
  <si>
    <t>FM TATRA Tegular 600x600x15</t>
  </si>
  <si>
    <t>FM ATLAS Board 600x600x12</t>
  </si>
  <si>
    <t>FM SAVANNA Board 600x600x12</t>
  </si>
  <si>
    <t>FM SCALACOUSTIC Board 600x600x12</t>
  </si>
  <si>
    <t>FM Scalacoustic Passo 600x600</t>
  </si>
  <si>
    <t>FM SAHARA Board Perf 600x600x15</t>
  </si>
  <si>
    <t>FM Prima SAHARA Board 625x625x15</t>
  </si>
  <si>
    <t>FM SAHARA Board 600x1200x15</t>
  </si>
  <si>
    <t>FM SAHARA Tegular 1200x600x15</t>
  </si>
  <si>
    <t>FM SAHARA MicroLook 600x600x15</t>
  </si>
  <si>
    <t>FM SAHARA MicroLook BE 600x600x15</t>
  </si>
  <si>
    <t>FM SAHARA Microlook 300x1200x15</t>
  </si>
  <si>
    <t>FM SAHARA MicroLook 600x1200x15</t>
  </si>
  <si>
    <t>FM SAHARA Vector 600x600x19</t>
  </si>
  <si>
    <t>FM SAHARA Neperf. Board 600x600x15</t>
  </si>
  <si>
    <t>FM SAHARA Neperf. Tegular 600x600x15</t>
  </si>
  <si>
    <t>FM SAHARA Neperf. MicroLook 600x600x15</t>
  </si>
  <si>
    <t>FM SAHARA DB Board 600x600x19</t>
  </si>
  <si>
    <t>FM Sabbia / Sahara Max Board 600x600x18</t>
  </si>
  <si>
    <t>FM Sabbia / Sahara Max Board 600x1200x18</t>
  </si>
  <si>
    <t>FM Sahara Max Tegular 600x600x18</t>
  </si>
  <si>
    <t>FM Fine Fissured Board  600x600x15</t>
  </si>
  <si>
    <t>FM FINE FISSURED Tegular 600x600x15</t>
  </si>
  <si>
    <t>FM PLAIN Board 600x600x15</t>
  </si>
  <si>
    <t xml:space="preserve">FM Plain Board 625x625x15 </t>
  </si>
  <si>
    <t>FM Plain Board 625x625x15</t>
  </si>
  <si>
    <t>FM PLAIN Tegular 600x600x15</t>
  </si>
  <si>
    <t>FM PLAIN Microlook 600x600x15</t>
  </si>
  <si>
    <t>FM PLAIN MicroLook  625x625x15</t>
  </si>
  <si>
    <t>FM PERLA OP 0,95 Board 600x600x15</t>
  </si>
  <si>
    <t>FM PERLA OP 1,00 Board 600x600x20</t>
  </si>
  <si>
    <t>FM Perla OP Tegular 600x600x15</t>
  </si>
  <si>
    <t>FM PERLA OP 0,95 Tegular 600x600x15</t>
  </si>
  <si>
    <t>FM PERLA OP MicroLook 600x600x18</t>
  </si>
  <si>
    <t>FM PERLA Board 600x600x17</t>
  </si>
  <si>
    <t>FM PERLA Tegular 600x600x17</t>
  </si>
  <si>
    <t>FM Perla dB Board 600x600x19</t>
  </si>
  <si>
    <t>FM PERLA dB SL2  300x1500x19</t>
  </si>
  <si>
    <t>FM PERLA dB Tegular 600x600x19</t>
  </si>
  <si>
    <t>FM PERLA dB MicroLook 90 600x600x19</t>
  </si>
  <si>
    <t>FM ULTIMA MicroLook BE 600x600x19</t>
  </si>
  <si>
    <t>FM ULTIMA+  Microlook 90  600x1200x19</t>
  </si>
  <si>
    <t>FM ULTIMA+  Microlook 300x1200x19</t>
  </si>
  <si>
    <t>FM ULTIMA+ Board 600x1200x19</t>
  </si>
  <si>
    <t>FM ULTIMA+ SL2 300x1500x19</t>
  </si>
  <si>
    <t>FM ULTIMA+ Tegular 600x600x19</t>
  </si>
  <si>
    <t>FM ULTIMA MicroLook BE 300x1200x19</t>
  </si>
  <si>
    <t>FM ULTIMA+ Tegular 1200x306x19</t>
  </si>
  <si>
    <t>FM ULTIMA+ A Tegular 300x1200x19</t>
  </si>
  <si>
    <t>FM ULTIMA Vector 600x600x19</t>
  </si>
  <si>
    <t>FM ULTIMA+ Vector 600x600x19</t>
  </si>
  <si>
    <t>FM OPTIMA Tegular 600x600x15</t>
  </si>
  <si>
    <t>FM OPTIMA Tegular 600x1200x15</t>
  </si>
  <si>
    <t>FM NEEVA MicroLook 600x600x18 mm</t>
  </si>
  <si>
    <t>FM NEEVA Microlook 1200x600x18 mm</t>
  </si>
  <si>
    <t>FM SIERRA OP Board 600x600x15</t>
  </si>
  <si>
    <t>FM SIERRA OP Microlook 90 600x600x15</t>
  </si>
  <si>
    <t>FM SIERRA OP Microlook 90 600x1200x15</t>
  </si>
  <si>
    <t>FM SIERRA OP Tegular 600x600x17</t>
  </si>
  <si>
    <t>FM BioGuard Board  600x600x15</t>
  </si>
  <si>
    <t>FM BioGuard Board  600x1200x15</t>
  </si>
  <si>
    <t>FM BioGuard Tegular 600x600x15</t>
  </si>
  <si>
    <t>FM PARAFON HYGIEN Board 600x600x18</t>
  </si>
  <si>
    <t xml:space="preserve">FM OPTIMA Vector 600x600x22 </t>
  </si>
  <si>
    <t>FM NEEVA 600x600x15 negru</t>
  </si>
  <si>
    <t>FM VISUAL Microlook 600x600x19  V64</t>
  </si>
  <si>
    <t>FM OPTIMA L Canopy -small Circle - 2 buc</t>
  </si>
  <si>
    <t>FM OPTIMA Canopy - Circle - 2 buc</t>
  </si>
  <si>
    <t>FM OPTIMA Canopy - Circle - 4 buc</t>
  </si>
  <si>
    <t>FM OPTIMA Canopy - Hexagon - 1 buc</t>
  </si>
  <si>
    <t>FM OPTIMA Canopy - Hexagon - 2 buc</t>
  </si>
  <si>
    <t>FM OPTIMA Canopy - Hexagon - 4 buc</t>
  </si>
  <si>
    <t>FM OPTIMA L Canopy circle 1200x40 -2 buc</t>
  </si>
  <si>
    <t>FM OPTIMA Canopy - Trapezoid - 1 buc</t>
  </si>
  <si>
    <t>FM OPTIMA Canopy - Trapezoid - 2 buc</t>
  </si>
  <si>
    <t>FM OPTIMA Canopy - Trapezoid - 4 buc</t>
  </si>
  <si>
    <t>FM OPTIMA L Canopy flat 900x1800 -2 buc</t>
  </si>
  <si>
    <t>FM OPTIMA L Canopy flat 1200x2400 -2 buc</t>
  </si>
  <si>
    <t>FM OPTIMA L Canopy rectangle 1800x1200</t>
  </si>
  <si>
    <t>FM OPTIMA Baffle Curves 1200x400 - 2 buc</t>
  </si>
  <si>
    <t>FM OPTIMA Baffle Curves 1800x400 - 2 buc</t>
  </si>
  <si>
    <t xml:space="preserve">352041    </t>
  </si>
  <si>
    <t>Tavan metalic Armstrong</t>
  </si>
  <si>
    <t>Orcal MicroLK Micrpr 138 SilGrey 600x</t>
  </si>
  <si>
    <t>Orcal Microlook Extra 600x600x8</t>
  </si>
  <si>
    <t>Orcal microp. tegular 600x600x8 RAL9010</t>
  </si>
  <si>
    <t>Orcal microp. tegular 600x600x8 cu folie</t>
  </si>
  <si>
    <t>Orcal Microperforat 600x600x15</t>
  </si>
  <si>
    <t>Tavan metalic Q-Clip RAL9010 600x600x33</t>
  </si>
  <si>
    <t>Tavan met. Clip F Premium B15 microperf.</t>
  </si>
  <si>
    <t>Tavan metalic Q-Clip F microperf. Rd1522</t>
  </si>
  <si>
    <t>Axal Vector perforat 600x600x24 RAL 9010</t>
  </si>
  <si>
    <t xml:space="preserve">Axal Vector extramicroperf. 600x600x24 </t>
  </si>
  <si>
    <t>Axal Vector Plain 600x300x22</t>
  </si>
  <si>
    <t>Tavan metalic board RAL9010 600x600x15</t>
  </si>
  <si>
    <t>Tavan met. Q-Clip RAL9010 600x600x33 AM</t>
  </si>
  <si>
    <t>Tavan met R-clip F microperf 1200x600x36</t>
  </si>
  <si>
    <t>Baffle rectangular 3150x150 mm, RAL9010</t>
  </si>
  <si>
    <t>Baffle rectangular 2500x150 mm, RAL9010</t>
  </si>
  <si>
    <t>Baffle VP500  2000x300x30 mm, alb</t>
  </si>
  <si>
    <t>Terminatie Baffle VP500 300x30 mm, alb</t>
  </si>
  <si>
    <t xml:space="preserve">R-Clip F Plain RAL9010  1200x300 </t>
  </si>
  <si>
    <t>R-Clip F Plain RAL9010  1200x300</t>
  </si>
  <si>
    <t>R-Clip Mesh RAL 9010  300x1800</t>
  </si>
  <si>
    <t xml:space="preserve">Tavan metalic R-Clip 600x1000 </t>
  </si>
  <si>
    <t>Tegular 14 Mesh RB25 625x625</t>
  </si>
  <si>
    <t xml:space="preserve">352045    </t>
  </si>
  <si>
    <t>Tavan metalic Guerrasio</t>
  </si>
  <si>
    <t>Tavan metalic 600x1200 FD2  5/10 arg.</t>
  </si>
  <si>
    <t>Tavan metalic perforat Q10 600x600 G</t>
  </si>
  <si>
    <t>Tavan clip-in 600x600 alb otel RAL9010 G</t>
  </si>
  <si>
    <t>Tavan clip-in 600x600 RAL9001 aluminiu G</t>
  </si>
  <si>
    <t>Metalic board 600x600 alb G (32 buc/cut)</t>
  </si>
  <si>
    <t>Metalic board 600x600 alb G (24 buc/cut)</t>
  </si>
  <si>
    <t>Metalic board 600x600 alb G (20 buc/cut)</t>
  </si>
  <si>
    <t>Metalic board 600x600 alb G (16 buc/cut)</t>
  </si>
  <si>
    <t>Tavan clip-in 600x3000 AL 8/10 silver</t>
  </si>
  <si>
    <t>Tavan str. semiascunsa 600x600 alb</t>
  </si>
  <si>
    <t>Tavan str. semiascunsa 600x600 decupat</t>
  </si>
  <si>
    <t>Tavan str. semiascunsa 600x600 +folie ac</t>
  </si>
  <si>
    <t>Tavan str.semiascunsa 600x600 dec+folie</t>
  </si>
  <si>
    <t>Tavan met. tegular perf. 600x600 silver</t>
  </si>
  <si>
    <t xml:space="preserve">Tavan clip-in 600x600 tabla expandata </t>
  </si>
  <si>
    <t>Tavan clip-in 400x1550 alb G</t>
  </si>
  <si>
    <t>Tavan clip-in 400x1550 alb decupat G</t>
  </si>
  <si>
    <t xml:space="preserve">Tavan metalic celular 100x100 alb </t>
  </si>
  <si>
    <t>Tavan metalic celular 100x100x40 arginti</t>
  </si>
  <si>
    <t>Tavan metalic Grigliato 200/40 alb</t>
  </si>
  <si>
    <t>Tavan Grigliato 600x600 AL. 50/50 silver</t>
  </si>
  <si>
    <t>Tavan metalic celular 75x75 H40 alb</t>
  </si>
  <si>
    <t>Tavan metalic Grigliato LINE 600x1200</t>
  </si>
  <si>
    <t>Tavan clip-in 600x600 alb decupat 200 mm</t>
  </si>
  <si>
    <t>Tavan clip-in 600x600 alb decupat 155 mm</t>
  </si>
  <si>
    <t xml:space="preserve">353040    </t>
  </si>
  <si>
    <t>Tavan vata bazaltica (soft ceiling)  AMF</t>
  </si>
  <si>
    <t>Tavan Topiq Prime SK 600x600x15 mm</t>
  </si>
  <si>
    <t xml:space="preserve">353041    </t>
  </si>
  <si>
    <t xml:space="preserve">Tavan vata bazaltica (soft ceiling)  Armstrong </t>
  </si>
  <si>
    <t>OPTIMA Baffle 1200x400x40 mm</t>
  </si>
  <si>
    <t>OPTIMA Baffle 1800x400x40 mm</t>
  </si>
  <si>
    <t xml:space="preserve">353042    </t>
  </si>
  <si>
    <t>Tavan vata bazaltica (soft ceiling)  Rockfon</t>
  </si>
  <si>
    <t>Tavan ARTIC 24 -600x600 mm</t>
  </si>
  <si>
    <t>Tavan ARTIC 24 - 600x1200x15 mm</t>
  </si>
  <si>
    <t>Tavan ARTIC E 15 - 600x600x15 mm</t>
  </si>
  <si>
    <t>Tavan ARTIC E24 - 600x600x15 mm</t>
  </si>
  <si>
    <t>Tavan FACETT PL. 1200X600x20</t>
  </si>
  <si>
    <t>Tavan FACETT Plano 1250X625x20</t>
  </si>
  <si>
    <t>Tavan PACIFIC A15/A24  -600x600x12 mm</t>
  </si>
  <si>
    <t>Tavan SOFIT A24  600x600x12 mm</t>
  </si>
  <si>
    <t>Tavan SOFIT A24  600x600x15 mm</t>
  </si>
  <si>
    <t>Tavan TROPIC D 1800x600x20</t>
  </si>
  <si>
    <t>Tavan TROPIC E 600x600x15 mm</t>
  </si>
  <si>
    <t>Tavan SONAR D 1800x600x20 mm</t>
  </si>
  <si>
    <t xml:space="preserve">354041    </t>
  </si>
  <si>
    <t>Tavan lamelar Armstrong</t>
  </si>
  <si>
    <t>Tavan Open Cell Cellio C16 150x150 alb</t>
  </si>
  <si>
    <t>Tavan Open Cell Cellio C64 75x75 alb</t>
  </si>
  <si>
    <t xml:space="preserve">Tavan Open Cell Cellio C64 75x75 negru </t>
  </si>
  <si>
    <t>Tavan Open Cell Cellio C9 200x200 alb</t>
  </si>
  <si>
    <t>Tavan Open Cell Cellio C36 100x100 alb</t>
  </si>
  <si>
    <t xml:space="preserve">354045    </t>
  </si>
  <si>
    <t>Tavan Lamelar Guerrasio</t>
  </si>
  <si>
    <t>Tavan lamelar aluminiu C200 Silver</t>
  </si>
  <si>
    <t>Tavan lamelar Q35 aluminiu 4/10 alb</t>
  </si>
  <si>
    <t>Tavan lamelar C300 aluminiu 6/10 alb</t>
  </si>
  <si>
    <t xml:space="preserve">Tavan lamelar Q50x150 </t>
  </si>
  <si>
    <t>Tavan lamelar Q50x70 alb</t>
  </si>
  <si>
    <t>Tavan lamelar Q80 otel zn RAL7022</t>
  </si>
  <si>
    <t>Tavan lamelar E150 aluminiu 5/10 alb</t>
  </si>
  <si>
    <t>Tavan lamelar E200 aluminiu 6/10 alb</t>
  </si>
  <si>
    <t>Tavan lamelar V35 aluminiu 5/10 alb</t>
  </si>
  <si>
    <t xml:space="preserve">Tavan lamelar LV 60  aluminiu 5/10 </t>
  </si>
  <si>
    <t>Tavan lamelar A85 otel alb</t>
  </si>
  <si>
    <t>Tavan lamelar LV 200  aluminiu 5/10</t>
  </si>
  <si>
    <t>Tavan lamelar LV91  aluminiu 5/10</t>
  </si>
  <si>
    <t>Tavan lamelar LV91 aluminiu 2,00 ml G</t>
  </si>
  <si>
    <t>Tavan lamelar LV150 Al. 2,00 ml G</t>
  </si>
  <si>
    <t xml:space="preserve">354046    </t>
  </si>
  <si>
    <t>Tavan lamelar Prometal</t>
  </si>
  <si>
    <t>Lamela P300/SF ALB Aluminiu 0,6 mm</t>
  </si>
  <si>
    <t>Lamela P300/SF SILVER Aluminiu 0,6 mm</t>
  </si>
  <si>
    <t>Tavan metalic celular 60x60 alb</t>
  </si>
  <si>
    <t>Tavan metalic celular 75x75 gri</t>
  </si>
  <si>
    <t xml:space="preserve">354614    </t>
  </si>
  <si>
    <t>Tavan acril ALC-Louver</t>
  </si>
  <si>
    <t>Tavan transparent AL3 600x600x2,8 mm</t>
  </si>
  <si>
    <t xml:space="preserve">355020    </t>
  </si>
  <si>
    <t>Tavan casetat gips Knauf</t>
  </si>
  <si>
    <t>Tavan Danotile 600x600x6,5/R,cant A</t>
  </si>
  <si>
    <t>Placa tavan Danoline Tile Medley 600x600</t>
  </si>
  <si>
    <t>Danoline Belgravia T24 600x600x12,5 G1</t>
  </si>
  <si>
    <t>Danoline Belgravia T24 600x600x12,5 Q1</t>
  </si>
  <si>
    <t>Danoline Belgravia T24 600x600x12,5 M1</t>
  </si>
  <si>
    <t>Danoline Plaza 600x600x9,5 G1, cant A</t>
  </si>
  <si>
    <t>Danoline Plaza 600x600x9,5  R, cant A</t>
  </si>
  <si>
    <t xml:space="preserve">355022    </t>
  </si>
  <si>
    <t>Tavan casetat gips Rigips</t>
  </si>
  <si>
    <t>Tavan Decogips Coral E15 SP 600x600x19</t>
  </si>
  <si>
    <t>Tavan Casola A 3,6 mp/cut</t>
  </si>
  <si>
    <t>Tavan Casoroc A 3,6 mp/cut</t>
  </si>
  <si>
    <t>Tavan Casobianca A 3,6 mp/cut</t>
  </si>
  <si>
    <t>Tavan Decogips Golf A NEW 600x600</t>
  </si>
  <si>
    <t>Tavan Casoprano Casoroc A 3,6 mp/cut</t>
  </si>
  <si>
    <t xml:space="preserve">356040    </t>
  </si>
  <si>
    <t>Profile tavan AMF</t>
  </si>
  <si>
    <t>Fullstucke  ptr. VT 24</t>
  </si>
  <si>
    <t>Fullstucke  ptr. VT 15</t>
  </si>
  <si>
    <t>Pana fixare perimetrala</t>
  </si>
  <si>
    <t>T 24/38/3600 Ventatec</t>
  </si>
  <si>
    <t>T 24/38/3750 Ventatec</t>
  </si>
  <si>
    <t>Profil AMF Perimetral 19/24 - 3000</t>
  </si>
  <si>
    <t>T 24/38/1200 Ventatec</t>
  </si>
  <si>
    <t>T 24/33/600 Ventatec</t>
  </si>
  <si>
    <t>T 24/33/1200 Ventatec</t>
  </si>
  <si>
    <t>Profil Perimetral Donn 21/21 - 3000</t>
  </si>
  <si>
    <t>Profil Perimetral Donn 20/24 - 3000</t>
  </si>
  <si>
    <t>Profil Principal Donn 24/38 - 3700</t>
  </si>
  <si>
    <t>Profil Secundar Donn 24/25 - 1200</t>
  </si>
  <si>
    <t>Profil Compartimentare Donn 24/25 - 600</t>
  </si>
  <si>
    <t xml:space="preserve">356041    </t>
  </si>
  <si>
    <t xml:space="preserve">Profile tavan Armstrong </t>
  </si>
  <si>
    <t>PRELUDE 15TL Cross Tee 300x38 mm</t>
  </si>
  <si>
    <t>PRELUDE 15XL PeakForm Cross tee 38x600mm</t>
  </si>
  <si>
    <t>PRELUDE 15XL PeakForm CrossTee 38x1200mm</t>
  </si>
  <si>
    <t xml:space="preserve">PRELUDE 15XL PeakForm RAL 9006, 38x1200 </t>
  </si>
  <si>
    <t>PRELUDE 15 PeakForm Main Runner 43x3600m</t>
  </si>
  <si>
    <t>PRELUDE 15 Main runner RAL 9006, 43x3600</t>
  </si>
  <si>
    <t>Profil Prelude 15TL CrossTee RAL9006</t>
  </si>
  <si>
    <t>Profil compart. Prelude 24 XL PeakF, 625</t>
  </si>
  <si>
    <t>Profil secundar Prelude 24 XL PeakF,1250</t>
  </si>
  <si>
    <t>Profil principal Prelude 24 PeakForm3750</t>
  </si>
  <si>
    <t>Prelude System S24 Cross tee 24x30x600</t>
  </si>
  <si>
    <t>Prelude System S24 Cross tee 24x33x1200</t>
  </si>
  <si>
    <t>Prelude System S24 MainRunner 24x38x3600</t>
  </si>
  <si>
    <t>SILHOUETTE XL Cross tee black, 600</t>
  </si>
  <si>
    <t>SILHOUETTE XL Cross tee, white 44x600 mm</t>
  </si>
  <si>
    <t>SILHOUETTE XL Cross tee black, 1200</t>
  </si>
  <si>
    <t>SILHOUETTE XL Cross tee cant alb, 1200</t>
  </si>
  <si>
    <t>Silhouette XL Cross Tee 1200  RAL9010</t>
  </si>
  <si>
    <t>SILHOUETTE XL Main Ru with black3600</t>
  </si>
  <si>
    <t>SILHOUETTE XL. cant alb 3600</t>
  </si>
  <si>
    <t>Perimetral Shadowline Microlook 3,05 ml</t>
  </si>
  <si>
    <t>Perimetral Shadowline pt Vector 3,05 ml</t>
  </si>
  <si>
    <t>Perimetral 19/24/3000 HD Armstrong</t>
  </si>
  <si>
    <t>Perimetral 19/24/3000 HD</t>
  </si>
  <si>
    <t>Perimetral 19/24 - 3000 Armstrong</t>
  </si>
  <si>
    <t>Perimetral 0,7 x 24/24/3050 HD</t>
  </si>
  <si>
    <t>Perimetral 24/24/3050 HD Armstrong</t>
  </si>
  <si>
    <t>Perimetral Axiom Transition pt Tegular</t>
  </si>
  <si>
    <t>Perimetral Axiom Shadowline 3000 mm</t>
  </si>
  <si>
    <t>Perimetral Axiom Transition pt Board</t>
  </si>
  <si>
    <t>Profil Axiom 50 mm 3000x19 mm</t>
  </si>
  <si>
    <t xml:space="preserve">Profil SILHOETTE A/A -1200 mm </t>
  </si>
  <si>
    <t>Profil SILHOUETTE A/A 3600 mm</t>
  </si>
  <si>
    <t>Profil SILHOUETTE A/A - 600 mm</t>
  </si>
  <si>
    <t>Prelude 15 Peak Form 3750x42 mm</t>
  </si>
  <si>
    <t>Prelude 15 Peak Form 1250x38 mm</t>
  </si>
  <si>
    <t>Prelude 15 Peak Form 625x38 mm</t>
  </si>
  <si>
    <t>Prelude Peakform  XL 3600x43x24</t>
  </si>
  <si>
    <t>Interlude - 3600 mm</t>
  </si>
  <si>
    <t>Interlude XL2 - 1200 mm</t>
  </si>
  <si>
    <t>Interlude XL2 nestantat - 600 mm</t>
  </si>
  <si>
    <t>Interlude XL2 nestantat - 300 mm</t>
  </si>
  <si>
    <t xml:space="preserve">356045    </t>
  </si>
  <si>
    <t xml:space="preserve">Profile tavan Guerrasio_x000D_
</t>
  </si>
  <si>
    <t>Profil CD27 Aluzinc 3000 mm G</t>
  </si>
  <si>
    <t>Profil CD27 Aluzinc 4000 mm G</t>
  </si>
  <si>
    <t>Profil TGFO alunzinc 8/10  4 ml</t>
  </si>
  <si>
    <t>Profil intermediar T24/38  1200 mm</t>
  </si>
  <si>
    <t>Profil perimetral 24x24x3000 mm 4/10</t>
  </si>
  <si>
    <t>Perimetral C 20x40x20 alb 3000 mm G</t>
  </si>
  <si>
    <t>Profil blocant perimetral alb C 20x40 G</t>
  </si>
  <si>
    <t xml:space="preserve">Perimetral C 25x25x25 AL 3000 mm </t>
  </si>
  <si>
    <t>Perimetral 20x20x20 otel zn RAL7022 G</t>
  </si>
  <si>
    <t>Profil perimetral C pt tavan lamelar</t>
  </si>
  <si>
    <t>Perimetral C 20x40x20 RAL9001 aluminiu G</t>
  </si>
  <si>
    <t xml:space="preserve">Profil blocant perim.C 20x40 Al RAL9001 </t>
  </si>
  <si>
    <t>Profil portant pentru lamelar C200</t>
  </si>
  <si>
    <t>Profil portant pentru lamelar C300</t>
  </si>
  <si>
    <t>Profil portant pentru lamelar Q50x150</t>
  </si>
  <si>
    <t>Profil portant pentru lamelar Q50x70</t>
  </si>
  <si>
    <t>Profil pt tavan lamelar TR4  4 ml</t>
  </si>
  <si>
    <t>Profil pt tavan lamelar TR5  4000 mm</t>
  </si>
  <si>
    <t>Profil portant pentru lamelar A85</t>
  </si>
  <si>
    <t xml:space="preserve">Profil portant otel negru lamelar Q80 </t>
  </si>
  <si>
    <t>Profil special incastrare lampi G</t>
  </si>
  <si>
    <t>Profil pentru clip-in 4000 mm G</t>
  </si>
  <si>
    <t>Perimetral 24x24x3000 5/40 silver G</t>
  </si>
  <si>
    <t>Perimetral C silver cu perforatie 6 mm G</t>
  </si>
  <si>
    <t>Perimetral C silver perforat + blocaj G</t>
  </si>
  <si>
    <t>Profil special T silver 40x45 G</t>
  </si>
  <si>
    <t>Profil legatura tavan clip-in G</t>
  </si>
  <si>
    <t>Tub Elios diam. 22 mm G - 2 ml</t>
  </si>
  <si>
    <t>Prelungitor tub Elios diam. 22 ml</t>
  </si>
  <si>
    <t xml:space="preserve">Racord suspensie panou / tub Elios </t>
  </si>
  <si>
    <t>Profil portant C50/27 - 2 ml</t>
  </si>
  <si>
    <t>Profil perimetral grigliato H50 silver</t>
  </si>
  <si>
    <t>Canal suspensie grigliato G</t>
  </si>
  <si>
    <t>Profil principal silver T24/38 G</t>
  </si>
  <si>
    <t>Profil intermediar  silver T24/32 G</t>
  </si>
  <si>
    <t>Profil intermediar silver T24/32 G</t>
  </si>
  <si>
    <t>Profil compartimentare silver T24/32 G</t>
  </si>
  <si>
    <t>Profil perimetral silver 24x24x3000</t>
  </si>
  <si>
    <t>Perimetral pt griliato 40x20 argintiu</t>
  </si>
  <si>
    <t>Profil primar SP45/18 4000 mm G</t>
  </si>
  <si>
    <t>Bara suspensie rigida pt tavan lamelar G</t>
  </si>
  <si>
    <t>Perimetral C20x25x20 4/10 RAL7022 - 3ml</t>
  </si>
  <si>
    <t>Profil conector Q80 40x20 RAL7022 - 4ml</t>
  </si>
  <si>
    <t xml:space="preserve">356522    </t>
  </si>
  <si>
    <t>Accesorii tavan RIGIPS</t>
  </si>
  <si>
    <t>Piesa nivelare rost panouri  ECOPH 0219</t>
  </si>
  <si>
    <t>Coltar exterior profil WP ECOPH 1057</t>
  </si>
  <si>
    <t>Piesa imbinare profil WP ECOPH 0933</t>
  </si>
  <si>
    <t>Surub instalare profil WP ECOPH 26304021</t>
  </si>
  <si>
    <t>Piesa fixare directa Akusto ECOPH 0299</t>
  </si>
  <si>
    <t>Agrafa suspendare ECOPH 1286</t>
  </si>
  <si>
    <t>Sistem suspendare 1 ECOPH 3776</t>
  </si>
  <si>
    <t>Conector absorb de ancorare  ECOPH 2170</t>
  </si>
  <si>
    <t>Kit suspensie reglabil fir 2m ECOPH 2173</t>
  </si>
  <si>
    <t>Conector profil alb 01 ECOPH 1770</t>
  </si>
  <si>
    <t>Bolt ghidaj ECOPH 1768</t>
  </si>
  <si>
    <t xml:space="preserve">356540    </t>
  </si>
  <si>
    <t>Accesorii tavan AMF</t>
  </si>
  <si>
    <t>Piesa inferioara Nonius DONN P22 (100 b)</t>
  </si>
  <si>
    <t>Element prelung. DONN P41 (100 buc/cut)</t>
  </si>
  <si>
    <t>Incrucisare DONN P814 (100 buc/cut)</t>
  </si>
  <si>
    <t>Element fixare perete Bandraster DP125</t>
  </si>
  <si>
    <t>Profil Bandraster DP125  5060 mm</t>
  </si>
  <si>
    <t>Element rigidizare laterala Nonius 242</t>
  </si>
  <si>
    <t>Vopsea AMF RAL9010</t>
  </si>
  <si>
    <t>Nonius inferior Donn pt Bandraster DP150</t>
  </si>
  <si>
    <t>Clip siguranta DPK-607</t>
  </si>
  <si>
    <t>Incrucisare Donn pt Bandraster DP150</t>
  </si>
  <si>
    <t>Conector Donn pt Bandraster DP150</t>
  </si>
  <si>
    <t>Nonius superior 540 mm, nr. 160</t>
  </si>
  <si>
    <t>Nonius superior 640 mm, nr. 170</t>
  </si>
  <si>
    <t xml:space="preserve">356541    </t>
  </si>
  <si>
    <t>Accesorii tavan ARMSTRONG</t>
  </si>
  <si>
    <t>Clema antiseismica (Seismic Joint Clip)</t>
  </si>
  <si>
    <t>Conector la perete 100 buc/cut</t>
  </si>
  <si>
    <t>Nonius superior 800 mm 100 buc/cut</t>
  </si>
  <si>
    <t>Profil principal Prelude S 1200 NU</t>
  </si>
  <si>
    <t>Profil principal Prelude S 3600 NU</t>
  </si>
  <si>
    <t>Profil principal Prelude S 600 NU</t>
  </si>
  <si>
    <t>Sarma suspendare, 200 ml</t>
  </si>
  <si>
    <t>Set de suspendare (deck hanging) - 2 buc</t>
  </si>
  <si>
    <t>Set de suspendare Optima L Canopy -4 buc</t>
  </si>
  <si>
    <t xml:space="preserve">Coltar interior perimetral Shadowline </t>
  </si>
  <si>
    <t>Coltar exterior perimteral Shadowline</t>
  </si>
  <si>
    <t>Racord suspensie perimetral DP12 (100)</t>
  </si>
  <si>
    <t xml:space="preserve">Clip acces tavan (access clip) 100 buc </t>
  </si>
  <si>
    <t>Bolt expansiune M6x30 (100 buc/cut)</t>
  </si>
  <si>
    <t>Bolt hexagonal M6x16 (100 buc/cut)</t>
  </si>
  <si>
    <t>Piulita M6 (100 buc/cut)</t>
  </si>
  <si>
    <t>Saiba M6 (100 buc/cut)</t>
  </si>
  <si>
    <t>Clip margine pt. Ultima Vector</t>
  </si>
  <si>
    <t>Clip universal -Universal retaining clip</t>
  </si>
  <si>
    <t>Piesa suspensie (Suspension hanger)</t>
  </si>
  <si>
    <t>Piesa incucisare Bandraster 150 mm</t>
  </si>
  <si>
    <t>Racord perete Bandraster 150 mm</t>
  </si>
  <si>
    <t>Coltar profil Axiom 50 mm</t>
  </si>
  <si>
    <t>Piesa suspendare Axiom  (100 buc/cut)</t>
  </si>
  <si>
    <t>Piesa suspendare Bandraster 50 mm</t>
  </si>
  <si>
    <t>Piesa suspendare Bandraster 75 mm</t>
  </si>
  <si>
    <t>Piesa suspendare Bandraster 100 mm</t>
  </si>
  <si>
    <t xml:space="preserve">Piesa suspendare universala </t>
  </si>
  <si>
    <t>Piesa suspendare Bandraster 125 mm</t>
  </si>
  <si>
    <t>Piesa suspendare Bandraster 150 mm</t>
  </si>
  <si>
    <t>Nonius inferior Armstrong 100 buc</t>
  </si>
  <si>
    <t>Element suspendare 50 buc/cut</t>
  </si>
  <si>
    <t>Tirant Nonius inferior 100 buc/cut</t>
  </si>
  <si>
    <t>Nonius superior 600 mm Arm</t>
  </si>
  <si>
    <t>Conector profil Bandraster 203x77x34 mm</t>
  </si>
  <si>
    <t>Conector profil Bandraster 50 mm</t>
  </si>
  <si>
    <t>Conector profil Bandraster 75 mm</t>
  </si>
  <si>
    <t>Conector profil Bandraster 100 mm</t>
  </si>
  <si>
    <t>Conector profil Bandraster 125 mm</t>
  </si>
  <si>
    <t>Conector profil Bandraster 150 mm</t>
  </si>
  <si>
    <t xml:space="preserve">Piesa de suspendare Nonius </t>
  </si>
  <si>
    <t>Suspensie Nonius pt Bandraster 150 mm</t>
  </si>
  <si>
    <t>Piesa umplere perimetral pt grila 15 mm</t>
  </si>
  <si>
    <t>Piesa suspensie bucla + carlig 415-780mm</t>
  </si>
  <si>
    <t>Set suspensie pentru OPTIMA Baffle</t>
  </si>
  <si>
    <t>Piesa mascare 150 mm RAL9010</t>
  </si>
  <si>
    <t>Piesa suspensie pt Baffle vertical</t>
  </si>
  <si>
    <t>Distantier pt Baffle vertical</t>
  </si>
  <si>
    <t>Piesa prelungire profil clipsare clip-in</t>
  </si>
  <si>
    <t xml:space="preserve">Clip suspendare </t>
  </si>
  <si>
    <t>Clema conectare 100 buc/cut</t>
  </si>
  <si>
    <t xml:space="preserve">Clema prelungire </t>
  </si>
  <si>
    <t xml:space="preserve">Clema colt </t>
  </si>
  <si>
    <t xml:space="preserve">Suspensie rapida </t>
  </si>
  <si>
    <t>Suport prindere pt tija filetata 6 mm</t>
  </si>
  <si>
    <t>Clema siguranta 100 buc</t>
  </si>
  <si>
    <t>Clip de siguranta pt profil clipsare</t>
  </si>
  <si>
    <t>Clip conector (100 buc)</t>
  </si>
  <si>
    <t>Piesa suspensie profil C (100 buc/cut)</t>
  </si>
  <si>
    <t>Conector profil C (10 buc/cut)</t>
  </si>
  <si>
    <t>Conector pt. profil U (100 buc)</t>
  </si>
  <si>
    <t>Ancora universala pt. perete (100 buc)</t>
  </si>
  <si>
    <t>Piesa suspensie pt. perimetral (100 buc)</t>
  </si>
  <si>
    <t>Clema conectare perimetral DP12 (100)</t>
  </si>
  <si>
    <t>Piesa suspensie pt J-Bar (100 buc)</t>
  </si>
  <si>
    <t>Kit conector pt. Optima Baffle</t>
  </si>
  <si>
    <t>Kit suspensie Prelude24 pt Optima Baffle</t>
  </si>
  <si>
    <t>Piesa de capat pt. tavan clip-in</t>
  </si>
  <si>
    <t xml:space="preserve">Tija filetata M6 x 500 mm </t>
  </si>
  <si>
    <t>Tirant cu bucla 750 mm Armstrong</t>
  </si>
  <si>
    <t>Extractor placa tavan clip-in</t>
  </si>
  <si>
    <t xml:space="preserve">Extractor universal placa clip-in </t>
  </si>
  <si>
    <t>Conector pt profil Z si H (100 buc)</t>
  </si>
  <si>
    <t>Clips blocare (100 buc)</t>
  </si>
  <si>
    <t xml:space="preserve">356545    </t>
  </si>
  <si>
    <t>Accesorii tavan Guerrasio</t>
  </si>
  <si>
    <t>Folie acustica tavan TNT 600x600 G</t>
  </si>
  <si>
    <t>Piesa suspensie pt Grigliato LINE</t>
  </si>
  <si>
    <t>Prelungire profil pt Grigliato LINE</t>
  </si>
  <si>
    <t>Imbinare tavan lamelar tip Q50x70</t>
  </si>
  <si>
    <t>Piulita M6 zincata G</t>
  </si>
  <si>
    <t>Surub 6x22 zincat G</t>
  </si>
  <si>
    <t>Clema agatare profil G</t>
  </si>
  <si>
    <t>Arc spn 50/27</t>
  </si>
  <si>
    <t>Racord suspensie cu arc CD G</t>
  </si>
  <si>
    <t>Tija filetata zincata M6 - 1ml G</t>
  </si>
  <si>
    <t>Imbinare pt. canal suspensie G</t>
  </si>
  <si>
    <t>Piesa suspendare compusa G</t>
  </si>
  <si>
    <t>Piesa blocare pt. tavan clip-in G</t>
  </si>
  <si>
    <t>Clips imbinare suprapusa lamelar LV91 G</t>
  </si>
  <si>
    <t>Prelungire profil clip-in G</t>
  </si>
  <si>
    <t>Clip pentru tavan clip-in G</t>
  </si>
  <si>
    <t>Piesa legatura tavan lamelar Q50x150</t>
  </si>
  <si>
    <t>Clip blocare G</t>
  </si>
  <si>
    <t>Piesa suspendare profil clip-in G</t>
  </si>
  <si>
    <t>Clema de siguranta lamelar LV91 G</t>
  </si>
  <si>
    <t>Piesa imbinare pt. lamelar Q35</t>
  </si>
  <si>
    <t>Piesa imbinare tavan lamelar LV91</t>
  </si>
  <si>
    <t>Extensie lamela Q80 RAL 7022</t>
  </si>
  <si>
    <t>Piesa imbinare tavan lamelar E200</t>
  </si>
  <si>
    <t xml:space="preserve">Suport lampi </t>
  </si>
  <si>
    <t>Suport lampi</t>
  </si>
  <si>
    <t xml:space="preserve">401020    </t>
  </si>
  <si>
    <t>Amorsa tencuieli Knauf</t>
  </si>
  <si>
    <t>Grund Knauf GRUNDIERMITTEL 90  15 kg</t>
  </si>
  <si>
    <t>Grund Knauf BETOKONTACT  20 kg/gal</t>
  </si>
  <si>
    <t>Amorsa de profunzime Universalgrund 10 l</t>
  </si>
  <si>
    <t>Grund Tiefengrund de profunzime 5 l</t>
  </si>
  <si>
    <t>Amorsa de profunzime Tiefengrund 15 kg</t>
  </si>
  <si>
    <t xml:space="preserve">401021    </t>
  </si>
  <si>
    <t>Amorsa tencuieli Siniat</t>
  </si>
  <si>
    <t>Amorsa Adera Primer Universal 10 l</t>
  </si>
  <si>
    <t>Amorsa Adera Beto Primer 15 l</t>
  </si>
  <si>
    <t xml:space="preserve">402020    </t>
  </si>
  <si>
    <t xml:space="preserve">Tencuiala pe baza de ipsos Knauf </t>
  </si>
  <si>
    <t xml:space="preserve">402021    </t>
  </si>
  <si>
    <t xml:space="preserve">Tencuiala pe baza de ipsos Siniat </t>
  </si>
  <si>
    <t>Adera Stucco  25Kg/sac. ipsos de modelaj</t>
  </si>
  <si>
    <t>Glet finisare ADERA FINNA, 20 kg</t>
  </si>
  <si>
    <t xml:space="preserve">Adera Strato  30Kg/sac  </t>
  </si>
  <si>
    <t>Adera Strato P 30 kg</t>
  </si>
  <si>
    <t>Glet nivelare Adera Plano 20 kg</t>
  </si>
  <si>
    <t>Adera Liss 20 kg glet</t>
  </si>
  <si>
    <t xml:space="preserve">403031    </t>
  </si>
  <si>
    <t>Tencuiala pe baza de ciment  Kerakoll</t>
  </si>
  <si>
    <t>KERABUILD ECO BINDER, 25 kg</t>
  </si>
  <si>
    <t>KERABUILD ECO STEEL P SC. 4X5 kg</t>
  </si>
  <si>
    <t>RIKREA ECO 25 kg</t>
  </si>
  <si>
    <t>Kerakoll Keratech Eco R10 25 kg</t>
  </si>
  <si>
    <t>Kerakoll Kerabuild Eco  R4 JET, 25 kg</t>
  </si>
  <si>
    <t>KERABUILD ECO R4 FLOW, 25 kg</t>
  </si>
  <si>
    <t>KERABUILD R3 FINISH HW 25kg</t>
  </si>
  <si>
    <t>Kerakoll Kerabuild Epoprimer A 2kg</t>
  </si>
  <si>
    <t>Kerakoll Kerabuild Epoprimer B 1kg</t>
  </si>
  <si>
    <t>Kerakoll Kerabuild Epobond A 1kg</t>
  </si>
  <si>
    <t>Kerakoll Kerabuild Epobond B 1kg</t>
  </si>
  <si>
    <t>Kerakoll Geolite Gel A 6 kg</t>
  </si>
  <si>
    <t>Kerakoll Geolite Gel B 2 kg</t>
  </si>
  <si>
    <t>Kerakoll Kerabuild Eco R4 Tixo 25kg</t>
  </si>
  <si>
    <t>Kerakoll Kerabuild Eco Presto 40 25kg</t>
  </si>
  <si>
    <t>Kerakoll Kerabuild Epofill A 4x0,66 kg</t>
  </si>
  <si>
    <t>Kerakoll Kerabuild Epofill B 4x0,33 kg</t>
  </si>
  <si>
    <t>GEOLITE 25 kg</t>
  </si>
  <si>
    <t>GEOLITE 10, 25 kg</t>
  </si>
  <si>
    <t>GEOLITE40, 25 kg</t>
  </si>
  <si>
    <t>Kerakoll Geolite Magma, 25 kg</t>
  </si>
  <si>
    <t>Kerakoll Geolite Base 5 kg</t>
  </si>
  <si>
    <t>GEOLITE MICROSIL.,14 l</t>
  </si>
  <si>
    <t>Kerakoll Geosteel G600 50 m</t>
  </si>
  <si>
    <t>Kerakolll Steel Helibar 6 - 7 ml</t>
  </si>
  <si>
    <t xml:space="preserve">403524    </t>
  </si>
  <si>
    <t>Tencuiala pe baza de var Kerakoll</t>
  </si>
  <si>
    <t>BIOCALCE SIL. PURO PIT. S026010, 2l</t>
  </si>
  <si>
    <t>BIOCALCE SIL.PURO PIT. S026010, 14L</t>
  </si>
  <si>
    <t>BIOCALCE SIL. PURO PIT. S012001, 14l</t>
  </si>
  <si>
    <t>BIOCALCE SIL. PURO PIT. S030006, 14l</t>
  </si>
  <si>
    <t>BIOCALCE INTONACO 25 kg</t>
  </si>
  <si>
    <t>BIOCALCE INTONACO FINO 25 kg</t>
  </si>
  <si>
    <t>BIOCALCE INTONACHINO  GRANELLO  25 kg</t>
  </si>
  <si>
    <t>BIOCALCE INTONACHINO FINO 25 kg</t>
  </si>
  <si>
    <t>BIOCALCE INTONACHINO TIPO 00, 20kg</t>
  </si>
  <si>
    <t>BIOCALCE MARMORINO C3006 25 kg</t>
  </si>
  <si>
    <t>BIOCALCE MARMORINO C3035 25 kg</t>
  </si>
  <si>
    <t xml:space="preserve">BIOCALCE PIETRA 25 KG </t>
  </si>
  <si>
    <t>BIOCALCE FONDO FINO 14l</t>
  </si>
  <si>
    <t>BIOCALCE ZOCCOLATURA 25 kg</t>
  </si>
  <si>
    <t>BIOCALCE MURATURA FINO, 25kg</t>
  </si>
  <si>
    <t>Kerakoll Geocalce Fino 25 kg</t>
  </si>
  <si>
    <t>Kerakoll Geocalce Fluido 25 kg</t>
  </si>
  <si>
    <t>Kerakoll Geocalce 25 kg</t>
  </si>
  <si>
    <t xml:space="preserve">404099    </t>
  </si>
  <si>
    <t>Profile tencuiala AF</t>
  </si>
  <si>
    <t>Profil dilatatie insertie neagra 2,5 ml</t>
  </si>
  <si>
    <t>Profil sina ghidaj W6 - 2,5 ml</t>
  </si>
  <si>
    <t>Profil sina ghidaj W6 - 3 ml</t>
  </si>
  <si>
    <t>Profil sina ghidaj W10- 2,5 ml</t>
  </si>
  <si>
    <t>Profil sina ghidaj W10 - 3 ml</t>
  </si>
  <si>
    <t xml:space="preserve">Coltar metalic tencuieli ext. 2,5 ml </t>
  </si>
  <si>
    <t xml:space="preserve">Coltar metalic tencuieli ext. 3 ml </t>
  </si>
  <si>
    <t xml:space="preserve">451020    </t>
  </si>
  <si>
    <t>Panou pardoseala KNAUF</t>
  </si>
  <si>
    <t>Placa GIFAFLOOR FHB 1200x600x25 mm</t>
  </si>
  <si>
    <t>Placa GIFAFLOOR FHB 1200x600x32 mm</t>
  </si>
  <si>
    <t>Placa GIFAFLOOR FHB 1200x600x38 mm</t>
  </si>
  <si>
    <t xml:space="preserve">451026    </t>
  </si>
  <si>
    <t xml:space="preserve">Panouri pardoseala flotanta  Lindner </t>
  </si>
  <si>
    <t>Panou Lindner NORTEC YP 44 ST</t>
  </si>
  <si>
    <t>Panou  Ligna 38 K Al-Al, 600x600</t>
  </si>
  <si>
    <t>Panou Ligna Modeplan 577</t>
  </si>
  <si>
    <t>Panou Ligna K 38 AL  600x600</t>
  </si>
  <si>
    <t>Panou NORTEC 28 x 600 x 600</t>
  </si>
  <si>
    <t>Panou NORTEC S30 30 x 600 x 600 AL-PVC</t>
  </si>
  <si>
    <t>Panou Lindner NORTEC G30 T</t>
  </si>
  <si>
    <t xml:space="preserve">Panou Lindner NORTEC U34 ST, 34x600x600 </t>
  </si>
  <si>
    <t>Panou Lindner NORTEC G34 ST</t>
  </si>
  <si>
    <t>Panou CS 600x600 Nortec L38ST</t>
  </si>
  <si>
    <t>Panou perforat VENTEC M34 15% cu PVC</t>
  </si>
  <si>
    <t>Panou perforat VENTEC S34 38% cu PVC</t>
  </si>
  <si>
    <t>Rampa pardoseala 600x1000x3500</t>
  </si>
  <si>
    <t xml:space="preserve">452026    </t>
  </si>
  <si>
    <t>Structura pardoseala Lindner</t>
  </si>
  <si>
    <t>Coloana pardoseala H 120</t>
  </si>
  <si>
    <t>Picioare M2, 180 mm</t>
  </si>
  <si>
    <t>Picioare M2, 220 mm</t>
  </si>
  <si>
    <t>Picioare M2, 240 mm</t>
  </si>
  <si>
    <t>Picioare H2, 160 mm</t>
  </si>
  <si>
    <t>Stringer RM with sealing strip</t>
  </si>
  <si>
    <t>Picioare M1, 31 mm</t>
  </si>
  <si>
    <t>Picioare M2, 70 mm</t>
  </si>
  <si>
    <t>Picioare M2, 80 mm</t>
  </si>
  <si>
    <t>Picioare M2, 100 mm</t>
  </si>
  <si>
    <t>Picioare M2, 110 mm</t>
  </si>
  <si>
    <t>Picioare M2, 120 mm</t>
  </si>
  <si>
    <t>Picioare M2, 130 mm</t>
  </si>
  <si>
    <t>Picioare M2, 160 mm</t>
  </si>
  <si>
    <t>Picioare M2, 300 mm</t>
  </si>
  <si>
    <t>Picioare M2, 450 mm</t>
  </si>
  <si>
    <t>Picioare M2, 560 mm</t>
  </si>
  <si>
    <t>Picioare M3</t>
  </si>
  <si>
    <t>Picioare M4, 750 mm</t>
  </si>
  <si>
    <t>Picioare M1, 35 mm</t>
  </si>
  <si>
    <t>Picioare H1, 50mm</t>
  </si>
  <si>
    <t>Picioare H1, 60mm</t>
  </si>
  <si>
    <t>Picioare H1, 70 mm</t>
  </si>
  <si>
    <t>Picioare H2, 250 mm</t>
  </si>
  <si>
    <t>Picioare SW, 42 mm</t>
  </si>
  <si>
    <t>Profil intarire tip RO</t>
  </si>
  <si>
    <t>Stringer RL with sealing strip</t>
  </si>
  <si>
    <t>Traversa Lindner RM  cu  garnitura</t>
  </si>
  <si>
    <t>Traversa Lindner RL  600 mm</t>
  </si>
  <si>
    <t>Profil tip CL 2,4 m</t>
  </si>
  <si>
    <t>Garnitura coloana pardoseala 2 puncte</t>
  </si>
  <si>
    <t>Garnitura coloana pardoseala 4 puncte</t>
  </si>
  <si>
    <t>Garnitura coloana pardoseala 2 puncte C4</t>
  </si>
  <si>
    <t>Garnitura coloana pardoseala 4 puncte C4</t>
  </si>
  <si>
    <t>Capac plastic pt. picioare placi DB 90mm</t>
  </si>
  <si>
    <t>Garnitura Lindner</t>
  </si>
  <si>
    <t xml:space="preserve">452226    </t>
  </si>
  <si>
    <t>Accesorii Pardoseala Lindner</t>
  </si>
  <si>
    <t>Banda etansare pt. pardoseala</t>
  </si>
  <si>
    <t>Banda etansare neagra autoadeziva 20m</t>
  </si>
  <si>
    <t>Perimetral 15x5 mm (20 ml)</t>
  </si>
  <si>
    <t>Sigilant pardoseli Lindner 1 ltr</t>
  </si>
  <si>
    <t>Adeziv blocant 500 ml</t>
  </si>
  <si>
    <t>Adeziv coloane PU-1-K</t>
  </si>
  <si>
    <t xml:space="preserve">Placuta reglare aluminiu 0,2 mm </t>
  </si>
  <si>
    <t>Placuta suport cu 4 opriri</t>
  </si>
  <si>
    <t>Bolt complet M8x25</t>
  </si>
  <si>
    <t>Surub pentru rigidizare</t>
  </si>
  <si>
    <t xml:space="preserve">457024    </t>
  </si>
  <si>
    <t>Adezivi pardoseala Kerakoll</t>
  </si>
  <si>
    <t>SLC L34   9+1 Kg</t>
  </si>
  <si>
    <t>SLC ECO S45F 4 KG</t>
  </si>
  <si>
    <t>SLC ECO GRINTAK M 18 KG</t>
  </si>
  <si>
    <t>SLC ECO S 45, 15 kg</t>
  </si>
  <si>
    <t>SLC ECO S 45, 4 kg</t>
  </si>
  <si>
    <t>SLC ECO 45/3  18 KG</t>
  </si>
  <si>
    <t>SLC ECO GRINKOL 18 kg</t>
  </si>
  <si>
    <t>SLC L36</t>
  </si>
  <si>
    <t>SLC Siloleva, 1 l</t>
  </si>
  <si>
    <t>SLC ECO L36 CHIARO 9+1 kg</t>
  </si>
  <si>
    <t>BIOCALCE PARQUET ADESIVO A CHI, 7kg</t>
  </si>
  <si>
    <t>BIOCALCE PARQUET ADESIVO B, 10kg</t>
  </si>
  <si>
    <t>BIOCALCE PARQUET ADESIVO B, 1kg</t>
  </si>
  <si>
    <t>SLC L32 Avorio 9+1 Kg</t>
  </si>
  <si>
    <t>Kerakoll Keradur Eco 25Kg</t>
  </si>
  <si>
    <t>Kerakoll TACK ECO 25 kg</t>
  </si>
  <si>
    <t xml:space="preserve">457026    </t>
  </si>
  <si>
    <t>Adezivi pardoseala Lindner</t>
  </si>
  <si>
    <t>Amorsa concentrat 1K</t>
  </si>
  <si>
    <t xml:space="preserve">457523    </t>
  </si>
  <si>
    <t>Amorse pardoseala Ardex</t>
  </si>
  <si>
    <t>Adeziv universal ARDEX PREMIUM U 2200</t>
  </si>
  <si>
    <t>Amorsa de aderenta ARDEX P51, 1kg</t>
  </si>
  <si>
    <t>Amorsa de aderenta ARDEX P51, 5 kg</t>
  </si>
  <si>
    <t>ARDEX P4, 2 kg grund pt interior si exte</t>
  </si>
  <si>
    <t>Grund de interior-exterior ARDEX P4, 2kg</t>
  </si>
  <si>
    <t xml:space="preserve">457724    </t>
  </si>
  <si>
    <t>Lacuri kerakoll</t>
  </si>
  <si>
    <t>883 Aqua Lacquer Premium, 10 l</t>
  </si>
  <si>
    <t>860 2C Aqua Lacquer Nature Plus, 10 l</t>
  </si>
  <si>
    <t>8801 Aqua Wood Putty Solution, 10l</t>
  </si>
  <si>
    <t>8801 Aqua Wood Putty Solution, 5 l</t>
  </si>
  <si>
    <t>882 Aqua Priming Lacquer, 10 l</t>
  </si>
  <si>
    <t>882 Aqua Priming Lacquer, 5 l</t>
  </si>
  <si>
    <t>SLC Aqua-Pur Opaca 5L</t>
  </si>
  <si>
    <t>884 2C Aqua Lacquer Perfect Duo, 10 l</t>
  </si>
  <si>
    <t>860 Hardener, 0,8 l</t>
  </si>
  <si>
    <t>862 High Solid Oil Wax</t>
  </si>
  <si>
    <t>870 Wood Putty Solution, 10 l</t>
  </si>
  <si>
    <t>884 Hardener, 0,8 l</t>
  </si>
  <si>
    <t xml:space="preserve">SLC Silo-Pur Basic A5L + B5L </t>
  </si>
  <si>
    <t>SLC ECO OIL-DECK HPX 4 l</t>
  </si>
  <si>
    <t>Kerakoll Factory Topbase PU Satin, 10l</t>
  </si>
  <si>
    <t xml:space="preserve">457732    </t>
  </si>
  <si>
    <t>Lacuri Caparol</t>
  </si>
  <si>
    <t>Klinkerol Agro 1 l</t>
  </si>
  <si>
    <t xml:space="preserve">458023    </t>
  </si>
  <si>
    <t>Sapa Ardex</t>
  </si>
  <si>
    <t>Ciment rapid ARDEX A 35 Mix, 25kg</t>
  </si>
  <si>
    <t>Mortar Ardex A38 - 25 kg</t>
  </si>
  <si>
    <t>Ciment pentru sape ARDEX A37, 25kg</t>
  </si>
  <si>
    <t>Spaclu ARDEX A 46, 25kg</t>
  </si>
  <si>
    <t>Mortar de egalizare ARDEX AM 100, 25 kg</t>
  </si>
  <si>
    <t>Mortar Ardex K11 - 25 kg</t>
  </si>
  <si>
    <t>Sapa ARDEX K15 Neu, 25kg</t>
  </si>
  <si>
    <t>Sapa strat subtire ARDEX K80, 25kg</t>
  </si>
  <si>
    <t xml:space="preserve">458024    </t>
  </si>
  <si>
    <t>Sape Kerakoll</t>
  </si>
  <si>
    <t>PRIMER A ECO, 5 KG</t>
  </si>
  <si>
    <t>PRIMER A ECO 25 kg</t>
  </si>
  <si>
    <t>SLC ECO EP21 A 5L</t>
  </si>
  <si>
    <t>SLC ECO EP21 B 2L</t>
  </si>
  <si>
    <t>SLC ECO EP21 B SC.PZ. 4X2 L</t>
  </si>
  <si>
    <t>Aditiv sapa P5, 5 kg</t>
  </si>
  <si>
    <t>Aditiv sapa P5, 25 kg</t>
  </si>
  <si>
    <t>Kerakoll Keradur Eco 5 kg</t>
  </si>
  <si>
    <t>Kerakoll Rinforzo ARV 100 ROT. 25 m</t>
  </si>
  <si>
    <t>Kerakoll Rinforzo V50 50ml</t>
  </si>
  <si>
    <t>Kerakoll Antigelo 1kg</t>
  </si>
  <si>
    <t>Kerakoll Eco Activ 10 L</t>
  </si>
  <si>
    <t>KERAGRIP ECO , 5kg</t>
  </si>
  <si>
    <t>Kerakoll Sanabuild Fondo 25kg</t>
  </si>
  <si>
    <t>Sapa KERACEM ECO, 25 kg</t>
  </si>
  <si>
    <t>KERACEM ECO PRONTO 30 kg</t>
  </si>
  <si>
    <t>KERABUILD ECO ULTRACEM 5 kg</t>
  </si>
  <si>
    <t>KERALEVEL ECO FINISH, 25 KG</t>
  </si>
  <si>
    <t>KERALEVEL ECO, 25 KG</t>
  </si>
  <si>
    <t>KERALEVEL ECO LR , 25 KG</t>
  </si>
  <si>
    <t>Keratech ECO R30, 25 kg</t>
  </si>
  <si>
    <t>Kerakoll Rekord Eco Pronto 30 kg</t>
  </si>
  <si>
    <t xml:space="preserve">458049    </t>
  </si>
  <si>
    <t xml:space="preserve">Sape Baumit </t>
  </si>
  <si>
    <t xml:space="preserve">Amorsa sape si hidroizolatii Baumit, 25 </t>
  </si>
  <si>
    <t>Nisip cuartos 0,1-0,3 mm, 30 kg</t>
  </si>
  <si>
    <t>Baumit Nisip NaturFuge GK1/GK4 25 kg</t>
  </si>
  <si>
    <t>Grund Baumit pt. sapa 25 kg</t>
  </si>
  <si>
    <t>Baumit Grund 5 kg</t>
  </si>
  <si>
    <t>Baumit Grund 25 kg</t>
  </si>
  <si>
    <t>Sapa autonivelanta NivelloQuattro, 25kg</t>
  </si>
  <si>
    <t>Sapa Baumit Estrich C20 40kg</t>
  </si>
  <si>
    <t>Sapa autoniv. Baumit Nivello Duo 25 kg</t>
  </si>
  <si>
    <t xml:space="preserve">459020    </t>
  </si>
  <si>
    <t>Hidroizolatii Knauf Gips</t>
  </si>
  <si>
    <t>Banda impermeabilizare 10 m Knauf</t>
  </si>
  <si>
    <t xml:space="preserve">459023    </t>
  </si>
  <si>
    <t>Hidroizolatii Ardex</t>
  </si>
  <si>
    <t>Material de izolatie ARDEX 8, 25kg</t>
  </si>
  <si>
    <t>Material de izolatie ARDEX 9, 25kg</t>
  </si>
  <si>
    <t>Banda de etansare ARDEX SK12, 10ml</t>
  </si>
  <si>
    <t>Banda de etansare ARDEX SK12, 50ml</t>
  </si>
  <si>
    <t>Material de izolatie ARDEX 8, 5kg</t>
  </si>
  <si>
    <t>Material de izolatie ARDEX 9, 5kg</t>
  </si>
  <si>
    <t>Sigilant Ardex  Pandomo SP-MS  5 l</t>
  </si>
  <si>
    <t>Colorant ARDEX Pandomo CC nr. 1  0,25 l</t>
  </si>
  <si>
    <t xml:space="preserve">459024    </t>
  </si>
  <si>
    <t>Hidroizolatii  Kerakoll</t>
  </si>
  <si>
    <t>Kerakoll Nanoflex 20 Kg</t>
  </si>
  <si>
    <t>Kerakoll Kerabuild Eco Osmocem Gri 25kg</t>
  </si>
  <si>
    <t>Kerakoll Nanodefense Eco 15 kg</t>
  </si>
  <si>
    <t>Kerabuild Eco Idropren 20kg</t>
  </si>
  <si>
    <t>Kerakoll Nanodefense  20 Kg</t>
  </si>
  <si>
    <t xml:space="preserve">KERAKOLL KERAKOVER  ECO METEOR 10L </t>
  </si>
  <si>
    <t>Kerakoll Nanodefense Eco 5 kg</t>
  </si>
  <si>
    <t>Kerakoll Nanodefense Eco 20 kg</t>
  </si>
  <si>
    <t xml:space="preserve">KERAKOLL KERAKOVER  ECO METEOR 5L </t>
  </si>
  <si>
    <t>Kerakoll Geolite Magma 20,  25 kg</t>
  </si>
  <si>
    <t>Kerakoll Nanosil Eco 290 ml</t>
  </si>
  <si>
    <t>Kerakoll Kerakover Acrilsilossanico 15lt</t>
  </si>
  <si>
    <t>Kerakoll AQUASTOP TRAFFIC 10 kg</t>
  </si>
  <si>
    <t>AQUASTOP 70 50M/ROLA</t>
  </si>
  <si>
    <t>AQUASTOP 100 30M/ROLA</t>
  </si>
  <si>
    <t>Kerakoll Aquastop AR1 Rete Alcalina Rola</t>
  </si>
  <si>
    <t>Kerakoll Aquastop BT Nastro 2x15 m</t>
  </si>
  <si>
    <t>Kerakoll Idrojoint 220 Flex 30 ml</t>
  </si>
  <si>
    <t>Kerakoll Idropren Bentonite 1 ml</t>
  </si>
  <si>
    <t>AquaForm DC unghi picurator</t>
  </si>
  <si>
    <t>AquaForm D Profil Picurator 3 M</t>
  </si>
  <si>
    <t>AquaForm DL racord picurator</t>
  </si>
  <si>
    <t xml:space="preserve">459032    </t>
  </si>
  <si>
    <t>Hidroizolatii Caparol</t>
  </si>
  <si>
    <t>Isolan Baudicht  30 kg</t>
  </si>
  <si>
    <t>Isolan Styrodicht 1K 30 l</t>
  </si>
  <si>
    <t xml:space="preserve">459523    </t>
  </si>
  <si>
    <t>Placari ceramice  Ardex</t>
  </si>
  <si>
    <t>Lithofin KUKU, 10 x 1 L/car</t>
  </si>
  <si>
    <t>Lithofin MN Wischpflege, 10x1 L/can</t>
  </si>
  <si>
    <t>Ardex Lithofin ALLEX 1L</t>
  </si>
  <si>
    <t>Ardex Lithofin LOSEFIX 1L</t>
  </si>
  <si>
    <t>Ardex Lithofin ROST-EX 500ML</t>
  </si>
  <si>
    <t>Ardex Lithofin OIL-EX 250ML</t>
  </si>
  <si>
    <t>Lithofin MN Intensivreiniger, 10x1 L/can</t>
  </si>
  <si>
    <t>Ardex Lithofin MN Aussreiniger 1L</t>
  </si>
  <si>
    <t>Ardex Lithofin FZ Intensivreiniger 1L</t>
  </si>
  <si>
    <t>Ardex Lithofin AUFKLEBER-ENTFERNER 250ML</t>
  </si>
  <si>
    <t>Chit rosturi ARDEX GK, 25 kg</t>
  </si>
  <si>
    <t>Chit rosturi ARDEX FL, 5 kg</t>
  </si>
  <si>
    <t>Adeziv flexibil  ARDEX X 77, 25 kg</t>
  </si>
  <si>
    <t>Mortar flex pt placaje ARDEX X32, 25 kg</t>
  </si>
  <si>
    <t>Adeziv Formula de succes X7G, 25 kg</t>
  </si>
  <si>
    <t>Adeziv gresie ARDURIT X7G  25 kg</t>
  </si>
  <si>
    <t>Adeziv Ardex X7F, 25 kg</t>
  </si>
  <si>
    <t>Adeziv epoxidic ARDEX WA, 4kg</t>
  </si>
  <si>
    <t>Adeziv Microtec flex ARDEX X 77 S, 25 kg</t>
  </si>
  <si>
    <t>Adeziv Formula de succes X7G, 12,5 kg</t>
  </si>
  <si>
    <t>Adeziv flexibil alb ARDEX X 77 W, 25kg</t>
  </si>
  <si>
    <t>Mortar adeziv FSZ KGX 45, 25 kg</t>
  </si>
  <si>
    <t>Lithofin MN Grundreiniger, 2 x 5 L/can</t>
  </si>
  <si>
    <t>Lithofin MN Fleckstop, 2 x 5 L/can</t>
  </si>
  <si>
    <t>Lithofin MN Fleckstop, 10 x 1 L/can</t>
  </si>
  <si>
    <t>Lithofin MN Zementschleirentfem</t>
  </si>
  <si>
    <t xml:space="preserve">459524    </t>
  </si>
  <si>
    <t>Placari ceramice Kerakoll</t>
  </si>
  <si>
    <t>FUGALITE BIO ANTRACITE 3 KG</t>
  </si>
  <si>
    <t>FUGALITE BIO SILVER 3 KG</t>
  </si>
  <si>
    <t>Kerakoll Top Latex 8 kg</t>
  </si>
  <si>
    <t>FUGALITE ECO ANTRACITE, 3 KG</t>
  </si>
  <si>
    <t>FUGALITE ECO GIALLO, 1 KG</t>
  </si>
  <si>
    <t>FUGALITE ECO BIANCO, 3 KG</t>
  </si>
  <si>
    <t>FUGALITE ECO JASMIN, 3 KG</t>
  </si>
  <si>
    <t>FUGALITE ECO EUCALIPTO, 3 KG</t>
  </si>
  <si>
    <t>FUGALITE ECO LIMESTONE, 3 KG</t>
  </si>
  <si>
    <t>FUGALITE ECO MOKA, 3 KG</t>
  </si>
  <si>
    <t>FUGALITE ECO SILVER, 3 KG</t>
  </si>
  <si>
    <t>FUGALITE ECO NEUTRO, 3 KG</t>
  </si>
  <si>
    <t>FUGA-GLITTER GOLD SC.PZ 10X100</t>
  </si>
  <si>
    <t>FUGA-GLITTER SILVER SC.PZ 10X100</t>
  </si>
  <si>
    <t>FUGA-SOAP ECO PZ, 1L</t>
  </si>
  <si>
    <t>Kerakoll Delta Plus 1 kg</t>
  </si>
  <si>
    <t>FUGAB. ECO PORC. 0-5 Gr. Perla, 20 kg</t>
  </si>
  <si>
    <t>FUGAB. ECO PORC. 0-5 BIANCO, 5 KG</t>
  </si>
  <si>
    <t>FUGAB. ECO PORC. 0-5 Silver, 5 KG</t>
  </si>
  <si>
    <t>Kerakoll Fugabella Porc.0-5 Gr.Perla 5Kg</t>
  </si>
  <si>
    <t>Kerakoll Fugabella Porc.0-5 DOVE Gr. 5Kg</t>
  </si>
  <si>
    <t>FUGAB. ECO PORC. 0-5 ANTRAC., 5 KG</t>
  </si>
  <si>
    <t>Kerakoll Fugabella Porc.0-5 Jasmin 5Kg</t>
  </si>
  <si>
    <t>FUGAB. ECO PORC. 0-5 LIMESTONE, 5 KG</t>
  </si>
  <si>
    <t>Fugabella Eco Porc. 0-5 52 - Turturea</t>
  </si>
  <si>
    <t>Kerakoll Fugabella Porc.0-5 Bianco 5Kg</t>
  </si>
  <si>
    <t xml:space="preserve">Kerakoll Fugabella Porc.0-5 Bianco 5kg </t>
  </si>
  <si>
    <t>FUGAB. ECO PORC. 0-5 Gr. Ferro, 5 KG</t>
  </si>
  <si>
    <t>FUGAB. ECO PORC. 0-5 Gr. Ferro, 20 KG</t>
  </si>
  <si>
    <t>Kerakoll Fugabella Porc.0-5 Husky 20Kg</t>
  </si>
  <si>
    <t>FUGAB. ECO PORC. 0-5 Nero, 5 KG</t>
  </si>
  <si>
    <t>Fugabella ECO 2-12 Maronen SC, 4x5 kg</t>
  </si>
  <si>
    <t>Kerakoll Fugabella Porc.0-5 Bianco 20Kg</t>
  </si>
  <si>
    <t>Fugabella ECO 2-20 G. Perla, 25 kg</t>
  </si>
  <si>
    <t>Kerakoll Fugabella ECO2-12 GR.Ferro 25Kg</t>
  </si>
  <si>
    <t>Fugabella ECO 2-20 GR. Ferro, 25 kg</t>
  </si>
  <si>
    <t>Fugabella ECO 2-20 BAHAMA BEIGE, 25 kg</t>
  </si>
  <si>
    <t>FUGAB. ECO FLEX BAHAMA BEIGE</t>
  </si>
  <si>
    <t>FUGAB. ECO FLEX LIMESTONE</t>
  </si>
  <si>
    <t>FUGAB. ECO SILIC. BIANCO 12x310</t>
  </si>
  <si>
    <t>FUGAB. ECO SILIC. NOCE 12x310</t>
  </si>
  <si>
    <t>FUGAB. ECO SILIC. CEMENTO  6x310 ml</t>
  </si>
  <si>
    <t>FUGAB. ECO SILIC. GR. PERLA 12x310 ML</t>
  </si>
  <si>
    <t>FUGAB. ECO SILIC. NERO 12x310 ML</t>
  </si>
  <si>
    <t>FUGALITE ECO SILIC. JASMINE 12X310</t>
  </si>
  <si>
    <t xml:space="preserve">Kerakoll Silicon Fugabella Bahama Beige </t>
  </si>
  <si>
    <t>FUGAB. ECO SILIC. MARONE 12x310</t>
  </si>
  <si>
    <t>FUGAB. ECO SILIC. ANTRACITE 12x310 ml</t>
  </si>
  <si>
    <t>FUGAB. ECO SILIC. Silver  310 ml.</t>
  </si>
  <si>
    <t>SIGIBUILD PRIMER SC. PZ. 4X500m</t>
  </si>
  <si>
    <t>SIGIBUILD SPC A, 4,5 kg</t>
  </si>
  <si>
    <t>SIGIBUILD SPC B SCAT PZ, 0,5 kg</t>
  </si>
  <si>
    <t>SIGIBUILD JOINT DIAM 10, 600ml</t>
  </si>
  <si>
    <t>Kerakoll Supertech Eco Gri 25 kg</t>
  </si>
  <si>
    <t>Kerakoll Adeziv Special Eco Gri 25 kg</t>
  </si>
  <si>
    <t>Kerakoll Bioflex 'E' alb 25 kg</t>
  </si>
  <si>
    <t>Kerakoll Bioflex S1 alb 25 kg</t>
  </si>
  <si>
    <t>Adeziv Kerakoll Extra Eco Gri 25 kg</t>
  </si>
  <si>
    <t>Adeziv Kerakoll Biofix Eco Gri 25 kg</t>
  </si>
  <si>
    <t>Adeziv Kerakoll Biofix Eco Alb 25 kg</t>
  </si>
  <si>
    <t>Kerakoll H40 Eco Flex Gri 25 kg</t>
  </si>
  <si>
    <t>Kerakoll H40 Eco Flotex Gri 25 Kg</t>
  </si>
  <si>
    <t>Kerakoll H40 Extraflex  Gri 25 kg</t>
  </si>
  <si>
    <t>Kerakoll H40 Eco Tenaflex Alb 25 Kg</t>
  </si>
  <si>
    <t>Kerakoll H40 Eco Tenaflex Gri 25 Kg</t>
  </si>
  <si>
    <t>Kerakoll H40 Eco Rapid 25 kg</t>
  </si>
  <si>
    <t>H40 Eco RAPIDFLEX 25 kg</t>
  </si>
  <si>
    <t>Adeziv Superflex Eco A+B Alb, 8 kg</t>
  </si>
  <si>
    <t>Adeziv Superflex Eco A+B Gri, 8 kg</t>
  </si>
  <si>
    <t>Kerakoll Biogel No Limits Alb 25 kg</t>
  </si>
  <si>
    <t>Kerakoll Biolab Extreme A+B 10 kg</t>
  </si>
  <si>
    <t>Kerakoll H40 No Limits Gri 25 kg</t>
  </si>
  <si>
    <t>Kerakoll Top Latex Eco 25 kg</t>
  </si>
  <si>
    <t>Joint diametru 10 mm</t>
  </si>
  <si>
    <t xml:space="preserve">459624    </t>
  </si>
  <si>
    <t>Chit rosturi Kerakoll</t>
  </si>
  <si>
    <t>Kerakoll Epoxy Eco A+B  8 kg</t>
  </si>
  <si>
    <t xml:space="preserve">501032    </t>
  </si>
  <si>
    <t>Amorsa vopsea Caparol</t>
  </si>
  <si>
    <t>Caparol Tiefgrund 2,5 Ltr.</t>
  </si>
  <si>
    <t>Caparol Tiefgrund 10 Ltr.</t>
  </si>
  <si>
    <t>Caparol WEISSGRUND 15 Ltr.</t>
  </si>
  <si>
    <t>Caparol WEISSGRUND 5 Ltr.</t>
  </si>
  <si>
    <t>Caparol FungiGrund 10 Ltr.</t>
  </si>
  <si>
    <t>Amorsa Unigrund 5 kg</t>
  </si>
  <si>
    <t>Caparol ProjektGrund 7 kg</t>
  </si>
  <si>
    <t>Putzgrund Caparol 7 kg</t>
  </si>
  <si>
    <t>Amorsa Caparol Putzgrund, 25kg</t>
  </si>
  <si>
    <t>Caparol Sylitol Konzentrat 111 - 10 l</t>
  </si>
  <si>
    <t>Caparol ProjektGrund 25 kg</t>
  </si>
  <si>
    <t xml:space="preserve">502032    </t>
  </si>
  <si>
    <t>Vopsea interior Caparol</t>
  </si>
  <si>
    <t>Vopsea Caparol Alb Interior 15 l</t>
  </si>
  <si>
    <t>Vopsea Caparol Alb Interior 28 l</t>
  </si>
  <si>
    <t>Caparol Blackboard Paint Matt 2,5 lt</t>
  </si>
  <si>
    <t>Caparol Blackboard Paint Satin 2,5 lt</t>
  </si>
  <si>
    <t>Vopsea Caparol Premium Latex 12,5 l</t>
  </si>
  <si>
    <t>Caparol Innenfarbe 100   15 Ltr.</t>
  </si>
  <si>
    <t>Caparol Innenfarbe 100   28 Ltr.</t>
  </si>
  <si>
    <t>Vopsea Capatrend 9 lt</t>
  </si>
  <si>
    <t>CapaTrend 15 Ltr.</t>
  </si>
  <si>
    <t>Baza Capatrend B1  2,5 Ltr.</t>
  </si>
  <si>
    <t>Vopsea CapaStyle 2,5 lt</t>
  </si>
  <si>
    <t>Vopsea CapaStyle 15 lt</t>
  </si>
  <si>
    <t>Baza Capatrend B1 10 Ltr.</t>
  </si>
  <si>
    <t>Baza Capatrend B1 15 L</t>
  </si>
  <si>
    <t>Baza Capatrend B3 2.5 Ltr.</t>
  </si>
  <si>
    <t>Baza Capatrend B3 10 Ltr.</t>
  </si>
  <si>
    <t>Baza Capatrend B3 15 Ltr.</t>
  </si>
  <si>
    <t>CapaMaxx 15 Ltr.</t>
  </si>
  <si>
    <t>Vopsea Capamaxx Baza B1, 2,5 l</t>
  </si>
  <si>
    <t>Baza CapaMaxx B1 10 lt</t>
  </si>
  <si>
    <t>Baza CapaMaxx B1 15 lt</t>
  </si>
  <si>
    <t>Baza CapaMaxx B1 15 ltl</t>
  </si>
  <si>
    <t>Vopsea CapaMaxx B2,  2,45 l</t>
  </si>
  <si>
    <t>Vopsea CapaMaxx B2,  9,8 l</t>
  </si>
  <si>
    <t>Baza CapaMaxx B2 14,7 Ltr.</t>
  </si>
  <si>
    <t>Vopsea Capamaxx Baza B3, 2,35 l</t>
  </si>
  <si>
    <t>CAPAMAXX BAZA 3,  9,4 L</t>
  </si>
  <si>
    <t>Baza CapaMaxx B3 14,1 Ltr.</t>
  </si>
  <si>
    <t>Capalatex 12,5 l</t>
  </si>
  <si>
    <t>Baza Capalatex B1 2,5 l</t>
  </si>
  <si>
    <t>Vopsea Capalatex Hygiene 15 l</t>
  </si>
  <si>
    <t>Baza CapaLatex B1 10 Ltr.</t>
  </si>
  <si>
    <t>Baza CapaLatex B1 15 lt</t>
  </si>
  <si>
    <t>Capalatex B3- 2,35L</t>
  </si>
  <si>
    <t>Baza CapaLatex B3 9.4 Ltr.</t>
  </si>
  <si>
    <t>Baza CapaLatex B3 14.1 Ltr.</t>
  </si>
  <si>
    <t>Caparol Indeko-plus 12,5 Ltr.</t>
  </si>
  <si>
    <t>Baza Indeko-plus B1  5 Ltr.</t>
  </si>
  <si>
    <t>Baza Indeko-plus B1  10 Ltr.</t>
  </si>
  <si>
    <t>Vopsea Seidenlatex B1, 5 l</t>
  </si>
  <si>
    <t>CX Indeko Neu B2  5 L</t>
  </si>
  <si>
    <t>CX Indeko Neu B3  4,7 L</t>
  </si>
  <si>
    <t>Baza Indeko Neu B3  9,4 Litr.</t>
  </si>
  <si>
    <t>Vopsea Capadin 12,5 l</t>
  </si>
  <si>
    <t>Caparol SeidenLatex ELF 12,5 LT</t>
  </si>
  <si>
    <t>CX Seidenlatex  B1    2,5 Ltr.</t>
  </si>
  <si>
    <t>CX Seidenlatex  B1   10Ltr.</t>
  </si>
  <si>
    <t>CX Seidenlatex  B3  2,35 l</t>
  </si>
  <si>
    <t>Baza Seidenlatex  B3   4,7 Ltr.</t>
  </si>
  <si>
    <t>Baza Seidenlatex  B3  9,4 Ltr.</t>
  </si>
  <si>
    <t>Caparol CapaSilan 12,5 l</t>
  </si>
  <si>
    <t>Capamix Sylitol Bio-Innenfarb B1   12,5L</t>
  </si>
  <si>
    <t>Sylitol Bio-Innenfarbe Weiß   12,5 Ltr.</t>
  </si>
  <si>
    <t>Caparol  FungiSTOP W  9 lt</t>
  </si>
  <si>
    <t>Caparol Fungitex-W 12,5 Ltr.</t>
  </si>
  <si>
    <t xml:space="preserve">Caparol PremiumClean 12,5 Ltr._x000D_
</t>
  </si>
  <si>
    <t>Capatox 2,5 l</t>
  </si>
  <si>
    <t>Vopsea interior Mattlatex 12,5 l</t>
  </si>
  <si>
    <t xml:space="preserve">504024    </t>
  </si>
  <si>
    <t>Vopsea exterior Kerakol</t>
  </si>
  <si>
    <t>Kerakoll Bio. Fondo Universale 14l</t>
  </si>
  <si>
    <t>Kerakoll Bio. Fondo Universale 4l</t>
  </si>
  <si>
    <t>KERADECOR ECO PAINT BIANCO 14</t>
  </si>
  <si>
    <t>Kerakoll Bio Tinteggio C3009 4l</t>
  </si>
  <si>
    <t>Kerakoll Bio Tinteggio C3009 14l</t>
  </si>
  <si>
    <t>Kerakoll Bio Tinteggio 1001 14l</t>
  </si>
  <si>
    <t>Kerakoll Bio Tinteggio 1001 4l</t>
  </si>
  <si>
    <t>KERADECOR ECO KLIMA PAINT BIANCO 4</t>
  </si>
  <si>
    <t>KERADECOR ECO PRONTOFIX 5L</t>
  </si>
  <si>
    <t>KERADECOR ECO PRONTOFIX 10L</t>
  </si>
  <si>
    <t>KERAK. ECO ACRIL. FLEX 09455, 14l</t>
  </si>
  <si>
    <t>KERAK ECO ACR. FLEX K007002 25kg</t>
  </si>
  <si>
    <t xml:space="preserve">504032    </t>
  </si>
  <si>
    <t>Vopsea exterior Caparol</t>
  </si>
  <si>
    <t>Caparol Fassadenweiss 15 l</t>
  </si>
  <si>
    <t>Vopsea Superfassadenfarbe 15 l</t>
  </si>
  <si>
    <t>VOPSEA SuperFassadenfarbe, 10l</t>
  </si>
  <si>
    <t>Baza  SuperFassadenfarbe B1 2.5 L</t>
  </si>
  <si>
    <t>Muresko-plus Baza 1, 15 l</t>
  </si>
  <si>
    <t>Vopsea Muresko-plus Baza 1 15 lt</t>
  </si>
  <si>
    <t>Vopsea Muresko Emotion 3161</t>
  </si>
  <si>
    <t>Vopsea Muresko Emotion 3105</t>
  </si>
  <si>
    <t>Vopsea Muresko Emotion 3291</t>
  </si>
  <si>
    <t>Vopsea Muresko-plus Baza 1 10 ltTibet 12</t>
  </si>
  <si>
    <t xml:space="preserve">Vopsea Muresko-plus Baza 1 10 lt Muskat </t>
  </si>
  <si>
    <t>Muresko-plus Baza 2, 14,7 l</t>
  </si>
  <si>
    <t>Muresko-plus Baza 3, 14,1 l</t>
  </si>
  <si>
    <t>Baza  Muresko-plus B1    10 Litr.</t>
  </si>
  <si>
    <t>Baza  Muresko-plus  B2     9.8 Litr.</t>
  </si>
  <si>
    <t>Baza  Muresko-plus B3    9.4 Liter</t>
  </si>
  <si>
    <t>Baza  Muresko-plus  B3    9.4 Liter</t>
  </si>
  <si>
    <t>Baza  Muresko-plus B1 2.5 L</t>
  </si>
  <si>
    <t>Baza  Muresko-plus  B3 2.35 L</t>
  </si>
  <si>
    <t>Baza  Amphibolin  B1  2,5 Ltr.</t>
  </si>
  <si>
    <t>Baza  Amphibolin  B1  5 Ltr.</t>
  </si>
  <si>
    <t>Baza  Amphibolin  B1  10 Ltr.</t>
  </si>
  <si>
    <t>Caparol Amphibolin 12,5 ltr</t>
  </si>
  <si>
    <t>Baza  Amphibolin MOE B2   1,25 Ltr.</t>
  </si>
  <si>
    <t>Baza  Amphibolin  B2  5 Ltr.</t>
  </si>
  <si>
    <t>Baza  Amphibolin  B3  2,35 Ltr.</t>
  </si>
  <si>
    <t>Baza  Amphibolin  B3  4,7 Ltr.</t>
  </si>
  <si>
    <t>Baza  Amphibolin  B3  9,4 Ltr.</t>
  </si>
  <si>
    <t>Capatherm Acepyritforte   Sac 20kg</t>
  </si>
  <si>
    <t>Caparol Histolith Fassadenkalk 12,5 lt</t>
  </si>
  <si>
    <t xml:space="preserve">VOPSEA SuperFassadenfarbe B1, 15l </t>
  </si>
  <si>
    <t>VOPSEA SuperFassadenfarbe B1, 15l</t>
  </si>
  <si>
    <t xml:space="preserve">504049    </t>
  </si>
  <si>
    <t xml:space="preserve">Vopsea exterior Baumit </t>
  </si>
  <si>
    <t>Vopsea Silikat Color 0019, 15 ltr</t>
  </si>
  <si>
    <t xml:space="preserve">551032    </t>
  </si>
  <si>
    <t>Tencuiala acrilica Caparol</t>
  </si>
  <si>
    <t>Tencuiala Fassadenputz R15  25kg</t>
  </si>
  <si>
    <t>Tencuiala Fassadenputz R15   BAZA 25kg</t>
  </si>
  <si>
    <t>Tencuiala Projektputz R20  25kg</t>
  </si>
  <si>
    <t>Tencuiala Projektputz K15  25 kg</t>
  </si>
  <si>
    <t>Tencuiala Fassadenputz R20 Baza 25kg</t>
  </si>
  <si>
    <t>Tencuiala Fassadenputz R20, 25 kg</t>
  </si>
  <si>
    <t>Tencuiala Fassadenputz R30 25 kg</t>
  </si>
  <si>
    <t>Tencuiala Fassadenputz R30 Baza 25 kg</t>
  </si>
  <si>
    <t>Fassadenputz K10, 25 kg</t>
  </si>
  <si>
    <t>Tencuiala Fassadenputz K 15, 25 kg</t>
  </si>
  <si>
    <t>Tencuiala Caparol Strukturfarbe 25 kg</t>
  </si>
  <si>
    <t>Fassadenputz K20, 25 kg</t>
  </si>
  <si>
    <t>Tencuiala Caparol Fassadenputz K20 Baza</t>
  </si>
  <si>
    <t>Fassadenputz K30, 25 kg</t>
  </si>
  <si>
    <t>Fassadenputz K30 Baza, 25 kg</t>
  </si>
  <si>
    <t>Carbon Fassadenputz K15 25 kg</t>
  </si>
  <si>
    <t>Carbon Fassadenputz K20 25 kg</t>
  </si>
  <si>
    <t>Silicon Fassadenputz K20 baza, 25 kg</t>
  </si>
  <si>
    <t>Silicon Fassadenputz K30, 25 kg</t>
  </si>
  <si>
    <t>Silicon Fassadenputz K20, 25 kg</t>
  </si>
  <si>
    <t>Silicon Fassadenputz K10, 25 kg</t>
  </si>
  <si>
    <t>Tencuiala FSP Silicon K15, 25 kg</t>
  </si>
  <si>
    <t>Tencuiala FSP Silicon K15 baza, 25 kg</t>
  </si>
  <si>
    <t>Tencuiala Silicon Fassadenputz R30, 25kg</t>
  </si>
  <si>
    <t>Tencuiala FSP Silicon R20 baza, 25 kg</t>
  </si>
  <si>
    <t>Tencuiala FSP Silicon R20, 25 kg</t>
  </si>
  <si>
    <t>Tencuiala silicatica Capatect SI REIBPUT</t>
  </si>
  <si>
    <t>Tencuiala soclu Buntsteinputz Dolomitbr</t>
  </si>
  <si>
    <t>Tencuiala de soclu Buntsteinputz pazifik</t>
  </si>
  <si>
    <t>Tencuiala soclu Buntsteinputz Schiefergr</t>
  </si>
  <si>
    <t>Tencuiala soclu Buntsteinputz CAPPUCINO,</t>
  </si>
  <si>
    <t>Tencuiala Buntsteinputz Steingrau 25kg</t>
  </si>
  <si>
    <t>Tencuiala de soclu Buntsteinputz Kafebra</t>
  </si>
  <si>
    <t>Tencuiala de soclu Marmorbraun 25kg</t>
  </si>
  <si>
    <t>Tencuiala de soclu Bergbraun 25kg</t>
  </si>
  <si>
    <t>Tencuiala soclu Buntsteinputz Klinkerrot</t>
  </si>
  <si>
    <t>Tencuiala de soclu Buntsteinputz 25 kg</t>
  </si>
  <si>
    <t xml:space="preserve">552032    </t>
  </si>
  <si>
    <t>Masa de spaclu Caparol</t>
  </si>
  <si>
    <t>Adeziv polistiren Caparol Kleber 90 R</t>
  </si>
  <si>
    <t>CAPAROL-KLEBESPACHTEL 100 R 25 kg</t>
  </si>
  <si>
    <t>CAPATECT-KLEBESPACHTEL  186M  25 kg</t>
  </si>
  <si>
    <t>ROLLKLEBER, 25 kg</t>
  </si>
  <si>
    <t xml:space="preserve">552036    </t>
  </si>
  <si>
    <t>Masa de spaclu Rockwool</t>
  </si>
  <si>
    <t>Adeziv Redart 25 kg</t>
  </si>
  <si>
    <t>Masa spaclu Redart 25 kg</t>
  </si>
  <si>
    <t xml:space="preserve">553032    </t>
  </si>
  <si>
    <t>Polistiren expandat EPS Caparol</t>
  </si>
  <si>
    <t>EPS ECO  20 mm</t>
  </si>
  <si>
    <t>EPS ECO  30 mm</t>
  </si>
  <si>
    <t>EPS ECO  50 mm</t>
  </si>
  <si>
    <t>EPS ECO  80 mm</t>
  </si>
  <si>
    <t>EPS ECO  100 mm</t>
  </si>
  <si>
    <t>EPS CT80 F 50 mm</t>
  </si>
  <si>
    <t>EPS CT80 F 70 mm</t>
  </si>
  <si>
    <t>EPS CT80 F 80 mm</t>
  </si>
  <si>
    <t>EPS CT80 F 100 mm</t>
  </si>
  <si>
    <t>EPS CT100 S  50 mm</t>
  </si>
  <si>
    <t>EPS CT100 S  100 mm</t>
  </si>
  <si>
    <t>EPS CT100 S 30 mm</t>
  </si>
  <si>
    <t>EPS CT100 S 80 mm</t>
  </si>
  <si>
    <t>EPS CT100 S 100 mm</t>
  </si>
  <si>
    <t>EPS CT200 S 20 mm</t>
  </si>
  <si>
    <t>EPS CT200 S 30 mm</t>
  </si>
  <si>
    <t>EPS CT200 S 50 mm</t>
  </si>
  <si>
    <t>EPS CT200 S 100 mm</t>
  </si>
  <si>
    <t>Polistiren DALMATINA EPS15 20x500x1000</t>
  </si>
  <si>
    <t>Polistiren DALMATINA EPS15 30x500x1000</t>
  </si>
  <si>
    <t>Polistiren DALMATINA EPS15 40x500x1000</t>
  </si>
  <si>
    <t>Polistiren DALMATINA  15 kg / mc  - 50 m</t>
  </si>
  <si>
    <t>Polistiren DALMATINA EPS15 50x500x1000</t>
  </si>
  <si>
    <t>Polistiren DALMATINA EPS15 100x500x1000</t>
  </si>
  <si>
    <t>Polistiren DALMATINA EPS15 80x500x1000</t>
  </si>
  <si>
    <t xml:space="preserve">553039    </t>
  </si>
  <si>
    <t>Polistiren expandat EPS Austrotherm</t>
  </si>
  <si>
    <t>EPS DALMATINA   80 mm</t>
  </si>
  <si>
    <t>Polistiren expandat EPS 50 / 20 mm</t>
  </si>
  <si>
    <t>Polistiren expandat EPS 50 / 30 mm</t>
  </si>
  <si>
    <t>Polistiren expandat EPS 50 / 40 mm</t>
  </si>
  <si>
    <t>Polistiren expandat EPS 50 / 50 mm</t>
  </si>
  <si>
    <t>Polistiren expandat EPS 50 / 100 mm</t>
  </si>
  <si>
    <t>Polistiren expandat EPS 50 / 150 mm</t>
  </si>
  <si>
    <t>Polistiren expandat EPS 60 / 50 mm</t>
  </si>
  <si>
    <t>Polistiren expandat EPS 60 / 100 mm</t>
  </si>
  <si>
    <t>Polistiren expandat EPS 70 / 20 mm</t>
  </si>
  <si>
    <t>Polistiren expandat EPS 70 / 30 mm</t>
  </si>
  <si>
    <t>Polistiren expandat EPS 70 / 40 mm</t>
  </si>
  <si>
    <t>Polistiren expandat EPS 70 / 50 mm</t>
  </si>
  <si>
    <t>Polistiren expandat EPS 70 / 60 mm</t>
  </si>
  <si>
    <t>Polistiren expandat EPS 70 / 70 mm</t>
  </si>
  <si>
    <t>Polistiren expandat EPS 70 / 80 mm</t>
  </si>
  <si>
    <t>Polistiren expandat EPS 70 / 100 mm</t>
  </si>
  <si>
    <t>Polistiren expandat EPS 70 / 120 mm</t>
  </si>
  <si>
    <t>Polistiren expandat EPS 70 / 150 mm</t>
  </si>
  <si>
    <t>Polistiren expandat EPS 80 / 20 mm</t>
  </si>
  <si>
    <t>Polistiren expandat EPS 80 / 30 mm</t>
  </si>
  <si>
    <t>Polistiren expandat EPS 80 / 40 mm</t>
  </si>
  <si>
    <t>Polistiren expandat EPS 80 / 50 mm</t>
  </si>
  <si>
    <t>Polistiren expandat EPS 80 / 60 mm</t>
  </si>
  <si>
    <t>Polistiren expandat EPS 80 / 70 mm</t>
  </si>
  <si>
    <t>Polistiren expandat EPS 80 / 100 mm</t>
  </si>
  <si>
    <t>Polistiren expandat EPS 80 / 80 mm</t>
  </si>
  <si>
    <t>Polistiren expandat EPS 80 / 150 mm</t>
  </si>
  <si>
    <t>Polistiren expandat EPS 100 / 20 mm</t>
  </si>
  <si>
    <t>Polistiren expandat EPS 100 / 30 mm</t>
  </si>
  <si>
    <t>Polistiren expandat EPS 100 / 40 mm</t>
  </si>
  <si>
    <t>Polistiren expandat EPS 100 / 50 mm</t>
  </si>
  <si>
    <t>Polistiren expandat EPS 100 / 100 mm</t>
  </si>
  <si>
    <t>Polistiren expandat EPS 100 / 120 mm</t>
  </si>
  <si>
    <t>Polistiren expandat EPS 120 / 50 mm</t>
  </si>
  <si>
    <t>Polistiren expandat EPS 120 / 100 mm</t>
  </si>
  <si>
    <t>Polistiren expandat EPS 120 / 200 mm</t>
  </si>
  <si>
    <t>Polistiren expandat EPS 200 / 50 mm</t>
  </si>
  <si>
    <t>Polistiren expandat EPS 200 / 60 mm</t>
  </si>
  <si>
    <t>Polistiren expandat EPS 200 / 80 mm</t>
  </si>
  <si>
    <t>Polistiren expandat EPS Eco start 30</t>
  </si>
  <si>
    <t>Polistiren expandat EPS Eco start 50</t>
  </si>
  <si>
    <t>Polistiren expandat EPS Eco start 100</t>
  </si>
  <si>
    <t>Polistiren EPS GRAFITAT  50 mm</t>
  </si>
  <si>
    <t>Polistiren EPS GRAFITAT  100 mm</t>
  </si>
  <si>
    <t>Polistiren EPS AN nut 5,7 cm pas 7,5 cm</t>
  </si>
  <si>
    <t>Polistiren expandat EPS150 / 100 mm</t>
  </si>
  <si>
    <t xml:space="preserve">554024    </t>
  </si>
  <si>
    <t>Accesorii termo Kerakoll</t>
  </si>
  <si>
    <t>BIOCALCE RINZAFFO, 25 kg</t>
  </si>
  <si>
    <t xml:space="preserve">554032    </t>
  </si>
  <si>
    <t>Profile si plasa  Caparol</t>
  </si>
  <si>
    <t>Capatect Dehnfugenprofil Profil Typ V 66</t>
  </si>
  <si>
    <t>Capatect Fugendichtband Typ 2D, 9 ml</t>
  </si>
  <si>
    <t>Sina de soclu X-Thermo 100 mm - 2m</t>
  </si>
  <si>
    <t>Sina de soclu X-Thermo 50 mm - 2m</t>
  </si>
  <si>
    <t>Sina de soclu X-Thermo 150 mm - 2m</t>
  </si>
  <si>
    <t>Profil colt cu plasa X-Thermo  2,5 ml</t>
  </si>
  <si>
    <t>Profil contact tamplarie 1,4 ml Caparol</t>
  </si>
  <si>
    <t>Plasa  Capatect-Gewebe 55 mp</t>
  </si>
  <si>
    <t>Sina de SOCLU 30 mm x 2 m</t>
  </si>
  <si>
    <t>Sina de SOCLU 50 mm x 2m</t>
  </si>
  <si>
    <t>Sina de SOCLU 100 mm x 2m</t>
  </si>
  <si>
    <t>Profil colt cu plasa 10x15x250</t>
  </si>
  <si>
    <t>Profil cu picurator plastic  2,5 m</t>
  </si>
  <si>
    <t>Profil de inchidere la usi si ferestre</t>
  </si>
  <si>
    <t xml:space="preserve">554036    </t>
  </si>
  <si>
    <t>Accesorii termo Rockwool</t>
  </si>
  <si>
    <t>Plasa fibra sticla Rockwool 55 mp 160gr</t>
  </si>
  <si>
    <t xml:space="preserve">554099    </t>
  </si>
  <si>
    <t>Accesorii termo AF</t>
  </si>
  <si>
    <t>Coltar flexibil PVC cu plasa  25 ml</t>
  </si>
  <si>
    <t>Profil PVC L 15x15 mm alb 2,5 ml</t>
  </si>
  <si>
    <t>Profil PVC pt dilatatie 2 ml</t>
  </si>
  <si>
    <t>Profil PVC pt dilatatie 2,5 ml</t>
  </si>
  <si>
    <t>Coltar Aluminiu cu plasa 7*7/2,5 ml</t>
  </si>
  <si>
    <t>Coltar Aluminiu cu plasa 7*7/3,0 ml</t>
  </si>
  <si>
    <t>Profil PVC cu plasa 7*7/2,5 ml</t>
  </si>
  <si>
    <t>Profil PVC cu plasa 7*7/3 ml</t>
  </si>
  <si>
    <t>Profil PVC cu plasa 10*10/3ml</t>
  </si>
  <si>
    <t>Profil PVC cu picurator 50mm, 2,5 ml/buc</t>
  </si>
  <si>
    <t>Profil PVC cu picurator 50mm, 3 ml/buc</t>
  </si>
  <si>
    <t>Profil PVC etansare usi/ferestre 2,5 ml</t>
  </si>
  <si>
    <t>Profil colt PVC arcuit 2,5 ml</t>
  </si>
  <si>
    <t>Plasa Fibra sticla 145gr, sul 50mp</t>
  </si>
  <si>
    <t xml:space="preserve">Plasa Fibra sticla 210gr, sul 50mp      </t>
  </si>
  <si>
    <t>Plasa fibra sticla 160gr, sul 50 mp</t>
  </si>
  <si>
    <t>Profil SOCLU 33 mm x 2,5m</t>
  </si>
  <si>
    <t>Profil SOCLU 53 mm x 2,5m</t>
  </si>
  <si>
    <t>Profil SOCLU 63 mm x 2,5m</t>
  </si>
  <si>
    <t>Profil SOCLU 83 mm x 2,0m</t>
  </si>
  <si>
    <t>Profil SOCLU 83 mm x 2,5m</t>
  </si>
  <si>
    <t>Profil SOCLU 103 mm x 2,5m</t>
  </si>
  <si>
    <t>Profil SOCLU 150 mm x 2,5m</t>
  </si>
  <si>
    <t>Plasa pt. tencuiala grea, sul 50 mp</t>
  </si>
  <si>
    <t>Profil colt cu plasa 10x15x300</t>
  </si>
  <si>
    <t xml:space="preserve">555032    </t>
  </si>
  <si>
    <t>Diblu termosistem Caparol</t>
  </si>
  <si>
    <t>Diblu polistiren cui plastic 10*90 mm C</t>
  </si>
  <si>
    <t>Diblu polistiren cui plastic 10*140 mm C</t>
  </si>
  <si>
    <t>Diblu polistiren cui plastic 10*160 mm C</t>
  </si>
  <si>
    <t>Diblu polistiren cui plastic 10*180 mm C</t>
  </si>
  <si>
    <t>Diblu polistiren cui plastic 10*200 mm C</t>
  </si>
  <si>
    <t>Diblu polistiren STR U 355 mm</t>
  </si>
  <si>
    <t>Set montaj sina de soclu</t>
  </si>
  <si>
    <t xml:space="preserve">555049    </t>
  </si>
  <si>
    <t>Diblu termosistem Baumit</t>
  </si>
  <si>
    <t>Diblu cui metalic KI-10N  180 mm Baumit</t>
  </si>
  <si>
    <t>Diblu Izolatie cui metalic/155 mm</t>
  </si>
  <si>
    <t>Diblu Izolatie 10*180 mm Baumit</t>
  </si>
  <si>
    <t>Diblu Izolatie Koelner 10*90 mm</t>
  </si>
  <si>
    <t>Diblu Izolatie Koelner 10*120 mm</t>
  </si>
  <si>
    <t>Diblu Izolatie Koelner 10*140 mm</t>
  </si>
  <si>
    <t>Diblu Izolatie Koelner 10*160 mm</t>
  </si>
  <si>
    <t>Rozeta Ejot VT90 mm (100 buc/cut)</t>
  </si>
  <si>
    <t xml:space="preserve">555099    </t>
  </si>
  <si>
    <t>Accesorii termosistem AF</t>
  </si>
  <si>
    <t>Diblu polistiren cui plastic 6*120 mm E</t>
  </si>
  <si>
    <t>Diblu polistiren cui metalic 10*140 mm E</t>
  </si>
  <si>
    <t>Diblu polistiren cui plastic 6*90 mm E</t>
  </si>
  <si>
    <t>Diblu polistiren cui plastic 6*140 mm E</t>
  </si>
  <si>
    <t>Diblu polistiren cui plastic 10*90 mm E</t>
  </si>
  <si>
    <t>Diblu polistiren cui plastic 10*60 E</t>
  </si>
  <si>
    <t>Diblu polistiren cui plastic 10*70 mm</t>
  </si>
  <si>
    <t>Diblu polistiren cui plastic 6*160 mm E</t>
  </si>
  <si>
    <t>Diblu polistiren cui plastic 10*90 mm I</t>
  </si>
  <si>
    <t>Diblu polistiren cui plastic 10*100 mm E</t>
  </si>
  <si>
    <t xml:space="preserve">Diblu polistiren cui plastic 10*110 mm </t>
  </si>
  <si>
    <t>Diblu polistiren cui plastic 10*140 mm E</t>
  </si>
  <si>
    <t>Diblu polistiren cui plastic 10*160 mm E</t>
  </si>
  <si>
    <t>Diblu polistiren cui plastic 10*180 mm E</t>
  </si>
  <si>
    <t>Diblu polistiren cui plastic 10*200 mm E</t>
  </si>
  <si>
    <t>Diblu polistiren cui plastic 10*260 mm E</t>
  </si>
  <si>
    <t>Diblu polistiren cui metalic 10*90 mm E</t>
  </si>
  <si>
    <t>Diblu polistiren cui metalic 10*110 mm E</t>
  </si>
  <si>
    <t>Diblu polistiren cui metalic 10*120 mm E</t>
  </si>
  <si>
    <t>Diblu polistiren cui metalic 10*140 mm I</t>
  </si>
  <si>
    <t>Diblu polistiren cui metalic 10*160 mm E</t>
  </si>
  <si>
    <t>Diblu polistiren cui metalic 10*180 E</t>
  </si>
  <si>
    <t>Diblu polistiren cui metalic 10*200 mm E</t>
  </si>
  <si>
    <t xml:space="preserve">Diblu polistiren cui metalic 10*210 mm  </t>
  </si>
  <si>
    <t>Diblu polistiren cui metalic 10*220 mm E</t>
  </si>
  <si>
    <t>Diblu polistiren cui metalic 10*260 mm E</t>
  </si>
  <si>
    <t>Diblu polistiren cui metalic 10*300 mm E</t>
  </si>
  <si>
    <t xml:space="preserve">Diblu Izolatie 120 mm LTX </t>
  </si>
  <si>
    <t>Diblu Izolatie 6*180 mm</t>
  </si>
  <si>
    <t>Diblu Izolatie 10*220 mm I</t>
  </si>
  <si>
    <t>Cui metalic TG 55145</t>
  </si>
  <si>
    <t>Diblu STR U 2G 135</t>
  </si>
  <si>
    <t>Diblu STR U 2G 155</t>
  </si>
  <si>
    <t>Diblu STR U 2G 175</t>
  </si>
  <si>
    <t>Diblu STR U 2G 195</t>
  </si>
  <si>
    <t>Diblu STR U 2G 235</t>
  </si>
  <si>
    <t>Diblu STR U 2G 255</t>
  </si>
  <si>
    <t>Diblu STR U 2G 275</t>
  </si>
  <si>
    <t>Diblu STR U 2G 295</t>
  </si>
  <si>
    <t>Diblu TID-T 8/60x135</t>
  </si>
  <si>
    <t xml:space="preserve">Diblu antifoc TID-S 200 mm </t>
  </si>
  <si>
    <t>Rozeta diblu antifoc TID-ST 80 mm</t>
  </si>
  <si>
    <t>Rozeta diblu izolatie 60 mm</t>
  </si>
  <si>
    <t>Rozeta diblu izolatie 60 mm TDP60</t>
  </si>
  <si>
    <t>Rozeta diblu izolatie 60 mm LEXX</t>
  </si>
  <si>
    <t>Rozeta diblu izolatie 140 mm (100 buc)</t>
  </si>
  <si>
    <t>Rozeta diblu izolatie 140 mm (200 buc)</t>
  </si>
  <si>
    <t>Rozeta diblu izolatie 140 mm (300 buc)</t>
  </si>
  <si>
    <t>GULERE DE FIXARE TIP KC CU CAPAC MASCARE</t>
  </si>
  <si>
    <t>SURUB CU CAP CONIC 5X45 mm</t>
  </si>
  <si>
    <t xml:space="preserve">60        </t>
  </si>
  <si>
    <t>Izolatii Tehnice</t>
  </si>
  <si>
    <t xml:space="preserve">Cot 42x20 mm </t>
  </si>
  <si>
    <t>Cot 45x30 mm raza 2 cm</t>
  </si>
  <si>
    <t>Cot 48x20 mm raza 2 cm</t>
  </si>
  <si>
    <t>Cot 48x30 mm</t>
  </si>
  <si>
    <t xml:space="preserve">Cot 48x30 mm </t>
  </si>
  <si>
    <t xml:space="preserve">Cot 48x50 mm </t>
  </si>
  <si>
    <t>Cot 48x50 mm</t>
  </si>
  <si>
    <t xml:space="preserve">Cot 76x60 mm </t>
  </si>
  <si>
    <t xml:space="preserve">Cot 89x20 mm </t>
  </si>
  <si>
    <t xml:space="preserve">Cot 125x40 mm </t>
  </si>
  <si>
    <t xml:space="preserve">Cot 140x70 mm </t>
  </si>
  <si>
    <t xml:space="preserve">Cot 194x100 mm </t>
  </si>
  <si>
    <t>Cot 194x100 mm</t>
  </si>
  <si>
    <t xml:space="preserve">601036    </t>
  </si>
  <si>
    <t>Cochilii vata bazaltica Rockwool</t>
  </si>
  <si>
    <t>Cochilii caserate Alu. 25x21</t>
  </si>
  <si>
    <t>Cochilii caserate Alu. 25x27</t>
  </si>
  <si>
    <t>Cochilii caserate Alu. 25x34</t>
  </si>
  <si>
    <t>Cochilii caserate Alu. 25x42</t>
  </si>
  <si>
    <t>Cochilii caserate Alu. 25x49</t>
  </si>
  <si>
    <t>Cochilii caserate Alu. 25x57</t>
  </si>
  <si>
    <t>Cochilii caserate Alu. 25x60</t>
  </si>
  <si>
    <t>Cochilii caserate Alu. 25x70</t>
  </si>
  <si>
    <t>Cochilii caserate Alu. 25x76</t>
  </si>
  <si>
    <t>Cochilii caserate Alu. 25x89</t>
  </si>
  <si>
    <t>Cochilii caserate Alu. 25x102</t>
  </si>
  <si>
    <t>Cochilii caserate Alu. 25x108</t>
  </si>
  <si>
    <t>Cochilii caserate Alu. 25x114</t>
  </si>
  <si>
    <t>Cochilii caserate Alu. 25x133</t>
  </si>
  <si>
    <t>Cochilii caserate Alu. 25x140</t>
  </si>
  <si>
    <t>Cochilii caserate Alu. 25x159</t>
  </si>
  <si>
    <t>Cochilii caserate Alu. 25x168</t>
  </si>
  <si>
    <t>Cochilii caserate Alu. 25x194</t>
  </si>
  <si>
    <t>Cochilii caserate Alu. 25x219</t>
  </si>
  <si>
    <t>Cochilii caserate Alu. 30x21</t>
  </si>
  <si>
    <t>Cochilii caserate Alu. 30x27</t>
  </si>
  <si>
    <t>Cochilii caserate Alu. 30x34</t>
  </si>
  <si>
    <t>Cochilii caserate Alu. 30x42</t>
  </si>
  <si>
    <t>Cochilii caserate Alu. 30x49</t>
  </si>
  <si>
    <t>Cochilii caserate Alu. 30x57</t>
  </si>
  <si>
    <t>Cochilii caserate Alu. 30x60</t>
  </si>
  <si>
    <t>Cochilii caserate Alu. 30x76</t>
  </si>
  <si>
    <t>Cochilii caserate Alu. 30x89</t>
  </si>
  <si>
    <t>Cochilii caserate Alu. 30x102</t>
  </si>
  <si>
    <t>Cochilii caserate Alu. 30x108</t>
  </si>
  <si>
    <t>Cochilii caserate Alu. 30x114</t>
  </si>
  <si>
    <t>Cochilii caserate Alu. 30x133</t>
  </si>
  <si>
    <t>Cochilii caserate Alu. 30x140</t>
  </si>
  <si>
    <t>Cochilii caserate Alu. 30x159</t>
  </si>
  <si>
    <t>Cochilii caserate Alu. 30x168</t>
  </si>
  <si>
    <t>Cochilii caserate Alu. 30x194</t>
  </si>
  <si>
    <t>Cochilii caserate Alu. 30x219</t>
  </si>
  <si>
    <t>Cochilii caserate Alu. 40x21</t>
  </si>
  <si>
    <t>Cochilii caserate Alu. 40x27</t>
  </si>
  <si>
    <t>Cochilii caserate Alu. 40x34</t>
  </si>
  <si>
    <t>Cochilii caserate Alu. 40x42</t>
  </si>
  <si>
    <t>Cochilii caserate Alu. 40x49</t>
  </si>
  <si>
    <t>Cochilii caserate Alu. 40x57</t>
  </si>
  <si>
    <t>Cochilii caserate Alu. 40x60</t>
  </si>
  <si>
    <t>Cochilii caserate Alu. 40x70</t>
  </si>
  <si>
    <t>Cochilii caserate Alu. 40x76</t>
  </si>
  <si>
    <t>Cochilii caserate Alu. 40x89</t>
  </si>
  <si>
    <t>Cochilii caserate Alu. 40x102</t>
  </si>
  <si>
    <t>Cochilii caserate Alu. 40x108</t>
  </si>
  <si>
    <t>Cochilii caserate Alu. 40x114</t>
  </si>
  <si>
    <t>Cochilii caserate Alu. 40x133</t>
  </si>
  <si>
    <t>Cochilii caserate Alu. 40x140</t>
  </si>
  <si>
    <t>Cochilii caserate Alu. 40x159</t>
  </si>
  <si>
    <t>Cochilii caserate Alu. 40x168</t>
  </si>
  <si>
    <t>Cochilii caserate Alu. 40x194</t>
  </si>
  <si>
    <t>Cochilii caserate Alu. 40x219</t>
  </si>
  <si>
    <t>Cochilii caserate Alu. 50x21</t>
  </si>
  <si>
    <t>Cochilii caserate Alu. 50x27</t>
  </si>
  <si>
    <t>Cochilii caserate Alu. 50x34</t>
  </si>
  <si>
    <t>Cochilii caserate Alu. 50x42</t>
  </si>
  <si>
    <t>Cochilii caserate Alu. 50x49</t>
  </si>
  <si>
    <t>Cochilii caserate Alu. 50x57</t>
  </si>
  <si>
    <t>Cochilii caserate Alu. 50x60</t>
  </si>
  <si>
    <t>Cochilii caserate Alu. 50x70</t>
  </si>
  <si>
    <t>Cochilii caserate Alu. 50x76</t>
  </si>
  <si>
    <t>Cochilii caserate Alu. 50x89</t>
  </si>
  <si>
    <t>Cochilii caserate Alu. 50x102</t>
  </si>
  <si>
    <t>Cochilii caserate Alu. 50x108</t>
  </si>
  <si>
    <t>Cochilii caserate Alu. 50x114</t>
  </si>
  <si>
    <t>Cochilii caserate Alu. 50x133</t>
  </si>
  <si>
    <t>Cochilii caserate Alu. 50x140</t>
  </si>
  <si>
    <t>Cochilii caserate Alu. 50x159</t>
  </si>
  <si>
    <t>Cochilii caserate Alu. 50x168</t>
  </si>
  <si>
    <t>Cochilii caserate Alu. 50x194</t>
  </si>
  <si>
    <t>Cochilii caserate Alu. 50x219</t>
  </si>
  <si>
    <t>Cochilii caserate Alu. 60x21</t>
  </si>
  <si>
    <t>Cochilii caserate Alu. 60x27</t>
  </si>
  <si>
    <t>Cochilii caserate Alu. 60x34</t>
  </si>
  <si>
    <t>Cochilii caserate Alu. 60x42</t>
  </si>
  <si>
    <t>Cochilii caserate Alu. 60x49</t>
  </si>
  <si>
    <t>Cochilii caserate Alu. 60x57</t>
  </si>
  <si>
    <t>Cochilii caserate Alu. 60x60</t>
  </si>
  <si>
    <t>Cochilii caserate Alu. 60x70</t>
  </si>
  <si>
    <t>Cochilii caserate Alu. 60x76</t>
  </si>
  <si>
    <t>Cochilii caserate Alu. 60x89</t>
  </si>
  <si>
    <t>Cochilii caserate Alu. 60x102</t>
  </si>
  <si>
    <t>Cochilii caserate Alu. 60x108</t>
  </si>
  <si>
    <t>Cochilii caserate Alu. 60x114</t>
  </si>
  <si>
    <t>Cochilii caserate Alu. 60x133</t>
  </si>
  <si>
    <t>Cochilii caserate Alu. 60x140</t>
  </si>
  <si>
    <t>Cochilii caserate Alu. 60x159</t>
  </si>
  <si>
    <t>Cochilii caserate Alu. 60x168</t>
  </si>
  <si>
    <t>Cochilii caserate Alu. 60x194</t>
  </si>
  <si>
    <t>Cochilii caserate Alu. 60x219</t>
  </si>
  <si>
    <t>Cochilii caserate Alu. 80x21</t>
  </si>
  <si>
    <t>Cochilii caserate Alu. 80x27</t>
  </si>
  <si>
    <t>Cochilii caserate Alu. 80x34</t>
  </si>
  <si>
    <t>Cochilii caserate Alu. 80x42</t>
  </si>
  <si>
    <t>Cochilii caserate Alu. 80x49</t>
  </si>
  <si>
    <t>Cochilii caserate Alu. 80x57</t>
  </si>
  <si>
    <t>Cochilii caserate Alu. 80x60</t>
  </si>
  <si>
    <t>Cochilii caserate Alu. 80x70</t>
  </si>
  <si>
    <t>Cochilii caserate Alu. 80x76</t>
  </si>
  <si>
    <t>Cochilii caserate Alu. 80x89</t>
  </si>
  <si>
    <t>Cochilii caserate Alu. 80x102</t>
  </si>
  <si>
    <t>Cochilii caserate Alu. 80x108</t>
  </si>
  <si>
    <t>Cochilii caserate Alu. 80x114</t>
  </si>
  <si>
    <t>Cochilii caserate Alu. 80x133</t>
  </si>
  <si>
    <t>Cochilii caserate Alu. 80x140</t>
  </si>
  <si>
    <t>Cochilii caserate Alu. 80x159</t>
  </si>
  <si>
    <t>Cochilii caserate Alu. 80x168</t>
  </si>
  <si>
    <t>Cochilii caserate Alu. 80x194</t>
  </si>
  <si>
    <t>Cochilii caserate Alu. 80x219</t>
  </si>
  <si>
    <t>Cochilii caserate Alu. 100x21</t>
  </si>
  <si>
    <t>Cochilii caserate Alu. 100x76</t>
  </si>
  <si>
    <t>Cochilii caserate Alu. 100x89</t>
  </si>
  <si>
    <t>Cochilii caserate Alu. 100x114</t>
  </si>
  <si>
    <t xml:space="preserve">602036    </t>
  </si>
  <si>
    <t>Saltele Vata bazaltica Rockwool</t>
  </si>
  <si>
    <t>Saltea lamelara Larock 32 ALS 20 mm</t>
  </si>
  <si>
    <t>Saltea lamelara Larock 32 ALS 30 mm</t>
  </si>
  <si>
    <t>Saltea lamelara Larock 32 ALS 40 mm</t>
  </si>
  <si>
    <t>Saltea lamelara Larock 32 ALS 50 mm</t>
  </si>
  <si>
    <t>Saltea lamelara Larock 32 ALS 80 mm</t>
  </si>
  <si>
    <t>Saltea lamelara Larock 32 ALS 100 mm</t>
  </si>
  <si>
    <t>Saltea ProRox WM950ALU 60x1000x3500</t>
  </si>
  <si>
    <t>VMB Techrock 80 ALS, 40x600x1000</t>
  </si>
  <si>
    <t>VMB Techrock 80 ALS, 60x600x1000</t>
  </si>
  <si>
    <t>Vata Bazaltica Techrock 100, 30x600x1000</t>
  </si>
  <si>
    <t>Vata Bazaltica Techrock 100, 60x600x1000</t>
  </si>
  <si>
    <t>Vata Bazaltica Techrock 100, 100x600x100</t>
  </si>
  <si>
    <t xml:space="preserve">603010    </t>
  </si>
  <si>
    <t>Cochilii cauciuc elastomeric Kaiman</t>
  </si>
  <si>
    <t>Tub izolant Kaiflex EF 06 x 006</t>
  </si>
  <si>
    <t>Tub izolant Kaiflex EF 06 x 008</t>
  </si>
  <si>
    <t>Tub izolant Kaiflex EF 06 x 010</t>
  </si>
  <si>
    <t>Tub izolant Kaiflex EF 06 x 012</t>
  </si>
  <si>
    <t>Tub izolant Kaiflex EF 06 x 015</t>
  </si>
  <si>
    <t>Tub izolant Kaiflex EF 06 x 018</t>
  </si>
  <si>
    <t>Tub izolant Kaiflex EF 06 x 020</t>
  </si>
  <si>
    <t>Tub izolant Kaiflex EF 06 x 022</t>
  </si>
  <si>
    <t>Tub izolant Kaiflex EF 06 x 028</t>
  </si>
  <si>
    <t>Tub izolant Kaiflex EF 06 x 035</t>
  </si>
  <si>
    <t>Tub izolant Kaiflex EF 09 x 006</t>
  </si>
  <si>
    <t>Tub izolant Kaiflex EF 09 x 008</t>
  </si>
  <si>
    <t>Tub izolant Kaiflex EF 09 x 010</t>
  </si>
  <si>
    <t>Tub izolant Kaiflex EF 09 x 012</t>
  </si>
  <si>
    <t>Tub izolant Kaiflex EF 09 x 015</t>
  </si>
  <si>
    <t>Tub izolant Kaiflex EF 09 x 018</t>
  </si>
  <si>
    <t>Tub izolant Kaiflex EF 09 x 020</t>
  </si>
  <si>
    <t>Tub izolant Kaiflex EF 09 x 022</t>
  </si>
  <si>
    <t>Tub izolant Kaiflex EF 09 x 025</t>
  </si>
  <si>
    <t>Tub izolant Kaiflex EF 09 x 028</t>
  </si>
  <si>
    <t>Tub izolant Kaiflex EF 09 x 035</t>
  </si>
  <si>
    <t>Tub izolant Kaiflex EF 09 x 042</t>
  </si>
  <si>
    <t>Tub izolant Kaiflex EF 09 x 048</t>
  </si>
  <si>
    <t>Tub izolant Kaiflex EF 09 x 054</t>
  </si>
  <si>
    <t>Tub izolant Kaiflex EF 09 x 060</t>
  </si>
  <si>
    <t>Tub izolant Kaiflex EF 09 x 064</t>
  </si>
  <si>
    <t>Tub izolant Kaiflex EF 09 x 076</t>
  </si>
  <si>
    <t>Tub izolant Kaiflex EF 09 x 089</t>
  </si>
  <si>
    <t>Tub izolant Kaiflex EF 09 x 133</t>
  </si>
  <si>
    <t>Tub izolant Kaiflex EF 09 x 140</t>
  </si>
  <si>
    <t>Tub izolant Kaiflex EF 13 x 010</t>
  </si>
  <si>
    <t>Tub izolant Kaiflex EF 13 x 012</t>
  </si>
  <si>
    <t>Tub izolant Kaiflex EF 13 x 015</t>
  </si>
  <si>
    <t>Tub izolant Kaiflex EF 13 x 018</t>
  </si>
  <si>
    <t>Tub izolant Kaiflex EF 13 x 020</t>
  </si>
  <si>
    <t>Tub izolant Kaiflex EF 13 x 022</t>
  </si>
  <si>
    <t>Tub izolant Kaiflex EF 13 x 025</t>
  </si>
  <si>
    <t>Tub izolant Kaiflex EF 13 x 028</t>
  </si>
  <si>
    <t>Tub izolant Kaiflex EF 13 x 035</t>
  </si>
  <si>
    <t>Tub izolant Kaiflex EF 13 x 042</t>
  </si>
  <si>
    <t>Tub izolant Kaiflex EF 13 x 048</t>
  </si>
  <si>
    <t>Tub izolant Kaiflex EF 13 x 054</t>
  </si>
  <si>
    <t>Tub izolant Kaiflex EF 13 x 060</t>
  </si>
  <si>
    <t>Tub izolant Kaiflex EF 13 x 064</t>
  </si>
  <si>
    <t>Tub izolant Kaiflex EF 13 x 070</t>
  </si>
  <si>
    <t>Tub izolant Kaiflex EF 13 x 076</t>
  </si>
  <si>
    <t>Tub izolant Kaiflex EF 13 x 089</t>
  </si>
  <si>
    <t>Tub izolant Kaiflex EF 19 x 015</t>
  </si>
  <si>
    <t>Tub izolant Kaiflex EF 19 x 018</t>
  </si>
  <si>
    <t>Tub izolant Kaiflex EF 19 x 020</t>
  </si>
  <si>
    <t>Tub izolant Kaiflex EF 19 x 022</t>
  </si>
  <si>
    <t>Tub izolant Kaiflex EF 19 x 025</t>
  </si>
  <si>
    <t>Tub izolant Kaiflex EF 19 x 028</t>
  </si>
  <si>
    <t>Tub izolant Kaiflex EF 19 x 035</t>
  </si>
  <si>
    <t>Tub izolant Kaiflex EF 19 x 042</t>
  </si>
  <si>
    <t>Tub izolant Kaiflex EF 19 x 048</t>
  </si>
  <si>
    <t>Tub izolant Kaiflex EF 19 x 054</t>
  </si>
  <si>
    <t>Tub izolant Kaiflex EF 19 x 060</t>
  </si>
  <si>
    <t>Tub izolant Kaiflex EF 19 x 064</t>
  </si>
  <si>
    <t>Tub izolant Kaiflex EF 19 x 076</t>
  </si>
  <si>
    <t>Tub izolant Kaiflex EF 19 x 089</t>
  </si>
  <si>
    <t>Tub izolant Kaiflex EF 25 x 022</t>
  </si>
  <si>
    <t>Tub izolant Kaiflex EF 25 x 028</t>
  </si>
  <si>
    <t>Tub izolant Kaiflex EF 25 x 042</t>
  </si>
  <si>
    <t>Tub izolant Kaiflex EF 25 x 048</t>
  </si>
  <si>
    <t>Tub izolant Kaiflex EF 25 x 054</t>
  </si>
  <si>
    <t>Tub izolant Kaiflex EF 25 x 060</t>
  </si>
  <si>
    <t>Tub izolant Kaiflex EF 25 x 064</t>
  </si>
  <si>
    <t>Tub izolant Kaiflex EF 25 x 076</t>
  </si>
  <si>
    <t>Tub izolant Kaiflex EF 25 x 080</t>
  </si>
  <si>
    <t>Tub izolant Kaiflex EF 25 x 089</t>
  </si>
  <si>
    <t>Tub izolant Kaiflex EF 25 x 114</t>
  </si>
  <si>
    <t>Tub izolant Kaiflex EF 32 x 042</t>
  </si>
  <si>
    <t>Tub izolant Kaiflex EF 32 x 048</t>
  </si>
  <si>
    <t>Tub izolant Kaiflex EF 32 x 060</t>
  </si>
  <si>
    <t>Tub izolant Kaiflex EF 32 x 064</t>
  </si>
  <si>
    <t>Tub izolant Kaiflex EF 32 x 076</t>
  </si>
  <si>
    <t>Tub izolant Kaiflex EF 32 x 089</t>
  </si>
  <si>
    <t>Tub izolant Kaiflex ST 06 x 012</t>
  </si>
  <si>
    <t>Tub izolant Kaiflex ST 06 x 015</t>
  </si>
  <si>
    <t>Tub izolant Kaiflex ST 09 x 022</t>
  </si>
  <si>
    <t>Tub izolant Kaiflex ST 09 x 076</t>
  </si>
  <si>
    <t>Tub izolant Kaiflex ST 09 x 064</t>
  </si>
  <si>
    <t>Tub izolant Kaiflex ST 09 x 089</t>
  </si>
  <si>
    <t>Tub izolant Kaiflex ST 13 x 010</t>
  </si>
  <si>
    <t>Tub izolant Kaiflex ST 13 x 022</t>
  </si>
  <si>
    <t>Tub izolant Kaiflex ST 19 x 022</t>
  </si>
  <si>
    <t>Tub izolant Kaiflex ST 19 x 048</t>
  </si>
  <si>
    <t>Tub izolant Kaiflex ST 19 x 054</t>
  </si>
  <si>
    <t>Tub izolant Kaiflex ST 19 x 060</t>
  </si>
  <si>
    <t>Tub izolant Kaiflex ST 19 x 064</t>
  </si>
  <si>
    <t>Tub izolant Kaiflex ST 25 x 089</t>
  </si>
  <si>
    <t>Tub izolant Kaiflex ST 32 x 022</t>
  </si>
  <si>
    <t>Tub izolant Kaiflex ST 32 x 028</t>
  </si>
  <si>
    <t>Tub izolant Kaiflex ST 32 x 054</t>
  </si>
  <si>
    <t>Tub izolant Kaiflex EPDMplus 13 x 018</t>
  </si>
  <si>
    <t>Tub izolant Kaiflex EPDMplus 13 x 022</t>
  </si>
  <si>
    <t>Tub izolant Kaiflex EPDMplus 13 x 028</t>
  </si>
  <si>
    <t>Tub izolant Kaiflex EPDMplus 13 x 035</t>
  </si>
  <si>
    <t>Tub izolant Kaiflex EPDMplus 19 x 028</t>
  </si>
  <si>
    <t>Tub izolant Kaiflex EPDMplus 19 x 035</t>
  </si>
  <si>
    <t xml:space="preserve">Tub izolant Kaiflex Solar EPDM 19 x 028 </t>
  </si>
  <si>
    <t xml:space="preserve">Tub izolant Kaiflex Solar EPDM 19 x 035 </t>
  </si>
  <si>
    <t>Tub izolant Kaifoam PE 05 x 015</t>
  </si>
  <si>
    <t>Tub izolant Kaifoam PE 05 x 018</t>
  </si>
  <si>
    <t>Tub izolant Kaifoam PE 05 x 022</t>
  </si>
  <si>
    <t>Tub izolant Kaifoam PE 05 x 028</t>
  </si>
  <si>
    <t>Tub izolant Kaifoam PE 05 x 035</t>
  </si>
  <si>
    <t>Tub izolant Kaifoam PE 09 x 042 D</t>
  </si>
  <si>
    <t>Tub izolant Kaifoam PE 09 x 048 D</t>
  </si>
  <si>
    <t>Tub izolant Kaifoam PE 09 x 060 D</t>
  </si>
  <si>
    <t>Tub izolant Kaifoam PE 09 x 076 D</t>
  </si>
  <si>
    <t>Tub izolant Kaifoam PE 09 x 089 D</t>
  </si>
  <si>
    <t>Tub izolant Kaifoam PE 09 x 108 D</t>
  </si>
  <si>
    <t>Tub izolant Kaifoam PE 09 x 114 D</t>
  </si>
  <si>
    <t>Tub izolant Kaifoam PE 13 x 015 D</t>
  </si>
  <si>
    <t>Tub izolant Kaifoam PE 13 x 018 D</t>
  </si>
  <si>
    <t>Tub izolant Kaifoam PE 13 x 022 D</t>
  </si>
  <si>
    <t>Tub izolant Kaifoam PE 13 x 028 D</t>
  </si>
  <si>
    <t>Tub izolant Kaifoam PE 13 x 035 D</t>
  </si>
  <si>
    <t>Tub izolant Kaifoam PE 13 x 042 D</t>
  </si>
  <si>
    <t>Tub izolant Kaifoam PE 13 x 048 D</t>
  </si>
  <si>
    <t>Tub izolant Kaifoam PE 13 x 060 D</t>
  </si>
  <si>
    <t>Tub izolant Kaifoam PE 13 x 076 D</t>
  </si>
  <si>
    <t>Tub izolant Kaifoam PE 13 x 089 D</t>
  </si>
  <si>
    <t>Tub izolant Kaifoam PE 13 x 108 D</t>
  </si>
  <si>
    <t>Tub izolant Kaifoam PE 13 x 114 D</t>
  </si>
  <si>
    <t>Tub izolant Kaifoam PE DWS 04 x 015</t>
  </si>
  <si>
    <t>Tub izolant Kaifoam PE DWS 04 x 018</t>
  </si>
  <si>
    <t>Tub izolant Kaifoam PE DWS 04 x 022</t>
  </si>
  <si>
    <t>Tub izolant Kaifoam PE DWS 04 x 028</t>
  </si>
  <si>
    <t>Tub izolant Kaifoam PE DWS 04 x 035</t>
  </si>
  <si>
    <t>Tub izolant Kaifoam PE DWS 04 x 042</t>
  </si>
  <si>
    <t xml:space="preserve">604010    </t>
  </si>
  <si>
    <t>Saltele de cauciuc elastomeric Kaiman</t>
  </si>
  <si>
    <t>Saltea Kaiflex EF 06 mm 1x30m</t>
  </si>
  <si>
    <t>Saltea Kaiflex EF 10 mm 1x20m</t>
  </si>
  <si>
    <t>Saltea Kaiflex EF 13 mm 1x14m</t>
  </si>
  <si>
    <t>Saltea Kaiflex EF 16 mm 1x12m</t>
  </si>
  <si>
    <t>Saltea Kaiflex EF 19 mm 1x10m</t>
  </si>
  <si>
    <t>Saltea Kaiflex EF 25 mm 1x8m</t>
  </si>
  <si>
    <t>Saltea Kaiflex EF 32 mm_x000D_
  1x6m</t>
  </si>
  <si>
    <t>Saltea Kaiflex ST 06 mm SK 1x30m</t>
  </si>
  <si>
    <t>Saltea Kaiflex EF 10 mm/E-SK  1x20 m</t>
  </si>
  <si>
    <t>Saltea Kaiflex EF-E 13 mm 1x14m SK</t>
  </si>
  <si>
    <t xml:space="preserve">605011    </t>
  </si>
  <si>
    <t>Protectie izolatii tehnice Sebalt</t>
  </si>
  <si>
    <t>Isogenopak 1 x 35 ml</t>
  </si>
  <si>
    <t xml:space="preserve">605099    </t>
  </si>
  <si>
    <t xml:space="preserve">Folie de protectie AF_x000D_
</t>
  </si>
  <si>
    <t>Tabla aluminiu 0,8x1000x2000 mm</t>
  </si>
  <si>
    <t xml:space="preserve">607010    </t>
  </si>
  <si>
    <t>Benzi adezive izolatii tehnice Kaiman</t>
  </si>
  <si>
    <t>Banda Kaiflex 3x50x15000 mm</t>
  </si>
  <si>
    <t>Banda adezivata Alu cu hartie 50x100 mm</t>
  </si>
  <si>
    <t>Banda adezivata Alu cu hartie 75x100mm</t>
  </si>
  <si>
    <t>Banda Kaiflex EPDMplus 3x50x15000 mm</t>
  </si>
  <si>
    <t>Banda Kaiflex PE  3x50x10000 mm</t>
  </si>
  <si>
    <t>Banda Kaiflex PVC 38 mm x 50 m gri</t>
  </si>
  <si>
    <t>Banda Kaiflex PVC PE-DWS 50mm x 50m</t>
  </si>
  <si>
    <t xml:space="preserve">607013    </t>
  </si>
  <si>
    <t>Benzi adezive izolatii tehnice Coroplast</t>
  </si>
  <si>
    <t>Banda aluminiu Coroplast 910 SE 50x50</t>
  </si>
  <si>
    <t>Banda PVC 30 mm x 33 m</t>
  </si>
  <si>
    <t xml:space="preserve">607050    </t>
  </si>
  <si>
    <t>Benzi adezive izolatii 3Plus</t>
  </si>
  <si>
    <t xml:space="preserve">Banda aluminiu 50 mm x 50 m </t>
  </si>
  <si>
    <t xml:space="preserve">Banda aluminiu 75 mm x 50 m </t>
  </si>
  <si>
    <t xml:space="preserve">Banda aluminiu 100 mm x 50 m </t>
  </si>
  <si>
    <t xml:space="preserve">608510    </t>
  </si>
  <si>
    <t>Adezivi Vopsea izolatii tehnice Kaiman</t>
  </si>
  <si>
    <t>Adeziv kaiflex  414  0,70 l ( 660 gr)</t>
  </si>
  <si>
    <t xml:space="preserve">Adeziv kaiflex  2,60 l (2.200 gr)  </t>
  </si>
  <si>
    <t>Adeziv kaiflex EPDM  0,75 l (660 gr)</t>
  </si>
  <si>
    <t>Adeziv kaiflex 220 gr</t>
  </si>
  <si>
    <t>Diluant Kaiflex 1L</t>
  </si>
  <si>
    <t>Clipsuri de montaj Kaiflex PE100 buc/pac</t>
  </si>
  <si>
    <t xml:space="preserve">608511    </t>
  </si>
  <si>
    <t xml:space="preserve">Accesorii Sebalt_x000D_
</t>
  </si>
  <si>
    <t>Nituri plastic (1000 buc/cutie)</t>
  </si>
  <si>
    <t xml:space="preserve">608514    </t>
  </si>
  <si>
    <t xml:space="preserve">Accesorii Bohl_x000D_
</t>
  </si>
  <si>
    <t>Cui sudura 19 mm</t>
  </si>
  <si>
    <t>Cui sudura 28,5 mm</t>
  </si>
  <si>
    <t>Cui sudura 38 mm</t>
  </si>
  <si>
    <t>Cui sudura 47,6 mm</t>
  </si>
  <si>
    <t>Cui sudura 58 mm</t>
  </si>
  <si>
    <t>Cui sudura 78 mm</t>
  </si>
  <si>
    <t>Cui sudura 101,6 mm</t>
  </si>
  <si>
    <t>Cui sudura fara izolatie 58 mm</t>
  </si>
  <si>
    <t>Izolatie cui sudura 15 mm</t>
  </si>
  <si>
    <t xml:space="preserve">608556    </t>
  </si>
  <si>
    <t>Adezivi Zettex</t>
  </si>
  <si>
    <t>Adeziv spray B+M  500 ml</t>
  </si>
  <si>
    <t>Adeziv spray B+M 21,8 kg</t>
  </si>
  <si>
    <t>Cleaner Blanco 500 ml</t>
  </si>
  <si>
    <t>Pistol adeziv spray B+M 21,8 kg</t>
  </si>
  <si>
    <t>Furtun adeziv spray B+M, 3,5 m</t>
  </si>
  <si>
    <t>Furtun adeziv spray B+M, 5,5 m</t>
  </si>
  <si>
    <t xml:space="preserve">608599    </t>
  </si>
  <si>
    <t>Adezivi AF</t>
  </si>
  <si>
    <t>Adeziv Armaflex SF990  0,8 l</t>
  </si>
  <si>
    <t xml:space="preserve">609010    </t>
  </si>
  <si>
    <t>Scule izolatii tehnice Kaiman</t>
  </si>
  <si>
    <t>Cutit de despicare Kaiflex</t>
  </si>
  <si>
    <t>Lame de rezerva Kaiflex (10 buc/set)</t>
  </si>
  <si>
    <t>Dozator adeziv cioc scurt 17 mm</t>
  </si>
  <si>
    <t>Dozator adeziv cioc lung 17 mm</t>
  </si>
  <si>
    <t>Rola spuma poliuretanica PGR 310 - 5 mm</t>
  </si>
  <si>
    <t>Set 3 cutite + piatra de ascutit Kaiflex</t>
  </si>
  <si>
    <t>Pensula Kaiflex 11 mm</t>
  </si>
  <si>
    <t>Pensula Kaiflex 17 mm</t>
  </si>
  <si>
    <t xml:space="preserve">609599    </t>
  </si>
  <si>
    <t>Alti furnizori</t>
  </si>
  <si>
    <t>Marker negru 2 capete</t>
  </si>
  <si>
    <t xml:space="preserve">651012    </t>
  </si>
  <si>
    <t>Protectii la foc Promat</t>
  </si>
  <si>
    <t>PROMASPRAY P300  20 kg</t>
  </si>
  <si>
    <t>PROMASEAL-A 310 ml alb</t>
  </si>
  <si>
    <t>PROMASEAL -A spray gri 12 kg</t>
  </si>
  <si>
    <t>PROMAFOAM C  750 ml (manual)</t>
  </si>
  <si>
    <t>PROMASTOP-I LICHID</t>
  </si>
  <si>
    <t>PROMASTOP-I PASTE</t>
  </si>
  <si>
    <t>PROMASTOP CC LICHID 12,5 kg</t>
  </si>
  <si>
    <t>PROMASTOP UCE UNICOLLAR</t>
  </si>
  <si>
    <t>PROMAFOUR GLUE 1000  310 ml</t>
  </si>
  <si>
    <t>PROMASTOP W  50mm x 18m</t>
  </si>
  <si>
    <t>Placa PROMATECT L500 20x1200x2500 mm</t>
  </si>
  <si>
    <t>Placa PROMATECT/250 25x1200x2500 mm</t>
  </si>
  <si>
    <t>Placa PROMATECT H 25x1250x2500 mm</t>
  </si>
  <si>
    <t>Placa PROMATECT L500  30x1200x2500 mm</t>
  </si>
  <si>
    <t>PROMAT KLEBER K84 grau 1 kg</t>
  </si>
  <si>
    <t>PROMAT KLEBER K84 grau 15 kg</t>
  </si>
  <si>
    <t xml:space="preserve">651099    </t>
  </si>
  <si>
    <t>Protectii la foc AF</t>
  </si>
  <si>
    <t>Eticheta RF  110x110 mm  B+M</t>
  </si>
  <si>
    <t>DUNAFOAM 1K 750 ml</t>
  </si>
  <si>
    <t xml:space="preserve">756057    </t>
  </si>
  <si>
    <t>Accesorii debitare Heller</t>
  </si>
  <si>
    <t>Disc debitare inox 115x2</t>
  </si>
  <si>
    <t>Disc debitare inox 125x1</t>
  </si>
  <si>
    <t>Disc debitare inox 125x1,6</t>
  </si>
  <si>
    <t>Disc debitare otel 230x2</t>
  </si>
  <si>
    <t>Disc debitare inox 230x1,8</t>
  </si>
  <si>
    <t>Disc debitare otel 125x6</t>
  </si>
  <si>
    <t>Disc debitare otel 125x1,6</t>
  </si>
  <si>
    <t>Disc diamantat Fliesen 125 mm</t>
  </si>
  <si>
    <t>Disc debitare otel 125x1</t>
  </si>
  <si>
    <t xml:space="preserve">Disc debitare inox 230x2,5 </t>
  </si>
  <si>
    <t xml:space="preserve">757057    </t>
  </si>
  <si>
    <t>Accesorii perforare Heller</t>
  </si>
  <si>
    <t>Burghiu lemn 11x140</t>
  </si>
  <si>
    <t>Burghiu lemn 12x150</t>
  </si>
  <si>
    <t>Burghiu lemn 13x150</t>
  </si>
  <si>
    <t>Burghiu lemn 14x160</t>
  </si>
  <si>
    <t>Burghiu lemn 15x170</t>
  </si>
  <si>
    <t>Burghiu lemn 16x180</t>
  </si>
  <si>
    <t>Burghiu lemn 18x190</t>
  </si>
  <si>
    <t>Burghiu lemn 20x200</t>
  </si>
  <si>
    <t>Burghiu beton SDS Plus 5x50x110</t>
  </si>
  <si>
    <t>Burghiu beton SDS Plus 6x50x110</t>
  </si>
  <si>
    <t>Burghiu beton SDS Plus 6x100x160</t>
  </si>
  <si>
    <t>Burghiu beton SDS Plus 8x100x160</t>
  </si>
  <si>
    <t>Burghiu beton SDS Plus 8x150x210</t>
  </si>
  <si>
    <t>Burghiu beton SDS Plus 10x100x160</t>
  </si>
  <si>
    <t>Burghiu beton SDS Plus 10x150x210</t>
  </si>
  <si>
    <t>Burghiu beton SDS Plus 10x200x260</t>
  </si>
  <si>
    <t>Burghiu beton SDS Plus 12x100x160</t>
  </si>
  <si>
    <t>Burghiu beton SDS Plus 12x150x210</t>
  </si>
  <si>
    <t>Burghiu beton SDS Plus 12x200x260</t>
  </si>
  <si>
    <t>Burghiu beton SDS Plus 16x150x200</t>
  </si>
  <si>
    <t>Burghiu beton SDS Plus 16x400x450</t>
  </si>
  <si>
    <t>Burghiu beton SDS Plus 18x150x200</t>
  </si>
  <si>
    <t>Burghiu beton SDS Plus 20x150x200</t>
  </si>
  <si>
    <t>Burghiu beton SDS Plus 20x400x450</t>
  </si>
  <si>
    <t>Freza reglabila pt. lemn 15-45 CV</t>
  </si>
  <si>
    <t>Burghiu beton SDS Plus 10x400x460</t>
  </si>
  <si>
    <t>Burghiu beton SDS Plus 12x400x450</t>
  </si>
  <si>
    <t>Burghiu beton SDS PLUS 12x550x600</t>
  </si>
  <si>
    <t>Burghiu Beton SDS Plus 12x250x310</t>
  </si>
  <si>
    <t>Set burghie SDS Plus 5-10  5 buc</t>
  </si>
  <si>
    <t>Burghiu beton SDS Plus 18x400x450</t>
  </si>
  <si>
    <t>Burghiu beton SDS Plus 6x150x210</t>
  </si>
  <si>
    <t>Burghiu beton SDS Plus 16x200x250</t>
  </si>
  <si>
    <t>Burghiu beton SDS Plus 8x250x310</t>
  </si>
  <si>
    <t>Burghiu beton SDS Plus 5x100x160</t>
  </si>
  <si>
    <t>Burghiu metal 3,2</t>
  </si>
  <si>
    <t>Burghiu metal 14</t>
  </si>
  <si>
    <t>Burghiu beton SDS Plus 10x250x310</t>
  </si>
  <si>
    <t>Burghiu beton SDS Plus 16x250x300</t>
  </si>
  <si>
    <t>Spitz hexagonal 250 mm</t>
  </si>
  <si>
    <t>Dalta 250 mm</t>
  </si>
  <si>
    <t>Burghiu beton SDS Plus 12x950x1000</t>
  </si>
  <si>
    <t>Spitz SDS MAX 600 mm</t>
  </si>
  <si>
    <t>Dalta lata SDS MAX 600x25 mm</t>
  </si>
  <si>
    <t>Burghiu metal HSS-G Super Pro 4 mm</t>
  </si>
  <si>
    <t>Burghiu metal Super Pro 4,2 mm</t>
  </si>
  <si>
    <t>Burghiu metal SUPER PRO 10 mm</t>
  </si>
  <si>
    <t>Burghiu metal SUPER PRO 11 mm</t>
  </si>
  <si>
    <t>Burghiu metal SUPER PRO 12 mm</t>
  </si>
  <si>
    <t>Burghiu metal SUPER PRO 13 mm</t>
  </si>
  <si>
    <t>Burghiu metal lung 6</t>
  </si>
  <si>
    <t>Burghiu metal lung 8</t>
  </si>
  <si>
    <t>Burghiu metal lung 10</t>
  </si>
  <si>
    <t>Burghiu metal lung 12</t>
  </si>
  <si>
    <t>Burghiu coada redusa 14x160</t>
  </si>
  <si>
    <t>Burghiu coada redusa 14,5x169</t>
  </si>
  <si>
    <t>Burghiu coada redusa 15x169</t>
  </si>
  <si>
    <t>Burghiu coada redusa 16x178</t>
  </si>
  <si>
    <t>Burghiu coada redusa 17x184</t>
  </si>
  <si>
    <t>Burghiu coada redusa 18x191</t>
  </si>
  <si>
    <t>Burghiu coada redusa 19x198</t>
  </si>
  <si>
    <t>Burghiu coada redusa 20x205</t>
  </si>
  <si>
    <t>Burghiu beton SDS MAX 18x540 ENDURO</t>
  </si>
  <si>
    <t>Burghiu SDS MAX 20x520 ENDURO</t>
  </si>
  <si>
    <t>Burghiu beton SDS MAX 22x520 ENDURO</t>
  </si>
  <si>
    <t>Burghiu SDS MAX 22x920 ENDURO</t>
  </si>
  <si>
    <t>Burghiu SDS MAX 24x520 ENDURO</t>
  </si>
  <si>
    <t>Burghiu beton SDS MAX 25x520 ENDURO</t>
  </si>
  <si>
    <t>Burghiu SDS MAX 28x520 ENDURO</t>
  </si>
  <si>
    <t>Burghiu beton SDS MAX 30x520 ENDURO</t>
  </si>
  <si>
    <t>Burghiu beton SDS MAX 32x520 ENDURO</t>
  </si>
  <si>
    <t>Burghiu SDS MAX 26x520 ENDURO</t>
  </si>
  <si>
    <t>Burghiu beton SDS MAX 22x1200x1320 ENDUR</t>
  </si>
  <si>
    <t>Burghiu Trijet SDS Plus 6x50x110</t>
  </si>
  <si>
    <t>Burghiu Trijet SDS Plus 6x100x160</t>
  </si>
  <si>
    <t>Burghiu Trijet SDS Plus 6x150x210</t>
  </si>
  <si>
    <t>Burghiu Trijet SDS Plus 8x100x160</t>
  </si>
  <si>
    <t>Burghiu Trijet SDS Plus 8x150x210</t>
  </si>
  <si>
    <t>Burghiu Trijet SDS Plus 10x150x210</t>
  </si>
  <si>
    <t>Burghiu Trijet SDS Plus 10x200x260</t>
  </si>
  <si>
    <t>Burghiu Trijet SDS Plus 10x250x310</t>
  </si>
  <si>
    <t>Burghiu beton SDS Plus 6x250x310</t>
  </si>
  <si>
    <t>Burghiu SDS MAX 12x740 ENDURO</t>
  </si>
  <si>
    <t>Spitz ENDURO SDS+  250 mm</t>
  </si>
  <si>
    <t>Dalta ENDURO SDS+  250 mm</t>
  </si>
  <si>
    <t>Dalta lata ENDURO SDS+  250 mm</t>
  </si>
  <si>
    <t>Spitz ENDURO 18x350 mm</t>
  </si>
  <si>
    <t>Dalta ENDURO 25x350 mm</t>
  </si>
  <si>
    <t>Trusa burghie HSS-G  19 buc</t>
  </si>
  <si>
    <t>Trusa burghie HSS-R  19 buc</t>
  </si>
  <si>
    <t>Carota diamantata 29 mm</t>
  </si>
  <si>
    <t>Carota diamantata 54 mm</t>
  </si>
  <si>
    <t xml:space="preserve">758057    </t>
  </si>
  <si>
    <t>Accesorii finisaj Heller</t>
  </si>
  <si>
    <t>Disc polizare evantai 125 gr.40</t>
  </si>
  <si>
    <t>Disc polizare evantai 125 gr.60</t>
  </si>
  <si>
    <t>Disc polizare evantai 125 gr.80</t>
  </si>
  <si>
    <t>Disc polizare evantai 125 gr.100</t>
  </si>
  <si>
    <t>Disc polizare evantai 125 gr.120</t>
  </si>
  <si>
    <t xml:space="preserve">759057    </t>
  </si>
  <si>
    <t>Accesorii scule Heller</t>
  </si>
  <si>
    <t>Adaptor carote bi-metal 32-152 SDS PLUS</t>
  </si>
  <si>
    <t>Adaptor magnetic 60 mm</t>
  </si>
  <si>
    <t>Adaptor magnetic HEX SW 8 mm</t>
  </si>
  <si>
    <t>Adaptor magnetic HEX SW 10 mm</t>
  </si>
  <si>
    <t xml:space="preserve">Bit PH 2 - 25 mm </t>
  </si>
  <si>
    <t xml:space="preserve">Bit PH 3 - 25 mm </t>
  </si>
  <si>
    <t>Bit PZ 1 - 25 mm</t>
  </si>
  <si>
    <t>Bit PZ 2 - 25 mm</t>
  </si>
  <si>
    <t>Bit PZ 3 - 25 mm</t>
  </si>
  <si>
    <t>Bit SW  4 - 25 mm</t>
  </si>
  <si>
    <t>Bit PH 2 TIN - 25 mm</t>
  </si>
  <si>
    <t>Bit PZ 2 TIN - 25 mm</t>
  </si>
  <si>
    <t>Bit PH 2 - 50 mm</t>
  </si>
  <si>
    <t>Bit PZ 2 - 50 mm</t>
  </si>
  <si>
    <t>Bit TX 15 - 25 mm</t>
  </si>
  <si>
    <t>Bit TX 30 - 25 mm</t>
  </si>
  <si>
    <t>Bit TX 40 - 25 mm</t>
  </si>
  <si>
    <t>Arbore de centrare 5507</t>
  </si>
  <si>
    <t>buc</t>
  </si>
  <si>
    <t>gal</t>
  </si>
  <si>
    <t>pac</t>
  </si>
  <si>
    <t>Profil coltar AL 25x25x0,4 x 2500 Knauf</t>
  </si>
  <si>
    <t>set</t>
  </si>
  <si>
    <t>Surub Autofiletant 212 x 25  S G (1000)</t>
  </si>
  <si>
    <t>Surub Autofiletant 212 x 35 S G (1000)</t>
  </si>
  <si>
    <t>Surub Autofiletant 212 x 45 S G (500)</t>
  </si>
  <si>
    <t>Surub autofiletant 212 x 55 S G (500)</t>
  </si>
  <si>
    <t>Surub autoforant 421 3,5x9.5 S G (1000)</t>
  </si>
  <si>
    <t>Surub Autoperforant  221 x 25 S G (1000)</t>
  </si>
  <si>
    <t>Surub Autoperforant  221 x 35 S G (1000)</t>
  </si>
  <si>
    <t>Surub Autoperforant  221 x 45 S G (500)</t>
  </si>
  <si>
    <t>Diblu Metalic 6 x 35 DN6 S G (100 buc)</t>
  </si>
  <si>
    <t>Diblu cu surub 6 x 45 S G (100 buc)</t>
  </si>
  <si>
    <t>Brida reglabila 9-12 (100 buc/cut)</t>
  </si>
  <si>
    <t>Banda etansare 95 mm, 30 ml, Siniat</t>
  </si>
  <si>
    <t>Banda de etansare 30 mm, 30 ml S G</t>
  </si>
  <si>
    <t>Banda de Etansare 50 mm, 30 ml  S G</t>
  </si>
  <si>
    <t>Banda de Etansare 70 mm, 30 ml S G</t>
  </si>
  <si>
    <t>Banda de etansare  30 ml x 95 mm S G</t>
  </si>
  <si>
    <t>rol</t>
  </si>
  <si>
    <t>VMB Airrock ND 60x600x1200 comprimat</t>
  </si>
  <si>
    <t>VMB FKL Thermal 100x200x1200</t>
  </si>
  <si>
    <t>Tavan casetat</t>
  </si>
  <si>
    <t>FM Perla OP 0,95 Board 1200x600x15</t>
  </si>
  <si>
    <t xml:space="preserve">mp </t>
  </si>
  <si>
    <t>cut</t>
  </si>
  <si>
    <t>Tija filetata M6 x 1000 mm ARM - 100 buc</t>
  </si>
  <si>
    <t>sac</t>
  </si>
  <si>
    <t>Picioare M2, 150 mm</t>
  </si>
  <si>
    <t>Picioare M2, 170 mm</t>
  </si>
  <si>
    <t>Picioare M2, 190 mm</t>
  </si>
  <si>
    <t>Picioare M2, 200 mm</t>
  </si>
  <si>
    <t>Picioare M2, 350 mm</t>
  </si>
  <si>
    <t>Picioare SW 90-3</t>
  </si>
  <si>
    <t>Adeziv picioare 600 ml</t>
  </si>
  <si>
    <t xml:space="preserve">kg </t>
  </si>
  <si>
    <t>Grundier konzentrat  10 Ltr.</t>
  </si>
  <si>
    <t>Accesorii</t>
  </si>
  <si>
    <t xml:space="preserve">mc </t>
  </si>
  <si>
    <t>can</t>
  </si>
  <si>
    <t>Saltea Kaiflex EF-E 19 mm 1x10m SK</t>
  </si>
  <si>
    <t>DISCOUNT</t>
  </si>
  <si>
    <t>Armstrong</t>
  </si>
  <si>
    <t>Cod B+M</t>
  </si>
  <si>
    <t>Latime            mm</t>
  </si>
  <si>
    <t>Grosime    mm</t>
  </si>
  <si>
    <t xml:space="preserve">Placa gips carton KNAUF </t>
  </si>
  <si>
    <t>Placa alba GKB 9,5 mm</t>
  </si>
  <si>
    <t>-</t>
  </si>
  <si>
    <t>GIPS CARTON</t>
  </si>
  <si>
    <t>Descriere articol</t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</si>
  <si>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>GKF</t>
    </r>
    <r>
      <rPr>
        <sz val="20"/>
        <color theme="1"/>
        <rFont val="Calibri"/>
        <family val="2"/>
        <scheme val="minor"/>
      </rPr>
      <t xml:space="preserve"> 12,5   mm</t>
    </r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</si>
  <si>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>GKF</t>
    </r>
    <r>
      <rPr>
        <sz val="20"/>
        <color theme="1"/>
        <rFont val="Calibri"/>
        <family val="2"/>
        <scheme val="minor"/>
      </rPr>
      <t xml:space="preserve"> 15   mm</t>
    </r>
  </si>
  <si>
    <r>
      <t xml:space="preserve">Placa </t>
    </r>
    <r>
      <rPr>
        <sz val="20"/>
        <color theme="9" tint="-0.249977111117893"/>
        <rFont val="Calibri"/>
        <family val="2"/>
        <scheme val="minor"/>
      </rPr>
      <t>HIDROFUGA</t>
    </r>
    <r>
      <rPr>
        <sz val="20"/>
        <color theme="1"/>
        <rFont val="Calibri"/>
        <family val="2"/>
        <scheme val="minor"/>
      </rPr>
      <t xml:space="preserve">  </t>
    </r>
    <r>
      <rPr>
        <sz val="20"/>
        <color theme="9" tint="-0.249977111117893"/>
        <rFont val="Calibri"/>
        <family val="2"/>
        <scheme val="minor"/>
      </rPr>
      <t>GKB-I</t>
    </r>
    <r>
      <rPr>
        <sz val="20"/>
        <color theme="1"/>
        <rFont val="Calibri"/>
        <family val="2"/>
        <scheme val="minor"/>
      </rPr>
      <t xml:space="preserve"> 12,5   mm</t>
    </r>
  </si>
  <si>
    <t>Placa STANDARD  GKB 12,5 / 15  mm</t>
  </si>
  <si>
    <t>SISTEME DE TENCUIALA USCATA</t>
  </si>
  <si>
    <t xml:space="preserve">Placa gips carton SINIAT </t>
  </si>
  <si>
    <t>Placa alba  9,5  / 12,5 mm</t>
  </si>
  <si>
    <t>Placa NIDA STANDARD   12,5 / 15  mm</t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</si>
  <si>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 xml:space="preserve">NIDA FLAM </t>
    </r>
    <r>
      <rPr>
        <sz val="20"/>
        <color theme="1"/>
        <rFont val="Calibri"/>
        <family val="2"/>
        <scheme val="minor"/>
      </rPr>
      <t xml:space="preserve"> 15   mm</t>
    </r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</si>
  <si>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 xml:space="preserve">NIDA FLAM </t>
    </r>
    <r>
      <rPr>
        <i/>
        <u val="double"/>
        <sz val="20"/>
        <color rgb="FFFF0000"/>
        <rFont val="Calibri"/>
        <family val="2"/>
        <scheme val="minor"/>
      </rPr>
      <t>PLUS</t>
    </r>
    <r>
      <rPr>
        <sz val="20"/>
        <color theme="1"/>
        <rFont val="Calibri"/>
        <family val="2"/>
        <scheme val="minor"/>
      </rPr>
      <t xml:space="preserve"> 12,5   mm</t>
    </r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</si>
  <si>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>NIDA FLAM</t>
    </r>
    <r>
      <rPr>
        <sz val="20"/>
        <color theme="1"/>
        <rFont val="Calibri"/>
        <family val="2"/>
        <scheme val="minor"/>
      </rPr>
      <t xml:space="preserve"> 12,5   mm</t>
    </r>
  </si>
  <si>
    <r>
      <t xml:space="preserve">Placa </t>
    </r>
    <r>
      <rPr>
        <sz val="20"/>
        <color theme="9" tint="-0.249977111117893"/>
        <rFont val="Calibri"/>
        <family val="2"/>
        <scheme val="minor"/>
      </rPr>
      <t>HIDROFUGA</t>
    </r>
    <r>
      <rPr>
        <sz val="20"/>
        <color theme="1"/>
        <rFont val="Calibri"/>
        <family val="2"/>
        <scheme val="minor"/>
      </rPr>
      <t xml:space="preserve">  </t>
    </r>
    <r>
      <rPr>
        <sz val="20"/>
        <color theme="9" tint="-0.249977111117893"/>
        <rFont val="Calibri"/>
        <family val="2"/>
        <scheme val="minor"/>
      </rPr>
      <t>NIDA HYDRO</t>
    </r>
    <r>
      <rPr>
        <sz val="20"/>
        <color theme="1"/>
        <rFont val="Calibri"/>
        <family val="2"/>
        <scheme val="minor"/>
      </rPr>
      <t xml:space="preserve"> 12,5   mm</t>
    </r>
  </si>
  <si>
    <r>
      <t xml:space="preserve">Placa NIDA </t>
    </r>
    <r>
      <rPr>
        <sz val="20"/>
        <color theme="9" tint="-0.249977111117893"/>
        <rFont val="Calibri"/>
        <family val="2"/>
        <scheme val="minor"/>
      </rPr>
      <t>HYDRO</t>
    </r>
    <r>
      <rPr>
        <sz val="20"/>
        <color theme="1"/>
        <rFont val="Calibri"/>
        <family val="2"/>
        <scheme val="minor"/>
      </rPr>
      <t>-</t>
    </r>
    <r>
      <rPr>
        <sz val="20"/>
        <color rgb="FFFF0000"/>
        <rFont val="Calibri"/>
        <family val="2"/>
        <scheme val="minor"/>
      </rPr>
      <t xml:space="preserve">FLAM </t>
    </r>
    <r>
      <rPr>
        <sz val="20"/>
        <color theme="1"/>
        <rFont val="Calibri"/>
        <family val="2"/>
        <scheme val="minor"/>
      </rPr>
      <t xml:space="preserve">  </t>
    </r>
    <r>
      <rPr>
        <sz val="20"/>
        <color theme="9" tint="-0.249977111117893"/>
        <rFont val="Calibri"/>
        <family val="2"/>
        <scheme val="minor"/>
      </rPr>
      <t xml:space="preserve"> </t>
    </r>
    <r>
      <rPr>
        <sz val="20"/>
        <color theme="1"/>
        <rFont val="Calibri"/>
        <family val="2"/>
        <scheme val="minor"/>
      </rPr>
      <t>12,5 / 15   mm</t>
    </r>
  </si>
  <si>
    <t>Lungime      mm</t>
  </si>
  <si>
    <t xml:space="preserve">Placa gips carton RIGIPS </t>
  </si>
  <si>
    <t>Laenge</t>
  </si>
  <si>
    <t>Breite</t>
  </si>
  <si>
    <t>Dicke</t>
  </si>
  <si>
    <t>12.5</t>
  </si>
  <si>
    <t>mp</t>
  </si>
  <si>
    <t>tub</t>
  </si>
  <si>
    <t xml:space="preserve">ml </t>
  </si>
  <si>
    <t>ml</t>
  </si>
  <si>
    <t>3.9</t>
  </si>
  <si>
    <t>Brida reglabila 6 - 9 (100 buc/cut)</t>
  </si>
  <si>
    <t>Accesorii placi pe baza de ciment Baumit</t>
  </si>
  <si>
    <t>Lamela dubla flexibila (100 buc/cut)</t>
  </si>
  <si>
    <t>T.A. Alumatic 12,5 mm hidro 400x1200</t>
  </si>
  <si>
    <t>VMS Akustik Board 100x600x1250 mm</t>
  </si>
  <si>
    <t>VMB KRSK (NB Fit Plus) 60x600x1000</t>
  </si>
  <si>
    <t>VMB Dachrock 40x600x1000 mm</t>
  </si>
  <si>
    <t>mc</t>
  </si>
  <si>
    <t>Clema Nonius 60 mm 100 buc/cut Arm</t>
  </si>
  <si>
    <t xml:space="preserve">l  </t>
  </si>
  <si>
    <t>Caparol Sensitiv Weiss 12,5 l</t>
  </si>
  <si>
    <t>ArmaReno 700 weiss, 25 kg</t>
  </si>
  <si>
    <t>Capatet Rolleck 25 m</t>
  </si>
  <si>
    <t>PROMASEAL-AG 310 ml gri</t>
  </si>
  <si>
    <t>um.</t>
  </si>
  <si>
    <t>UM</t>
  </si>
  <si>
    <t>Grosime</t>
  </si>
  <si>
    <t>Pret de lista</t>
  </si>
  <si>
    <t>Latime</t>
  </si>
  <si>
    <t>Lungime</t>
  </si>
  <si>
    <t>Placa RB  9,5 mm</t>
  </si>
  <si>
    <t>Placa STANDARD  RB 12,5 / 15  mm</t>
  </si>
  <si>
    <r>
      <t xml:space="preserve">Placa </t>
    </r>
    <r>
      <rPr>
        <sz val="20"/>
        <color theme="9" tint="-0.249977111117893"/>
        <rFont val="Calibri"/>
        <family val="2"/>
        <scheme val="minor"/>
      </rPr>
      <t>HIDROFUGA</t>
    </r>
    <r>
      <rPr>
        <sz val="20"/>
        <color theme="1"/>
        <rFont val="Calibri"/>
        <family val="2"/>
        <scheme val="minor"/>
      </rPr>
      <t xml:space="preserve">  </t>
    </r>
    <r>
      <rPr>
        <sz val="20"/>
        <color theme="9" tint="-0.249977111117893"/>
        <rFont val="Calibri"/>
        <family val="2"/>
        <scheme val="minor"/>
      </rPr>
      <t>RBI</t>
    </r>
    <r>
      <rPr>
        <sz val="20"/>
        <color theme="1"/>
        <rFont val="Calibri"/>
        <family val="2"/>
        <scheme val="minor"/>
      </rPr>
      <t xml:space="preserve"> 12,5   mm</t>
    </r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</si>
  <si>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>RF</t>
    </r>
    <r>
      <rPr>
        <sz val="20"/>
        <color theme="1"/>
        <rFont val="Calibri"/>
        <family val="2"/>
        <scheme val="minor"/>
      </rPr>
      <t xml:space="preserve"> 12,5   mm</t>
    </r>
  </si>
  <si>
    <r>
      <t xml:space="preserve">Placa </t>
    </r>
    <r>
      <rPr>
        <sz val="20"/>
        <color rgb="FFFF0000"/>
        <rFont val="Calibri"/>
        <family val="2"/>
        <scheme val="minor"/>
      </rPr>
      <t>IGNIFUGA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rgb="FFFF0000"/>
        <rFont val="Calibri"/>
        <family val="2"/>
        <scheme val="minor"/>
      </rPr>
      <t>RF</t>
    </r>
    <r>
      <rPr>
        <sz val="20"/>
        <color theme="1"/>
        <rFont val="Calibri"/>
        <family val="2"/>
        <scheme val="minor"/>
      </rPr>
      <t xml:space="preserve"> 15   mm</t>
    </r>
  </si>
  <si>
    <r>
      <t xml:space="preserve">Placa </t>
    </r>
    <r>
      <rPr>
        <b/>
        <sz val="20"/>
        <color rgb="FFFF0000"/>
        <rFont val="Calibri"/>
        <family val="2"/>
        <scheme val="minor"/>
      </rPr>
      <t xml:space="preserve">FIREBOARD </t>
    </r>
    <r>
      <rPr>
        <sz val="20"/>
        <color theme="1"/>
        <rFont val="Calibri"/>
        <family val="2"/>
        <scheme val="minor"/>
      </rPr>
      <t xml:space="preserve">   </t>
    </r>
    <r>
      <rPr>
        <sz val="20"/>
        <color theme="1"/>
        <rFont val="Calibri"/>
        <family val="2"/>
        <scheme val="minor"/>
      </rPr>
      <t xml:space="preserve">    </t>
    </r>
  </si>
  <si>
    <r>
      <t xml:space="preserve">Placa </t>
    </r>
    <r>
      <rPr>
        <b/>
        <sz val="20"/>
        <color theme="4" tint="-0.249977111117893"/>
        <rFont val="Calibri"/>
        <family val="2"/>
        <scheme val="minor"/>
      </rPr>
      <t>DIAMANT</t>
    </r>
    <r>
      <rPr>
        <sz val="20"/>
        <color theme="1"/>
        <rFont val="Calibri"/>
        <family val="2"/>
        <scheme val="minor"/>
      </rPr>
      <t xml:space="preserve">       </t>
    </r>
  </si>
  <si>
    <r>
      <t xml:space="preserve">Placa </t>
    </r>
    <r>
      <rPr>
        <b/>
        <sz val="20"/>
        <color theme="1"/>
        <rFont val="Calibri"/>
        <family val="2"/>
        <scheme val="minor"/>
      </rPr>
      <t>FLEXIBILA</t>
    </r>
  </si>
  <si>
    <r>
      <t xml:space="preserve">Placa </t>
    </r>
    <r>
      <rPr>
        <b/>
        <sz val="20"/>
        <color theme="1"/>
        <rFont val="Calibri"/>
        <family val="2"/>
        <scheme val="minor"/>
      </rPr>
      <t>AQUAPANEL</t>
    </r>
  </si>
  <si>
    <t xml:space="preserve">Placi SPECIALE    </t>
  </si>
  <si>
    <r>
      <t xml:space="preserve">Placa </t>
    </r>
    <r>
      <rPr>
        <sz val="20"/>
        <color theme="9" tint="-0.499984740745262"/>
        <rFont val="Calibri"/>
        <family val="2"/>
        <scheme val="minor"/>
      </rPr>
      <t>VIDIWALL</t>
    </r>
    <r>
      <rPr>
        <sz val="20"/>
        <color theme="1"/>
        <rFont val="Calibri"/>
        <family val="2"/>
        <scheme val="minor"/>
      </rPr>
      <t xml:space="preserve">      </t>
    </r>
  </si>
  <si>
    <r>
      <t xml:space="preserve">Placa </t>
    </r>
    <r>
      <rPr>
        <sz val="20"/>
        <color theme="9" tint="-0.499984740745262"/>
        <rFont val="Calibri"/>
        <family val="2"/>
        <scheme val="minor"/>
      </rPr>
      <t>VIDIFLOOR</t>
    </r>
    <r>
      <rPr>
        <sz val="20"/>
        <color theme="1"/>
        <rFont val="Calibri"/>
        <family val="2"/>
        <scheme val="minor"/>
      </rPr>
      <t xml:space="preserve">     </t>
    </r>
  </si>
  <si>
    <r>
      <t xml:space="preserve">Placa </t>
    </r>
    <r>
      <rPr>
        <sz val="20"/>
        <color theme="9" tint="-0.499984740745262"/>
        <rFont val="Calibri"/>
        <family val="2"/>
        <scheme val="minor"/>
      </rPr>
      <t>VIDI</t>
    </r>
    <r>
      <rPr>
        <b/>
        <sz val="20"/>
        <color rgb="FFFF0000"/>
        <rFont val="Calibri"/>
        <family val="2"/>
        <scheme val="minor"/>
      </rPr>
      <t>FIRE</t>
    </r>
    <r>
      <rPr>
        <sz val="20"/>
        <color theme="1"/>
        <rFont val="Calibri"/>
        <family val="2"/>
        <scheme val="minor"/>
      </rPr>
      <t xml:space="preserve">     </t>
    </r>
  </si>
  <si>
    <r>
      <t xml:space="preserve">Placa </t>
    </r>
    <r>
      <rPr>
        <sz val="20"/>
        <color theme="9" tint="-0.499984740745262"/>
        <rFont val="Calibri"/>
        <family val="2"/>
        <scheme val="minor"/>
      </rPr>
      <t>VIDI</t>
    </r>
    <r>
      <rPr>
        <b/>
        <sz val="20"/>
        <color rgb="FF0070C0"/>
        <rFont val="Calibri"/>
        <family val="2"/>
        <scheme val="minor"/>
      </rPr>
      <t>PHONIC</t>
    </r>
    <r>
      <rPr>
        <sz val="20"/>
        <color theme="1"/>
        <rFont val="Calibri"/>
        <family val="2"/>
        <scheme val="minor"/>
      </rPr>
      <t xml:space="preserve">   </t>
    </r>
  </si>
  <si>
    <t xml:space="preserve">Placa perforata CLEANEO KNAUF </t>
  </si>
  <si>
    <t>Placa CLEANEO  perforatie R  12,5   mm</t>
  </si>
  <si>
    <t>Placa CLEANEO  perforatie Q  12,5   mm</t>
  </si>
  <si>
    <t>Set montaj</t>
  </si>
  <si>
    <t xml:space="preserve">Placa cu folie de PLUMB     </t>
  </si>
  <si>
    <t>Blocheti de IPSOS</t>
  </si>
  <si>
    <t>Alte placi perforate</t>
  </si>
  <si>
    <t xml:space="preserve">Placa speciala SINIAT  </t>
  </si>
  <si>
    <t>Placa NIDA ACUSTIC</t>
  </si>
  <si>
    <t xml:space="preserve">Placa CEMENTEX    </t>
  </si>
  <si>
    <t>Placa cu PLUMB</t>
  </si>
  <si>
    <r>
      <t xml:space="preserve">Placa </t>
    </r>
    <r>
      <rPr>
        <sz val="20"/>
        <color rgb="FF0070C0"/>
        <rFont val="Calibri"/>
        <family val="2"/>
        <scheme val="minor"/>
      </rPr>
      <t xml:space="preserve"> AQUABOARD </t>
    </r>
  </si>
  <si>
    <t>Placa Flexibila</t>
  </si>
  <si>
    <t xml:space="preserve">Placa PREGYROCK AIR </t>
  </si>
  <si>
    <t>Placa NIDASONIC   perforatie C  12,5   mm</t>
  </si>
  <si>
    <t>Placa NIDASONIC   perforatie R  12,5   mm</t>
  </si>
  <si>
    <t>ALTE PLACI SPECIALE</t>
  </si>
  <si>
    <t xml:space="preserve">Placa speciala RIGIPS  </t>
  </si>
  <si>
    <t>Placa RIGIDUR</t>
  </si>
  <si>
    <t>Placa RIGITONE  12,5   mm</t>
  </si>
  <si>
    <t>GLETURI</t>
  </si>
  <si>
    <t>Gleturi KNAUF</t>
  </si>
  <si>
    <t xml:space="preserve">GLET  pentru GIPS Carton </t>
  </si>
  <si>
    <t>SHEETROCK</t>
  </si>
  <si>
    <t>UNIFLOOT</t>
  </si>
  <si>
    <r>
      <t xml:space="preserve">Masa de spaclu pentru </t>
    </r>
    <r>
      <rPr>
        <b/>
        <sz val="20"/>
        <color rgb="FFFF0000"/>
        <rFont val="Calibri"/>
        <family val="2"/>
        <scheme val="minor"/>
      </rPr>
      <t>FIREBOARD</t>
    </r>
  </si>
  <si>
    <r>
      <t xml:space="preserve">Masa de spaclu pentru </t>
    </r>
    <r>
      <rPr>
        <b/>
        <sz val="20"/>
        <color rgb="FF0070C0"/>
        <rFont val="Calibri"/>
        <family val="2"/>
        <scheme val="minor"/>
      </rPr>
      <t>AQUAPANEL</t>
    </r>
  </si>
  <si>
    <t>Glet pentru TENCUIELI</t>
  </si>
  <si>
    <t>ALTE GLETURI</t>
  </si>
  <si>
    <t>Gleturi SINIAT</t>
  </si>
  <si>
    <t>Glet READYMIX</t>
  </si>
  <si>
    <t xml:space="preserve">Glet  pentru GIPS Carton </t>
  </si>
  <si>
    <t>Alte gleturi SINIAT</t>
  </si>
  <si>
    <t>Gleturi RIGIPS</t>
  </si>
  <si>
    <t>Alte gleturi RIGIPS</t>
  </si>
  <si>
    <t xml:space="preserve">O S B </t>
  </si>
  <si>
    <t>PROFILE</t>
  </si>
  <si>
    <t xml:space="preserve">Profile gips carton - KNAUF </t>
  </si>
  <si>
    <t>Profile UA</t>
  </si>
  <si>
    <t>Profile gips carton - SINIAT</t>
  </si>
  <si>
    <t>Profile 0,6     NIDA METAL</t>
  </si>
  <si>
    <t>Profile gips carton - RIGIPS</t>
  </si>
  <si>
    <t>Profile 0,6     RIGIPS</t>
  </si>
  <si>
    <t>Profile gips carton - F.C.T.C.</t>
  </si>
  <si>
    <t xml:space="preserve">Profile 0,5     </t>
  </si>
  <si>
    <t xml:space="preserve">Profile 0,6     </t>
  </si>
  <si>
    <t>Alte profile KNAUF</t>
  </si>
  <si>
    <t>Alte profile Siniat</t>
  </si>
  <si>
    <t>Alte Profile</t>
  </si>
  <si>
    <t xml:space="preserve">Profile gips carton </t>
  </si>
  <si>
    <t>Coltare de aluminiu</t>
  </si>
  <si>
    <t>Coltare din TABLA Zn.</t>
  </si>
  <si>
    <t>Profile Vertebra</t>
  </si>
  <si>
    <t>Suruburi</t>
  </si>
  <si>
    <t>Sisteme de fixare - KNAUF</t>
  </si>
  <si>
    <t xml:space="preserve">Suruburi LN </t>
  </si>
  <si>
    <t xml:space="preserve">Suruburi TN </t>
  </si>
  <si>
    <t xml:space="preserve">Suruburi TB </t>
  </si>
  <si>
    <t xml:space="preserve">Suruburi LB </t>
  </si>
  <si>
    <t>Suruburi VIDIWALL</t>
  </si>
  <si>
    <t>Suruburi sistem DIAMANT</t>
  </si>
  <si>
    <t>Suruburi AQUAPANEL</t>
  </si>
  <si>
    <t>Alte elemente de prindere</t>
  </si>
  <si>
    <t>Sisteme de fixare - SINIAT</t>
  </si>
  <si>
    <t>Sisteme de fixare - RIGIPS</t>
  </si>
  <si>
    <t>ALTELE</t>
  </si>
  <si>
    <t>Rigidur</t>
  </si>
  <si>
    <t>Ridurit</t>
  </si>
  <si>
    <t>Altele</t>
  </si>
  <si>
    <t>Sisteme de fixare -  alti furnizori</t>
  </si>
  <si>
    <t>Diblu cu surub</t>
  </si>
  <si>
    <t>Accesorii CD - KNAUF</t>
  </si>
  <si>
    <t>Accesorii CD</t>
  </si>
  <si>
    <t>Bride</t>
  </si>
  <si>
    <t>Piese INCRUCISARE</t>
  </si>
  <si>
    <t>Accesorii UA</t>
  </si>
  <si>
    <t>Accesorii CD - SINIAT</t>
  </si>
  <si>
    <t>Alte acesorii CD</t>
  </si>
  <si>
    <t>Accesorii CD - RIGIPS</t>
  </si>
  <si>
    <t>Accesorii CD - Alti furnizori</t>
  </si>
  <si>
    <t>Benzi</t>
  </si>
  <si>
    <t>Benzi pentru chituit gips carton</t>
  </si>
  <si>
    <t>Alte benzi</t>
  </si>
  <si>
    <t>Benzi de colt</t>
  </si>
  <si>
    <t>Benzi de etansare</t>
  </si>
  <si>
    <t>Benzi  din plumb</t>
  </si>
  <si>
    <t>Benzi Aquapanel</t>
  </si>
  <si>
    <t>Benzi - KNAUF</t>
  </si>
  <si>
    <t>Benzi - Siniat</t>
  </si>
  <si>
    <t>Benzi - Rigips</t>
  </si>
  <si>
    <t xml:space="preserve">Benzi </t>
  </si>
  <si>
    <t>Banda de hartie</t>
  </si>
  <si>
    <t>Profile de tencuiala</t>
  </si>
  <si>
    <t>Profile de colt</t>
  </si>
  <si>
    <t>Plasa de tencuiala</t>
  </si>
  <si>
    <t>Sisteme de suspendare - KNAUF</t>
  </si>
  <si>
    <t>Sisteme NONIUS</t>
  </si>
  <si>
    <t xml:space="preserve"> TIRANTI</t>
  </si>
  <si>
    <t>Sisteme de suspendare</t>
  </si>
  <si>
    <t>Sisteme de suspendare - SINIAT</t>
  </si>
  <si>
    <t>Conectori</t>
  </si>
  <si>
    <t xml:space="preserve">Sisteme de suspendare </t>
  </si>
  <si>
    <t>Lamela flexibila</t>
  </si>
  <si>
    <t>Altele elemente</t>
  </si>
  <si>
    <t>Trape</t>
  </si>
  <si>
    <t>Trape PROJECT LINE</t>
  </si>
  <si>
    <t>Trape ALUNOVA - 12,5 mm</t>
  </si>
  <si>
    <t>Trape ALUNOVA - 15 mm</t>
  </si>
  <si>
    <t>Trape ALUNOVA - 25 mm</t>
  </si>
  <si>
    <t>Trape de vizitare  fara rezistenta la foc - RUG</t>
  </si>
  <si>
    <t>Trape SOFTLINE LINE culoare ALB</t>
  </si>
  <si>
    <t xml:space="preserve">Trape SOFTLINE LINE  CONFORT </t>
  </si>
  <si>
    <r>
      <t xml:space="preserve">Trape </t>
    </r>
    <r>
      <rPr>
        <b/>
        <u val="double"/>
        <sz val="20"/>
        <color rgb="FFFF0000"/>
        <rFont val="Calibri"/>
        <family val="2"/>
        <scheme val="minor"/>
      </rPr>
      <t>CU REZISTENTA LA FOC</t>
    </r>
    <r>
      <rPr>
        <u val="double"/>
        <sz val="20"/>
        <color theme="1"/>
        <rFont val="Calibri"/>
        <family val="2"/>
        <scheme val="minor"/>
      </rPr>
      <t xml:space="preserve">  - RUG</t>
    </r>
  </si>
  <si>
    <t>Vata minerala de sticla FDP 1</t>
  </si>
  <si>
    <t>Vata minerala de sticla</t>
  </si>
  <si>
    <t>IZOLATII</t>
  </si>
  <si>
    <t>`</t>
  </si>
  <si>
    <t>Vata minerala de sticla FDP 5</t>
  </si>
  <si>
    <t>Vata minerala de sticla DF 42</t>
  </si>
  <si>
    <t>Vata minerala de sticla ELF AM 2</t>
  </si>
  <si>
    <t>Vata minerala de sticla CLASSIC</t>
  </si>
  <si>
    <t>Vata minerala de sticla NATUROLL</t>
  </si>
  <si>
    <t>Vata minerala de sticla CLASSIC cu aluminiu</t>
  </si>
  <si>
    <t>Vata minerala de sticla TP</t>
  </si>
  <si>
    <t>Vata minerala de sticla EKOBOARD</t>
  </si>
  <si>
    <t>Vata minerala de sticla UNIFIT</t>
  </si>
  <si>
    <t>Vata minerala de stilca EKO DOUBLE</t>
  </si>
  <si>
    <t>Vata minerala de sticla RIO cu aluminiu</t>
  </si>
  <si>
    <t>VMS RIO 5 AL 7500x1200x50mm</t>
  </si>
  <si>
    <t>Vata minerala  TWIN</t>
  </si>
  <si>
    <t>Vata minerala de sticla AKUSTO</t>
  </si>
  <si>
    <t>Vata minerala  BAZALTICA</t>
  </si>
  <si>
    <t>Vata minerala bazaltica NATURBOARD FIT</t>
  </si>
  <si>
    <t>Vata minerala bazaltica NATURBOARD FIT PLUS</t>
  </si>
  <si>
    <t>Vata minerala bazaltica NATURBOARD VENTI</t>
  </si>
  <si>
    <t>Vata minerala bazaltica NATURBOARD VENTAKUSTO</t>
  </si>
  <si>
    <t>Vata minerala bazaltica NATURBOARD VENTIPLUS</t>
  </si>
  <si>
    <t>Vata minerala bazaltica NATURBOARD TF</t>
  </si>
  <si>
    <t>Vata minerala bazaltica NATURBOARD POD EXTRA</t>
  </si>
  <si>
    <t>Vata minerala bazaltica NATURBOARD POD PLUS</t>
  </si>
  <si>
    <t>Vata minerala bazaltica KR FAS L</t>
  </si>
  <si>
    <t>Vata minerala bazaltica KRP GVB</t>
  </si>
  <si>
    <t>Vata minerala bazaltica PTE</t>
  </si>
  <si>
    <t>Vata minerala bazaltica TI</t>
  </si>
  <si>
    <t>Vata minerala bazaltica CLT</t>
  </si>
  <si>
    <t>Vata minerala bazaltica din placi compozite</t>
  </si>
  <si>
    <t>Vata minerala bazaltica MULTIROCK</t>
  </si>
  <si>
    <t>Vata minerala bazaltica AIRROCK LD</t>
  </si>
  <si>
    <t>Vata minerala bazaltica AIRROCK ND</t>
  </si>
  <si>
    <t>Vata minerala bazaltica CEILINGROCK</t>
  </si>
  <si>
    <t>Vata minerala bazaltica AIRROCK HD</t>
  </si>
  <si>
    <t>Vata minerala bazaltica AIRROCK XD</t>
  </si>
  <si>
    <t>Vata minerala bazaltica STEPROCK</t>
  </si>
  <si>
    <t>Vata minerala bazaltica PL</t>
  </si>
  <si>
    <t>Vata minerala  BAZALTICA de termosistem</t>
  </si>
  <si>
    <t>Vata minerala bazaltica FKD</t>
  </si>
  <si>
    <t>Vata minerala bazaltica FKD N THERMAL</t>
  </si>
  <si>
    <t>Vata minerala bazaltica FKD S THERMAL</t>
  </si>
  <si>
    <t>Vata minerala bazaltica FKL</t>
  </si>
  <si>
    <t>Vata minerala bazaltica FIXROCK</t>
  </si>
  <si>
    <t>Vata minerala bazaltica FRONTROCK</t>
  </si>
  <si>
    <t>Vata minerala bazaltica FRONTROCK MAX E</t>
  </si>
  <si>
    <t>Vata minerala bazaltica FRONTROCK MAX PLUS</t>
  </si>
  <si>
    <t>Vata minerala bazaltica HARDROCK</t>
  </si>
  <si>
    <t>Vata minerala  BAZALTICA de termosistem ETICS</t>
  </si>
  <si>
    <t>Vata minerala  BAZALTICA de acoperis ERI</t>
  </si>
  <si>
    <t>Vata minerala bazaltica MONROCK</t>
  </si>
  <si>
    <t>Vata minerala bazaltica DUROCK</t>
  </si>
  <si>
    <t>Vata minerala bazaltica DACHROCK</t>
  </si>
  <si>
    <t>Vata minerala bazaltica ROCKMIN</t>
  </si>
  <si>
    <t>Sistem complet WEDI</t>
  </si>
  <si>
    <t>Polistiren extrudat WEDI</t>
  </si>
  <si>
    <t>Amenajari interioare</t>
  </si>
  <si>
    <t>Accesorii sistem WEDI</t>
  </si>
  <si>
    <t>Cada duș WEDI</t>
  </si>
  <si>
    <t xml:space="preserve">Polistiren extrudat </t>
  </si>
  <si>
    <t>Folie antivapori</t>
  </si>
  <si>
    <t xml:space="preserve">Tavan casetat </t>
  </si>
  <si>
    <t>XPS</t>
  </si>
  <si>
    <t>Tavan din fibra minerala</t>
  </si>
  <si>
    <t>Fibra minerala</t>
  </si>
  <si>
    <t>Tavan metalic</t>
  </si>
  <si>
    <t>Tavan OPTIMA CANOPY</t>
  </si>
  <si>
    <t>Tavan OPTIMA BAFFLE</t>
  </si>
  <si>
    <t>Tavan din vata usoara</t>
  </si>
  <si>
    <t>Tavan din vata usoara ROCKFON</t>
  </si>
  <si>
    <t>Tavan lamelar</t>
  </si>
  <si>
    <t>Tavan lamelar GUERRASIO</t>
  </si>
  <si>
    <t>Tavan din gips</t>
  </si>
  <si>
    <t>Tavan din gips-carton</t>
  </si>
  <si>
    <t>Tavan DANOLINE</t>
  </si>
  <si>
    <t>Tavan casetat din gips-carton RIGIPS</t>
  </si>
  <si>
    <t>FULLSTUCKE</t>
  </si>
  <si>
    <t>Profile VENTATEC</t>
  </si>
  <si>
    <t>Profile tavan casetat</t>
  </si>
  <si>
    <t>Profile DONN</t>
  </si>
  <si>
    <t>PRELUDE 15</t>
  </si>
  <si>
    <t>PRELUDE 24</t>
  </si>
  <si>
    <t>SYSTEM 24</t>
  </si>
  <si>
    <t>SILHOUETTE</t>
  </si>
  <si>
    <t>PRELUDE 15 PEAKFORM</t>
  </si>
  <si>
    <t>PERIMETRAL HD</t>
  </si>
  <si>
    <t>PROFIL AXIOM</t>
  </si>
  <si>
    <t>PROFIL SHADOWLINE</t>
  </si>
  <si>
    <t>PROFIL INTERLUDE</t>
  </si>
  <si>
    <t>Profile pentru tavan casetat</t>
  </si>
  <si>
    <t>Tencuiala KNAUF</t>
  </si>
  <si>
    <t>Amorsa pentru tencuiala</t>
  </si>
  <si>
    <t>Tencuiala ipsos/amorsa</t>
  </si>
  <si>
    <t>Tencuiala pe baza de ipsos</t>
  </si>
  <si>
    <t>Tencuiala SINIAT</t>
  </si>
  <si>
    <t>Tencuiala KERAKOLL</t>
  </si>
  <si>
    <t>TENCUIALA</t>
  </si>
  <si>
    <t>Tencuiala pe baza de var</t>
  </si>
  <si>
    <t>Tencuiala pe baza de ciment</t>
  </si>
  <si>
    <t>Profile tencuiala</t>
  </si>
  <si>
    <t>Tencuiala</t>
  </si>
  <si>
    <t>Profile pentru tencuiala</t>
  </si>
  <si>
    <t>Panou pardoseala flotanta</t>
  </si>
  <si>
    <t>PARDOSEALA FLOTANTA</t>
  </si>
  <si>
    <t>PARDOSEALA FLOTANTA LINDNER</t>
  </si>
  <si>
    <t>PANOU PARDOSEALA</t>
  </si>
  <si>
    <t xml:space="preserve">ACCESORII PARDOSEALA </t>
  </si>
  <si>
    <t>PANOU/ACCESORII</t>
  </si>
  <si>
    <t>STRUCTURA PARDOSEALA</t>
  </si>
  <si>
    <t>ADEZIV PARDOSEALA</t>
  </si>
  <si>
    <t>ADEZIVI KERAKOLL</t>
  </si>
  <si>
    <t>Adeziv pardoseala KERAKOLL</t>
  </si>
  <si>
    <t>Adeziv pardoseala</t>
  </si>
  <si>
    <t>LACURI KERAKOLL</t>
  </si>
  <si>
    <t>Lacuri</t>
  </si>
  <si>
    <t>Placa OSB 3</t>
  </si>
  <si>
    <t>AMORSE ARDEX</t>
  </si>
  <si>
    <t>Amorse pentru pardoseala</t>
  </si>
  <si>
    <t>Amorse pardoseala</t>
  </si>
  <si>
    <t>AMORSE</t>
  </si>
  <si>
    <t>SAPA ARDEX</t>
  </si>
  <si>
    <t>LACURI</t>
  </si>
  <si>
    <t>Lacuri Kerakoll</t>
  </si>
  <si>
    <t>Sapa si mortare</t>
  </si>
  <si>
    <t>SAPA KERAKOLL</t>
  </si>
  <si>
    <t>Sape</t>
  </si>
  <si>
    <t>SAPE</t>
  </si>
  <si>
    <t>SAPA BAUMIT</t>
  </si>
  <si>
    <t>Sapa si grund</t>
  </si>
  <si>
    <t>HIDROIZOLATII ARDEX</t>
  </si>
  <si>
    <t>Materiale hidroizolante</t>
  </si>
  <si>
    <t>HIDROIZOLATII KERAKOLL</t>
  </si>
  <si>
    <t>PLACARI CERAMICE ARDEX</t>
  </si>
  <si>
    <t>Adezivi si mortare</t>
  </si>
  <si>
    <t>PLACARI CERAMICE KERAKOLL</t>
  </si>
  <si>
    <t>Chit de rosturi</t>
  </si>
  <si>
    <t xml:space="preserve">Masa de spaclu </t>
  </si>
  <si>
    <t>AMORSA CAPAROL</t>
  </si>
  <si>
    <t>AMORSA</t>
  </si>
  <si>
    <t>AMORSA VOPSELURI</t>
  </si>
  <si>
    <t>Amorsa vopseluri</t>
  </si>
  <si>
    <t>VOPSELURI CAPAROL</t>
  </si>
  <si>
    <t>Vopseluri pentru interior</t>
  </si>
  <si>
    <t>VOPSELURI</t>
  </si>
  <si>
    <t>Vopseluri pentru exterior</t>
  </si>
  <si>
    <t>VOPSELURI KERAKOLL</t>
  </si>
  <si>
    <t>Tencuiala acrilica</t>
  </si>
  <si>
    <t>TENCUIALA UMEDA CAPAROL</t>
  </si>
  <si>
    <t>TENCUIALA UMEDA</t>
  </si>
  <si>
    <t>POLISTIREN EXPANDAT CAPAROL</t>
  </si>
  <si>
    <t>EPS</t>
  </si>
  <si>
    <t>POLISTIREN EXPANDAT</t>
  </si>
  <si>
    <t>POLISTIREN EXPANDAT AUSTROTHERM</t>
  </si>
  <si>
    <t>TERMOSISTEM</t>
  </si>
  <si>
    <t>Profile pentru termosistem</t>
  </si>
  <si>
    <t>PROFILE TERMOSISTEM CAPAROL</t>
  </si>
  <si>
    <t>ACCESORII TERMOSISTEM</t>
  </si>
  <si>
    <t>Dibluri pentru termosistem</t>
  </si>
  <si>
    <t>ACCESORII TERMOSISTEM CAPAROL</t>
  </si>
  <si>
    <t>ACCESORII TERMOSISTEM BAUMIT</t>
  </si>
  <si>
    <t>Discuri debitare</t>
  </si>
  <si>
    <t>CONSUMABILE HELLER</t>
  </si>
  <si>
    <t>Burghie pentru beton SDS PLUS</t>
  </si>
  <si>
    <t>Burghie pentru beton SDS MAX</t>
  </si>
  <si>
    <t xml:space="preserve">CONSUMABILE </t>
  </si>
  <si>
    <t xml:space="preserve">Burghie pentru lemn </t>
  </si>
  <si>
    <t>Spițuri si Dălți</t>
  </si>
  <si>
    <t>Burghie pentru metal</t>
  </si>
  <si>
    <t>Carote diamantate</t>
  </si>
  <si>
    <t>Discuri polizare</t>
  </si>
  <si>
    <t>Discuri</t>
  </si>
  <si>
    <t>Biți</t>
  </si>
  <si>
    <t>SISTEM COMPLET WEDI</t>
  </si>
  <si>
    <t>POLISTIREN EXTRUDAT</t>
  </si>
  <si>
    <t>TAVAN CASETAT</t>
  </si>
  <si>
    <t>PLAFON</t>
  </si>
  <si>
    <t>Plafon din gips-carton</t>
  </si>
  <si>
    <t>Plafon din gips-carton KNAUF</t>
  </si>
  <si>
    <t>ADEZIVI</t>
  </si>
  <si>
    <t>CONSUMABILE TOROFLEX</t>
  </si>
  <si>
    <t>Tencuiala Uscata</t>
  </si>
  <si>
    <t>Knauf</t>
  </si>
  <si>
    <t>Siniat</t>
  </si>
  <si>
    <t>Rigips</t>
  </si>
  <si>
    <t>Glet</t>
  </si>
  <si>
    <t>cuprins</t>
  </si>
  <si>
    <t>Osb</t>
  </si>
  <si>
    <t>Egger</t>
  </si>
  <si>
    <t>Profile gips carton</t>
  </si>
  <si>
    <t>Fier CTC</t>
  </si>
  <si>
    <t>Sisteme de fixare</t>
  </si>
  <si>
    <t>Accesorii CD UA</t>
  </si>
  <si>
    <t>Trape de acces cu rezistenta la foc</t>
  </si>
  <si>
    <t>Trape de acces fara rezistenta la foc</t>
  </si>
  <si>
    <t>Rug Semin</t>
  </si>
  <si>
    <t>Vata minerala de STICLA URSA</t>
  </si>
  <si>
    <t>Vata minerala de STICLA KNAUF INSULATION</t>
  </si>
  <si>
    <t>Ursa</t>
  </si>
  <si>
    <t>Knauf Insulation</t>
  </si>
  <si>
    <t>Isover</t>
  </si>
  <si>
    <t>Sistem complet Wedi</t>
  </si>
  <si>
    <t>Wedi</t>
  </si>
  <si>
    <t>Vata minerala  BAZALTICA ROCKWOOL</t>
  </si>
  <si>
    <t>Vata minerala  BAZALTICA ISOVER</t>
  </si>
  <si>
    <t>Vata minerala  BAZALTICA KNAUF INSULATION</t>
  </si>
  <si>
    <t>Vata minerala bazaltica</t>
  </si>
  <si>
    <t>Rockwool</t>
  </si>
  <si>
    <t>Tavan casetat AMF</t>
  </si>
  <si>
    <t xml:space="preserve">Tavan casetat AMF </t>
  </si>
  <si>
    <t>Tavan casetat ARMSTRONG</t>
  </si>
  <si>
    <t>Tavan casetat  ARMSTRONG</t>
  </si>
  <si>
    <t>Tavan casetat din fibra minerala</t>
  </si>
  <si>
    <t>Amf</t>
  </si>
  <si>
    <t>Guerrasio</t>
  </si>
  <si>
    <t>Rockfon</t>
  </si>
  <si>
    <t>OPTIMA CANOPY</t>
  </si>
  <si>
    <t>Tavan Optima Canopy</t>
  </si>
  <si>
    <t>Accesorii pentru tavan</t>
  </si>
  <si>
    <t>Kerakoll</t>
  </si>
  <si>
    <t>FISA DE OBIECTIV</t>
  </si>
  <si>
    <t>Canopy</t>
  </si>
  <si>
    <t>Accesorii pentru tencuiala</t>
  </si>
  <si>
    <t>Enid</t>
  </si>
  <si>
    <t xml:space="preserve">Pardoseala suprainaltata </t>
  </si>
  <si>
    <t>Lindner</t>
  </si>
  <si>
    <t>Adezivi</t>
  </si>
  <si>
    <t>Ardex</t>
  </si>
  <si>
    <t>Sapa</t>
  </si>
  <si>
    <t>Baumit</t>
  </si>
  <si>
    <t>Amorsa</t>
  </si>
  <si>
    <t>Caparol</t>
  </si>
  <si>
    <t>Vopsea pentru interior</t>
  </si>
  <si>
    <t>Vopsea pentru exterior</t>
  </si>
  <si>
    <t>Tencuiala umeda</t>
  </si>
  <si>
    <t>Profile Termosistem</t>
  </si>
  <si>
    <t>Accesorii Termosistem</t>
  </si>
  <si>
    <t>Scule si consumabile</t>
  </si>
  <si>
    <t>Heller</t>
  </si>
  <si>
    <t>Toroflex</t>
  </si>
  <si>
    <t>Denumire grupa</t>
  </si>
  <si>
    <t>Producator</t>
  </si>
  <si>
    <t>Fisa de Proiect</t>
  </si>
  <si>
    <t>MAKITA</t>
  </si>
  <si>
    <t>Perioada livrare</t>
  </si>
  <si>
    <t>Data incepere</t>
  </si>
  <si>
    <t>Data finalizare</t>
  </si>
  <si>
    <t>Cantitate</t>
  </si>
  <si>
    <t>Discount suplimentar</t>
  </si>
  <si>
    <t>Valoare ptoiect</t>
  </si>
  <si>
    <t>TOTAL</t>
  </si>
  <si>
    <t>Conditii comerciale</t>
  </si>
  <si>
    <t>Termen de plata:</t>
  </si>
  <si>
    <t>Limita de credit</t>
  </si>
  <si>
    <t>Modalitate de plata:</t>
  </si>
  <si>
    <t>BO ; CEC</t>
  </si>
  <si>
    <t>Polistiren Extrudat</t>
  </si>
  <si>
    <t>Structura tavan casetat</t>
  </si>
  <si>
    <t>Vata minerala de STICLA ISOVER</t>
  </si>
  <si>
    <t>Austroterm</t>
  </si>
  <si>
    <t>Pret Lista                       Lei /um.</t>
  </si>
  <si>
    <t>Pret Vanzare                        Lei /um.</t>
  </si>
  <si>
    <t>Pret standard                        Lei /um.</t>
  </si>
  <si>
    <t>Pret FINAL proiect</t>
  </si>
  <si>
    <t>Kg.</t>
  </si>
  <si>
    <t>Denumire . Obiectiv</t>
  </si>
  <si>
    <t>Conditie de livrare</t>
  </si>
  <si>
    <t>EX Works / DDU / Livrare directa</t>
  </si>
  <si>
    <t>Anexa……. La contract nr……..din data…..</t>
  </si>
  <si>
    <t>Placa Standard KN GKB 9,5x1200x2000</t>
  </si>
  <si>
    <t>Placa Standard KN GKB 9,5x1200x2500</t>
  </si>
  <si>
    <t>Placa Standard KN GKB 9,5x1200x2600</t>
  </si>
  <si>
    <t>Placa Standard KN GKB 12,5x1200x2000</t>
  </si>
  <si>
    <t>Placa Standard KN GKB 12,5x1200x2600</t>
  </si>
  <si>
    <t>Placa Standard KN GKB 12,5x1200x3000</t>
  </si>
  <si>
    <t>Placa Standard KN GKB 15x1200x2600</t>
  </si>
  <si>
    <t>Placa Hidrofuga KN GKB-I 12,5x1200x2000</t>
  </si>
  <si>
    <t>Placa Hidrofuga KN GKB-I 12,5x1200x2600</t>
  </si>
  <si>
    <t>Placa hidrofuga KN GKB-I 12,5x1200x3000</t>
  </si>
  <si>
    <t>Placa ignifuga KN GKF 12,5x1200x2000</t>
  </si>
  <si>
    <t>Placa ignifuga KN GKF 12,5x1200x2600</t>
  </si>
  <si>
    <t>Placa ignifuga KN GKF 12,5x1200x3000</t>
  </si>
  <si>
    <t>Placa ignifuga KN GKF 15x1200x2600</t>
  </si>
  <si>
    <t>Placa ignifuga KN GKF 15x1200x3000</t>
  </si>
  <si>
    <t>Placa Hydro-flam KN GKF-I 12,5x1200x2600</t>
  </si>
  <si>
    <t>Placa Hydro-flam KN GKF-I 15x1200x2600</t>
  </si>
  <si>
    <t>Placa Nida Standard 15x1200x2600 (50)</t>
  </si>
  <si>
    <t>Placa Nida Flam 15x1200x2000 (50 buc)</t>
  </si>
  <si>
    <t xml:space="preserve">Placa Cleaneo 8/18R UFF pasla neagra </t>
  </si>
  <si>
    <t>Placa Cleaneo 8/18 R UFF pasla neagra</t>
  </si>
  <si>
    <t>Placa Cleaneo 12/25 R UFF, pasla neagra</t>
  </si>
  <si>
    <t>Cleaneo Akustik 12/20/35 PLUS R alb</t>
  </si>
  <si>
    <t>Placa Cleaneo 8/18 Q UFF, pasla neagra</t>
  </si>
  <si>
    <t>Placa Cleaneo  12/25 Q UFF, pasla neagra</t>
  </si>
  <si>
    <t>Placa Cleaneo 8/12/50 R cant FF, negru</t>
  </si>
  <si>
    <t>Placa Cleaneo  8/15/20R cant UFF, negru</t>
  </si>
  <si>
    <t>PLACA LADURA 12,5x1200x2600</t>
  </si>
  <si>
    <t xml:space="preserve">Placa Rigips Fonic 12,5x1200x2000 </t>
  </si>
  <si>
    <t>Placa Rigips Fonic 12,5x1200x2600</t>
  </si>
  <si>
    <t>GLASROC H 12,5x1200x2000 mm (50 buc)</t>
  </si>
  <si>
    <t>Profil UA 100/4000 KN</t>
  </si>
  <si>
    <t xml:space="preserve">Profil UA 100/4000 N M </t>
  </si>
  <si>
    <t>Diblu cu surub 6 x 80 (100 buc/cut)</t>
  </si>
  <si>
    <t>Racord suspensie rapida arc Knauf (100)</t>
  </si>
  <si>
    <t>Piesa suspendare CD60, 170 mm (100)</t>
  </si>
  <si>
    <t>Piesa suspendare CD60, 270 mm (100)</t>
  </si>
  <si>
    <t>Banda etansare vata minerala 75 mm (1 m)</t>
  </si>
  <si>
    <t>Banda etansare vata minerala 100 mm (1m)</t>
  </si>
  <si>
    <t>Banda cu aluminiu Alux 50mm/30ml AF</t>
  </si>
  <si>
    <t>50x2</t>
  </si>
  <si>
    <t>VMB ACOUSTIC LD 50 x1200x600 comprimat</t>
  </si>
  <si>
    <t>VMB ACOUSTIC 100x1200x600 comprimat</t>
  </si>
  <si>
    <t>Placa polistiren 12,5x600x2500 mm Wedi</t>
  </si>
  <si>
    <t>FM SAHARA Perf. Tegular 600x600x15</t>
  </si>
  <si>
    <t>Rigiton 10/23 panza neagra 2000x1200</t>
  </si>
  <si>
    <t>Perimetral 24x24x3000mm alb G</t>
  </si>
  <si>
    <t>Profil perimetral 24x24x3000 mm alb</t>
  </si>
  <si>
    <t>Profil primar SP45/18  3000 mm  G</t>
  </si>
  <si>
    <t>Diblu cui metalic H1ECO 195 mm (100 buc)</t>
  </si>
  <si>
    <t>Diblu cui metalic H1ECO 175 mm (100 buc)</t>
  </si>
  <si>
    <t>Rozeta pt holtzsurub 90 mm</t>
  </si>
  <si>
    <t>Saltea Kaiflex EF 13 mm/SK  1x14m</t>
  </si>
  <si>
    <t>Saltea Kaiflex EF 19 mm/SK _x000D_
 1x10 m</t>
  </si>
  <si>
    <t>Saltea Kaiflex EF 25 mm/SK  1x8m</t>
  </si>
  <si>
    <t>Saltea Kaiflex EF 32 mm/SK  1x6m</t>
  </si>
  <si>
    <t>Burghiu beton SDS Plus 14x150/160x200</t>
  </si>
  <si>
    <t>Burghiu beton SDS Plus 14x250/260x300</t>
  </si>
  <si>
    <t>Pret vanzare</t>
  </si>
  <si>
    <t>Profile gips carton - INTRAPROFIL</t>
  </si>
  <si>
    <t>Intraprofil</t>
  </si>
  <si>
    <t>Profile 0,6</t>
  </si>
  <si>
    <t>Grupe generale de discount</t>
  </si>
  <si>
    <t>Placa alba Rigips RB 9,5x1200x2600</t>
  </si>
  <si>
    <r>
      <t xml:space="preserve">Placa </t>
    </r>
    <r>
      <rPr>
        <sz val="20"/>
        <color theme="9" tint="-0.249977111117893"/>
        <rFont val="Calibri"/>
        <family val="2"/>
        <scheme val="minor"/>
      </rPr>
      <t>HYDRO</t>
    </r>
    <r>
      <rPr>
        <sz val="20"/>
        <color theme="1"/>
        <rFont val="Calibri"/>
        <family val="2"/>
        <scheme val="minor"/>
      </rPr>
      <t>-</t>
    </r>
    <r>
      <rPr>
        <sz val="20"/>
        <color rgb="FFFF0000"/>
        <rFont val="Calibri"/>
        <family val="2"/>
        <scheme val="minor"/>
      </rPr>
      <t xml:space="preserve">FLAM </t>
    </r>
    <r>
      <rPr>
        <sz val="20"/>
        <color theme="1"/>
        <rFont val="Calibri"/>
        <family val="2"/>
        <scheme val="minor"/>
      </rPr>
      <t xml:space="preserve">  </t>
    </r>
    <r>
      <rPr>
        <sz val="20"/>
        <color rgb="FFFF0000"/>
        <rFont val="Calibri"/>
        <family val="2"/>
        <scheme val="minor"/>
      </rPr>
      <t>GKF</t>
    </r>
    <r>
      <rPr>
        <sz val="20"/>
        <color theme="9" tint="-0.249977111117893"/>
        <rFont val="Calibri"/>
        <family val="2"/>
        <scheme val="minor"/>
      </rPr>
      <t xml:space="preserve">-I                          </t>
    </r>
    <r>
      <rPr>
        <sz val="20"/>
        <color theme="1"/>
        <rFont val="Calibri"/>
        <family val="2"/>
        <scheme val="minor"/>
      </rPr>
      <t>12,5 / 15   mm</t>
    </r>
  </si>
  <si>
    <t>Profile UW Speciale</t>
  </si>
  <si>
    <t>Profile gips carton - KNAUF</t>
  </si>
  <si>
    <t>Trape metalice fara rezistenta la FOC</t>
  </si>
  <si>
    <t xml:space="preserve">        EI90                                   (i &lt;–&gt; o)</t>
  </si>
  <si>
    <t>Profile  tavan casetat ARMSTRONG</t>
  </si>
  <si>
    <t>Profile tavan casetat ARMSTRONG</t>
  </si>
  <si>
    <t>Profile tavan casetat AMF</t>
  </si>
  <si>
    <t>Profile  tavan casetat</t>
  </si>
  <si>
    <t>Profile tavan casetat GUERRASIO</t>
  </si>
  <si>
    <t>Accesorii ECOPHONE</t>
  </si>
  <si>
    <t>Tavan metalic GUERRASIO</t>
  </si>
  <si>
    <t xml:space="preserve">SISTEME DE ACCES </t>
  </si>
  <si>
    <t xml:space="preserve">     EI30                                   (i &lt;–&gt; o)</t>
  </si>
  <si>
    <t xml:space="preserve">                                 EI90                                   (i &lt;–&gt; o)</t>
  </si>
  <si>
    <t xml:space="preserve">                                   EI30                                   (i &lt;–&gt; o)</t>
  </si>
  <si>
    <t xml:space="preserve">                                 EI30                                   (i &lt;–&gt; o)</t>
  </si>
  <si>
    <t xml:space="preserve">                                    EI90                                   (a &lt;–&gt; b)</t>
  </si>
  <si>
    <t xml:space="preserve">                                      EI90                                   (a &lt;–&gt; b)</t>
  </si>
  <si>
    <t xml:space="preserve">                                      EI60                                   (a &lt;–&gt; b)</t>
  </si>
  <si>
    <t xml:space="preserve">                                      EI30                                   (a &lt;–&gt; b)</t>
  </si>
  <si>
    <t xml:space="preserve">                                       EI30                                   (a &lt;– b)</t>
  </si>
  <si>
    <t xml:space="preserve">                                     EI 30                                   (a –&gt; b)</t>
  </si>
  <si>
    <r>
      <t xml:space="preserve">                         Trapa pentru tavan                          ALU PROTECT  - </t>
    </r>
    <r>
      <rPr>
        <b/>
        <sz val="20"/>
        <color rgb="FFFF0000"/>
        <rFont val="Calibri"/>
        <family val="2"/>
        <scheme val="minor"/>
      </rPr>
      <t>F 30</t>
    </r>
  </si>
  <si>
    <r>
      <t xml:space="preserve">                         Trapa pentru tavan                          ALUMATIC  - </t>
    </r>
    <r>
      <rPr>
        <b/>
        <sz val="20"/>
        <color rgb="FFFF0000"/>
        <rFont val="Calibri"/>
        <family val="2"/>
        <scheme val="minor"/>
      </rPr>
      <t>F 30</t>
    </r>
  </si>
  <si>
    <r>
      <t xml:space="preserve">                         Trapa pentru tavan                          ALUMATIC  - </t>
    </r>
    <r>
      <rPr>
        <b/>
        <sz val="20"/>
        <color rgb="FFFF0000"/>
        <rFont val="Calibri"/>
        <family val="2"/>
        <scheme val="minor"/>
      </rPr>
      <t>F 60</t>
    </r>
  </si>
  <si>
    <r>
      <t xml:space="preserve">                         Trapa pentru tavan                          ALUMATIC  - </t>
    </r>
    <r>
      <rPr>
        <b/>
        <sz val="20"/>
        <color rgb="FFFF0000"/>
        <rFont val="Calibri"/>
        <family val="2"/>
        <scheme val="minor"/>
      </rPr>
      <t>F 90</t>
    </r>
  </si>
  <si>
    <r>
      <t xml:space="preserve">                         Trapa pentru perete                           ALU PROTECT - </t>
    </r>
    <r>
      <rPr>
        <b/>
        <sz val="20"/>
        <color rgb="FFFF0000"/>
        <rFont val="Calibri"/>
        <family val="2"/>
        <scheme val="minor"/>
      </rPr>
      <t>F 90</t>
    </r>
  </si>
  <si>
    <r>
      <t xml:space="preserve">                         Trapa pentru perete                           ALU MATIC - </t>
    </r>
    <r>
      <rPr>
        <b/>
        <sz val="20"/>
        <color rgb="FFFF0000"/>
        <rFont val="Calibri"/>
        <family val="2"/>
        <scheme val="minor"/>
      </rPr>
      <t>F 90</t>
    </r>
  </si>
  <si>
    <r>
      <t xml:space="preserve">                         Trapa pentru perete                           ALU MATIC - </t>
    </r>
    <r>
      <rPr>
        <b/>
        <sz val="20"/>
        <color rgb="FFFF0000"/>
        <rFont val="Calibri"/>
        <family val="2"/>
        <scheme val="minor"/>
      </rPr>
      <t>F 30</t>
    </r>
  </si>
  <si>
    <r>
      <t xml:space="preserve">                 Trapa pentru SHAFT WALL                ALU RAPID   - </t>
    </r>
    <r>
      <rPr>
        <b/>
        <sz val="20"/>
        <color rgb="FFFF0000"/>
        <rFont val="Calibri"/>
        <family val="2"/>
        <scheme val="minor"/>
      </rPr>
      <t>F 30</t>
    </r>
  </si>
  <si>
    <r>
      <t xml:space="preserve">                 Trapa pentru SHAFT WALL                ALU RAPID   - </t>
    </r>
    <r>
      <rPr>
        <b/>
        <sz val="20"/>
        <color rgb="FFFF0000"/>
        <rFont val="Calibri"/>
        <family val="2"/>
        <scheme val="minor"/>
      </rPr>
      <t>F 90</t>
    </r>
  </si>
  <si>
    <r>
      <t xml:space="preserve">                 Trapa pentru SHAFT WALL                ALU SPEED   - </t>
    </r>
    <r>
      <rPr>
        <b/>
        <sz val="20"/>
        <color rgb="FFFF0000"/>
        <rFont val="Calibri"/>
        <family val="2"/>
        <scheme val="minor"/>
      </rPr>
      <t>F 90</t>
    </r>
  </si>
  <si>
    <t>CUPRINS</t>
  </si>
  <si>
    <t>Banda etansare 25 mm, 30 ml AF</t>
  </si>
  <si>
    <t>Banda etansare 30 mm, 30 ml AF</t>
  </si>
  <si>
    <t>Banda etansare 50 mm, 30 ml AF</t>
  </si>
  <si>
    <t>Banda etansare 70 mm, 30 ml AF</t>
  </si>
  <si>
    <t>Banda etansare 90 mm, 30 ml AF</t>
  </si>
  <si>
    <t>T.A.  Alunova, 12,5 mm hidro 200x400</t>
  </si>
  <si>
    <t>Cui sudura 60,5 mm</t>
  </si>
  <si>
    <t xml:space="preserve">652036    </t>
  </si>
  <si>
    <t>Protectie vata bazaltica Rockwool</t>
  </si>
  <si>
    <t>VMB CONLIT Plus Alu 60 1000x1200x60</t>
  </si>
  <si>
    <t>VMB CONLIT Ductrock 90 120 1000x1500x60</t>
  </si>
  <si>
    <t>VMB CONLIT Plus Alu 120 1000x1200x60</t>
  </si>
  <si>
    <t>TRANSPORT</t>
  </si>
  <si>
    <t>Glet de ipsos SATENGIPS, 20kg NU</t>
  </si>
  <si>
    <t>Masa de spaclu KN UNIFLOTT 25 kg sac NU</t>
  </si>
  <si>
    <t>FM OPTIMA L Canopy square 1200x1200x40</t>
  </si>
  <si>
    <t>Clema antiseismica profil principal Arm</t>
  </si>
  <si>
    <t>Amorsa Primel 100  universal 10l</t>
  </si>
  <si>
    <t>Tencuiala MP 75   30 kg/sac NU</t>
  </si>
  <si>
    <t>Tencuiala MP 75L  30 kg/sac NU</t>
  </si>
  <si>
    <t>Tencuiala ipsos GOLDBAND, 25kg NU</t>
  </si>
  <si>
    <t>Tencuiala ipsos GOLDBAND,25kg NU</t>
  </si>
  <si>
    <t>IZOLATII TEHNICE</t>
  </si>
  <si>
    <t>Accesorii din cauciuc elastomeric</t>
  </si>
  <si>
    <t>Izolatii tehnice</t>
  </si>
  <si>
    <t>Izolati din vata bazaltica</t>
  </si>
  <si>
    <t>Protectii la foc</t>
  </si>
  <si>
    <t>COST DE TRANSPORT</t>
  </si>
  <si>
    <t>Livrare cu macara</t>
  </si>
  <si>
    <t>Zona</t>
  </si>
  <si>
    <t>U.M.</t>
  </si>
  <si>
    <t>Pret/U.M.</t>
  </si>
  <si>
    <t xml:space="preserve">Bucuresti </t>
  </si>
  <si>
    <t>ron</t>
  </si>
  <si>
    <t>Palet</t>
  </si>
  <si>
    <t>Ilfov si judete limitrofe</t>
  </si>
  <si>
    <t>Km</t>
  </si>
  <si>
    <t>In afara zonei stbilite</t>
  </si>
  <si>
    <t>Livrare nereusita*</t>
  </si>
  <si>
    <t>Livrare</t>
  </si>
  <si>
    <t>STATIONARE</t>
  </si>
  <si>
    <t>Stationare la locul descarcarii</t>
  </si>
  <si>
    <t>1/2 h</t>
  </si>
  <si>
    <t>LIVRARE CU MACARA</t>
  </si>
  <si>
    <t>Livrare cu descarcare  langa camion</t>
  </si>
  <si>
    <t>Livrare si descarcare cu macara pana intre 5 - 22 m inaltime</t>
  </si>
  <si>
    <t>Manipularea marfurilor in santier</t>
  </si>
  <si>
    <t>TAXA DE ACCES</t>
  </si>
  <si>
    <t>Zona A</t>
  </si>
  <si>
    <t>Zi</t>
  </si>
  <si>
    <t>Luna</t>
  </si>
  <si>
    <t>Preturile sunt fara TVA</t>
  </si>
  <si>
    <t>Livrare nereusita se poate considera atunci cand soferul ajunge la locul descarcarii si marfa nu se poate descarca din motive neimputabile noua.</t>
  </si>
  <si>
    <t>T  +40 372 71 65 55</t>
  </si>
  <si>
    <t>F   +40 372 87 35 55</t>
  </si>
  <si>
    <t>M +40 745 55 55 27</t>
  </si>
  <si>
    <t>a.pistritu@baustoff-metall.com</t>
  </si>
  <si>
    <t xml:space="preserve">Andrei Pistritu </t>
  </si>
  <si>
    <t>REPREZENTANT COMERCIAL :</t>
  </si>
  <si>
    <t>CATALOG DE PREȚURI 2019</t>
  </si>
  <si>
    <t>Kaimann</t>
  </si>
  <si>
    <t>Promat</t>
  </si>
  <si>
    <t>se oferteaza separat</t>
  </si>
  <si>
    <t>Descrierea Serviciului</t>
  </si>
  <si>
    <t>ZONA</t>
  </si>
  <si>
    <t>Zona B</t>
  </si>
  <si>
    <t>Saltele din cauciuc elastomeric</t>
  </si>
  <si>
    <t>Tub Izolant din cauciuc elastomeric</t>
  </si>
  <si>
    <t>Saltea lamelara din vata bazaltica</t>
  </si>
  <si>
    <t>TECHROCK</t>
  </si>
  <si>
    <t>CONLIT</t>
  </si>
  <si>
    <t>Adeziv vata bazaltica</t>
  </si>
  <si>
    <t>Banda Aluminiu</t>
  </si>
  <si>
    <t>Cuie Sudura</t>
  </si>
  <si>
    <t>Scule pentru izolatii tehnice</t>
  </si>
  <si>
    <t>PARDOSEALA FLOTANTA KNAUF</t>
  </si>
  <si>
    <t>Zile</t>
  </si>
  <si>
    <t>Ron</t>
  </si>
  <si>
    <t>………………..</t>
  </si>
  <si>
    <t>……….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</si>
</sst>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\ _l_e_i_-;\-* #,##0\ _l_e_i_-;_-* &quot;-&quot;\ _l_e_i_-;_-@_-"/>
    <numFmt numFmtId="165" formatCode="_-* #,##0.00\ &quot;lei&quot;_-;\-* #,##0.00\ &quot;lei&quot;_-;_-* &quot;-&quot;??\ &quot;lei&quot;_-;_-@_-"/>
    <numFmt numFmtId="166" formatCode="_-* #,##0.00\ _l_e_i_-;\-* #,##0.00\ _l_e_i_-;_-* &quot;-&quot;??\ _l_e_i_-;_-@_-"/>
    <numFmt numFmtId="167" formatCode="000\-00\-0000"/>
    <numFmt numFmtId="168" formatCode="0.0"/>
    <numFmt numFmtId="169" formatCode="#,##0.0"/>
    <numFmt numFmtId="170" formatCode="[$-F800]dddd\,\ mmmm\ dd\,\ yyyy"/>
    <numFmt numFmtId="171" formatCode="_-* #,##0.0\ _l_e_i_-;\-* #,##0.0\ _l_e_i_-;_-* &quot;-&quot;?\ _l_e_i_-;_-@_-"/>
    <numFmt numFmtId="172" formatCode="_-* #,##0\ _l_e_i_-;\-* #,##0\ _l_e_i_-;_-* &quot;-&quot;??\ _l_e_i_-;_-@_-"/>
    <numFmt numFmtId="173" formatCode="#,##0_ ;\-#,##0\ "/>
  </numFmts>
  <fonts count="90" x14ac:knownFonts="1"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Arial CE"/>
      <charset val="238"/>
    </font>
    <font>
      <sz val="10"/>
      <name val="Calibri"/>
      <family val="2"/>
      <scheme val="minor"/>
    </font>
    <font>
      <u val="double"/>
      <sz val="20"/>
      <color theme="1"/>
      <name val="Calibri"/>
      <family val="2"/>
      <scheme val="minor"/>
    </font>
    <font>
      <sz val="28"/>
      <color rgb="FF00B050"/>
      <name val="Calibri"/>
      <family val="2"/>
      <scheme val="minor"/>
    </font>
    <font>
      <sz val="14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20"/>
      <color rgb="FFFF0000"/>
      <name val="Calibri"/>
      <family val="2"/>
      <scheme val="minor"/>
    </font>
    <font>
      <sz val="20"/>
      <color theme="9" tint="-0.249977111117893"/>
      <name val="Calibri"/>
      <family val="2"/>
      <scheme val="minor"/>
    </font>
    <font>
      <i/>
      <u val="double"/>
      <sz val="2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sz val="20"/>
      <color theme="9" tint="-0.499984740745262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sz val="28"/>
      <color rgb="FF002060"/>
      <name val="Calibri"/>
      <family val="2"/>
      <scheme val="minor"/>
    </font>
    <font>
      <sz val="28"/>
      <color theme="8" tint="-0.499984740745262"/>
      <name val="Calibri"/>
      <family val="2"/>
      <scheme val="minor"/>
    </font>
    <font>
      <b/>
      <u val="double"/>
      <sz val="20"/>
      <color rgb="FFFF0000"/>
      <name val="Calibri"/>
      <family val="2"/>
      <scheme val="minor"/>
    </font>
    <font>
      <sz val="10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48"/>
      <color rgb="FF00B050"/>
      <name val="Calibri"/>
      <family val="2"/>
    </font>
    <font>
      <u/>
      <sz val="10"/>
      <color theme="10"/>
      <name val="Calibri"/>
      <family val="2"/>
      <charset val="238"/>
    </font>
    <font>
      <b/>
      <sz val="48"/>
      <color rgb="FF00B0F0"/>
      <name val="Calibri"/>
      <family val="2"/>
    </font>
    <font>
      <b/>
      <sz val="48"/>
      <color theme="5" tint="-0.249977111117893"/>
      <name val="Calibri"/>
      <family val="2"/>
      <scheme val="minor"/>
    </font>
    <font>
      <b/>
      <sz val="48"/>
      <color theme="4" tint="-0.499984740745262"/>
      <name val="Calibri"/>
      <family val="2"/>
    </font>
    <font>
      <b/>
      <sz val="10"/>
      <color theme="1"/>
      <name val="Calibri"/>
      <family val="2"/>
    </font>
    <font>
      <b/>
      <sz val="48"/>
      <color theme="1" tint="0.249977111117893"/>
      <name val="Calibri"/>
      <family val="2"/>
    </font>
    <font>
      <sz val="20"/>
      <color theme="1" tint="0.249977111117893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20"/>
      <color theme="1"/>
      <name val="Calibri"/>
      <family val="2"/>
    </font>
    <font>
      <b/>
      <sz val="12"/>
      <color theme="1"/>
      <name val="Calibri"/>
      <family val="2"/>
    </font>
    <font>
      <b/>
      <u val="double"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</font>
    <font>
      <b/>
      <sz val="16"/>
      <color theme="1"/>
      <name val="Calibri"/>
      <family val="2"/>
      <scheme val="minor"/>
    </font>
    <font>
      <sz val="20"/>
      <color rgb="FF7030A0"/>
      <name val="Calibri"/>
      <family val="2"/>
      <scheme val="minor"/>
    </font>
    <font>
      <b/>
      <u val="double"/>
      <sz val="28"/>
      <color theme="1"/>
      <name val="Calibri"/>
      <family val="2"/>
      <scheme val="minor"/>
    </font>
    <font>
      <u val="double"/>
      <sz val="10"/>
      <color theme="1"/>
      <name val="Calibri"/>
      <family val="2"/>
      <scheme val="minor"/>
    </font>
    <font>
      <u val="double"/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28"/>
      <color theme="4" tint="-0.249977111117893"/>
      <name val="Calibri"/>
      <family val="2"/>
      <scheme val="minor"/>
    </font>
    <font>
      <b/>
      <sz val="36"/>
      <color theme="4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36"/>
      <color theme="0"/>
      <name val="Calibri"/>
      <family val="2"/>
      <scheme val="minor"/>
    </font>
    <font>
      <sz val="8"/>
      <name val="Calibri"/>
      <family val="2"/>
      <charset val="238"/>
    </font>
    <font>
      <b/>
      <sz val="36"/>
      <color theme="1"/>
      <name val="Calibri"/>
      <family val="2"/>
    </font>
    <font>
      <b/>
      <sz val="14"/>
      <color rgb="FF1F497D"/>
      <name val="Calibri"/>
      <family val="2"/>
    </font>
    <font>
      <sz val="11"/>
      <color rgb="FF1F497D"/>
      <name val="Calibri"/>
      <family val="2"/>
    </font>
    <font>
      <b/>
      <sz val="11"/>
      <color rgb="FF1F497D"/>
      <name val="Arial"/>
      <family val="2"/>
    </font>
    <font>
      <b/>
      <sz val="11"/>
      <color rgb="FF1F497D"/>
      <name val="Calibri"/>
      <family val="2"/>
    </font>
    <font>
      <u/>
      <sz val="12"/>
      <color theme="10"/>
      <name val="Calibri"/>
      <family val="2"/>
      <charset val="238"/>
    </font>
    <font>
      <b/>
      <u/>
      <sz val="14"/>
      <color rgb="FF1F497D"/>
      <name val="Calibri"/>
      <family val="2"/>
    </font>
    <font>
      <b/>
      <sz val="10"/>
      <name val="Calibri"/>
      <family val="2"/>
      <scheme val="minor"/>
    </font>
    <font>
      <sz val="26"/>
      <color rgb="FF5BC5F2"/>
      <name val="Calibri"/>
      <family val="2"/>
      <scheme val="minor"/>
    </font>
    <font>
      <sz val="28"/>
      <color rgb="FF9B5400"/>
      <name val="Calibri"/>
      <family val="2"/>
      <scheme val="minor"/>
    </font>
    <font>
      <b/>
      <sz val="48"/>
      <color rgb="FF9B5400"/>
      <name val="Calibri"/>
      <family val="2"/>
      <scheme val="minor"/>
    </font>
    <font>
      <sz val="28"/>
      <color rgb="FF7030A0"/>
      <name val="Calibri"/>
      <family val="2"/>
      <scheme val="minor"/>
    </font>
    <font>
      <sz val="18"/>
      <color rgb="FF7030A0"/>
      <name val="Calibri"/>
      <family val="2"/>
      <scheme val="minor"/>
    </font>
    <font>
      <sz val="26"/>
      <color rgb="FF005597"/>
      <name val="Calibri"/>
      <family val="2"/>
      <scheme val="minor"/>
    </font>
    <font>
      <sz val="28"/>
      <color rgb="FFFFE500"/>
      <name val="Calibri"/>
      <family val="2"/>
      <scheme val="minor"/>
    </font>
    <font>
      <sz val="28"/>
      <color theme="0" tint="-0.34998626667073579"/>
      <name val="Calibri"/>
      <family val="2"/>
      <scheme val="minor"/>
    </font>
    <font>
      <sz val="20"/>
      <color rgb="FF933048"/>
      <name val="Calibri"/>
      <family val="2"/>
      <scheme val="minor"/>
    </font>
    <font>
      <sz val="22"/>
      <color rgb="FF933048"/>
      <name val="Calibri"/>
      <family val="2"/>
      <scheme val="minor"/>
    </font>
    <font>
      <sz val="20"/>
      <color rgb="FF5BC5F2"/>
      <name val="Calibri"/>
      <family val="2"/>
      <scheme val="minor"/>
    </font>
    <font>
      <sz val="18"/>
      <color rgb="FF5BC5F2"/>
      <name val="Calibri"/>
      <family val="2"/>
      <scheme val="minor"/>
    </font>
    <font>
      <sz val="18"/>
      <color rgb="FF814997"/>
      <name val="Calibri"/>
      <family val="2"/>
      <scheme val="minor"/>
    </font>
    <font>
      <sz val="18"/>
      <color rgb="FFFFE500"/>
      <name val="Calibri"/>
      <family val="2"/>
      <scheme val="minor"/>
    </font>
    <font>
      <sz val="18"/>
      <color rgb="FFD39E46"/>
      <name val="Calibri"/>
      <family val="2"/>
      <scheme val="minor"/>
    </font>
    <font>
      <sz val="18"/>
      <color rgb="FF00A4A6"/>
      <name val="Calibri"/>
      <family val="2"/>
      <scheme val="minor"/>
    </font>
    <font>
      <sz val="20"/>
      <color rgb="FFA2C617"/>
      <name val="Calibri"/>
      <family val="2"/>
      <scheme val="minor"/>
    </font>
    <font>
      <sz val="25"/>
      <color rgb="FFFFE500"/>
      <name val="Calibri"/>
      <family val="2"/>
      <scheme val="minor"/>
    </font>
    <font>
      <sz val="20"/>
      <color theme="5" tint="0.59999389629810485"/>
      <name val="Calibri"/>
      <family val="2"/>
      <scheme val="minor"/>
    </font>
    <font>
      <sz val="18"/>
      <color theme="5" tint="0.59999389629810485"/>
      <name val="Calibri"/>
      <family val="2"/>
      <scheme val="minor"/>
    </font>
    <font>
      <sz val="28"/>
      <color rgb="FFCBBE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5EF08B"/>
        <bgColor indexed="64"/>
      </patternFill>
    </fill>
    <fill>
      <patternFill patternType="solid">
        <fgColor rgb="FFC3F9D4"/>
        <bgColor indexed="64"/>
      </patternFill>
    </fill>
    <fill>
      <patternFill patternType="solid">
        <fgColor rgb="FFE4EEF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59EE2"/>
        <bgColor indexed="64"/>
      </patternFill>
    </fill>
    <fill>
      <patternFill patternType="solid">
        <fgColor rgb="FFFFC7CE"/>
      </patternFill>
    </fill>
    <fill>
      <patternFill patternType="solid">
        <fgColor rgb="FF5BC5F2"/>
        <bgColor indexed="64"/>
      </patternFill>
    </fill>
    <fill>
      <patternFill patternType="solid">
        <fgColor rgb="FF9B5400"/>
        <bgColor indexed="64"/>
      </patternFill>
    </fill>
    <fill>
      <patternFill patternType="solid">
        <fgColor rgb="FF814997"/>
        <bgColor indexed="64"/>
      </patternFill>
    </fill>
    <fill>
      <patternFill patternType="solid">
        <fgColor rgb="FF005597"/>
        <bgColor indexed="64"/>
      </patternFill>
    </fill>
    <fill>
      <patternFill patternType="solid">
        <fgColor rgb="FFFFE500"/>
        <bgColor indexed="64"/>
      </patternFill>
    </fill>
    <fill>
      <patternFill patternType="solid">
        <fgColor rgb="FFC8D3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33048"/>
        <bgColor indexed="64"/>
      </patternFill>
    </fill>
    <fill>
      <patternFill patternType="solid">
        <fgColor rgb="FFD39E46"/>
        <bgColor indexed="64"/>
      </patternFill>
    </fill>
    <fill>
      <patternFill patternType="solid">
        <fgColor rgb="FF00A4A6"/>
        <bgColor indexed="64"/>
      </patternFill>
    </fill>
    <fill>
      <patternFill patternType="solid">
        <fgColor rgb="FFA2C61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BBE00"/>
        <bgColor indexed="64"/>
      </patternFill>
    </fill>
  </fills>
  <borders count="100">
    <border>
      <left/>
      <right/>
      <top/>
      <bottom/>
      <diagonal/>
    </border>
    <border>
      <left style="thin">
        <color theme="3" tint="0.59996337778862885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0"/>
      </left>
      <right/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/>
      <right/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8" tint="0.59996337778862885"/>
      </top>
      <bottom style="thin">
        <color rgb="FF002060"/>
      </bottom>
      <diagonal/>
    </border>
    <border>
      <left style="thin">
        <color theme="0"/>
      </left>
      <right style="thin">
        <color rgb="FF002060"/>
      </right>
      <top style="thin">
        <color theme="8" tint="0.59996337778862885"/>
      </top>
      <bottom style="thin">
        <color rgb="FF00206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rgb="FF002060"/>
      </left>
      <right style="thin">
        <color theme="0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rgb="FF002060"/>
      </left>
      <right style="thin">
        <color theme="0"/>
      </right>
      <top style="thin">
        <color theme="8" tint="0.59996337778862885"/>
      </top>
      <bottom style="thin">
        <color rgb="FF002060"/>
      </bottom>
      <diagonal/>
    </border>
    <border>
      <left style="thin">
        <color theme="0"/>
      </left>
      <right/>
      <top style="thin">
        <color theme="8" tint="0.59996337778862885"/>
      </top>
      <bottom style="thin">
        <color rgb="FF002060"/>
      </bottom>
      <diagonal/>
    </border>
    <border>
      <left/>
      <right style="thin">
        <color rgb="FF002060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theme="3" tint="0.59996337778862885"/>
      </right>
      <top/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 style="thin">
        <color rgb="FF002060"/>
      </left>
      <right/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0"/>
      </left>
      <right style="thin">
        <color theme="0"/>
      </right>
      <top/>
      <bottom style="thin">
        <color theme="8" tint="0.59996337778862885"/>
      </bottom>
      <diagonal/>
    </border>
    <border>
      <left style="thin">
        <color rgb="FF002060"/>
      </left>
      <right style="thin">
        <color theme="0"/>
      </right>
      <top/>
      <bottom style="thin">
        <color theme="8" tint="0.59996337778862885"/>
      </bottom>
      <diagonal/>
    </border>
    <border>
      <left/>
      <right style="thin">
        <color theme="0"/>
      </right>
      <top/>
      <bottom style="thin">
        <color theme="8" tint="0.59996337778862885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 style="thin">
        <color theme="0"/>
      </right>
      <top/>
      <bottom/>
      <diagonal/>
    </border>
    <border>
      <left style="thin">
        <color rgb="FF002060"/>
      </left>
      <right style="thin">
        <color theme="0"/>
      </right>
      <top style="thin">
        <color rgb="FF002060"/>
      </top>
      <bottom style="thin">
        <color theme="8" tint="0.59996337778862885"/>
      </bottom>
      <diagonal/>
    </border>
    <border>
      <left style="thin">
        <color theme="0"/>
      </left>
      <right style="thin">
        <color theme="0"/>
      </right>
      <top style="thin">
        <color rgb="FF002060"/>
      </top>
      <bottom style="thin">
        <color theme="8" tint="0.59996337778862885"/>
      </bottom>
      <diagonal/>
    </border>
    <border>
      <left style="thin">
        <color theme="0"/>
      </left>
      <right style="thin">
        <color rgb="FF002060"/>
      </right>
      <top style="thin">
        <color rgb="FF002060"/>
      </top>
      <bottom style="thin">
        <color theme="8" tint="0.59996337778862885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theme="0"/>
      </left>
      <right style="thin">
        <color rgb="FF002060"/>
      </right>
      <top style="thin">
        <color theme="8" tint="0.59996337778862885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/>
      <right style="thin">
        <color rgb="FF002060"/>
      </right>
      <top style="thin">
        <color theme="8" tint="0.59996337778862885"/>
      </top>
      <bottom/>
      <diagonal/>
    </border>
    <border>
      <left style="thin">
        <color rgb="FF002060"/>
      </left>
      <right style="thin">
        <color rgb="FF002060"/>
      </right>
      <top style="thin">
        <color theme="8" tint="0.59996337778862885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8" tint="0.59996337778862885"/>
      </top>
      <bottom/>
      <diagonal/>
    </border>
    <border>
      <left style="thin">
        <color rgb="FF002060"/>
      </left>
      <right style="thin">
        <color theme="0"/>
      </right>
      <top style="thin">
        <color theme="8" tint="0.59996337778862885"/>
      </top>
      <bottom/>
      <diagonal/>
    </border>
    <border>
      <left style="thin">
        <color theme="0"/>
      </left>
      <right/>
      <top/>
      <bottom style="thin">
        <color theme="8" tint="0.59996337778862885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rgb="FF002060"/>
      </right>
      <top/>
      <bottom/>
      <diagonal/>
    </border>
    <border>
      <left style="thin">
        <color theme="0"/>
      </left>
      <right style="thin">
        <color rgb="FF002060"/>
      </right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 style="thin">
        <color rgb="FF002060"/>
      </bottom>
      <diagonal/>
    </border>
    <border>
      <left/>
      <right style="thin">
        <color theme="0"/>
      </right>
      <top/>
      <bottom style="thin">
        <color rgb="FF002060"/>
      </bottom>
      <diagonal/>
    </border>
    <border>
      <left style="thin">
        <color theme="0"/>
      </left>
      <right/>
      <top/>
      <bottom style="thin">
        <color rgb="FF002060"/>
      </bottom>
      <diagonal/>
    </border>
    <border>
      <left/>
      <right style="thin">
        <color theme="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theme="8" tint="0.59996337778862885"/>
      </top>
      <bottom/>
      <diagonal/>
    </border>
    <border>
      <left/>
      <right style="thin">
        <color theme="0"/>
      </right>
      <top style="thin">
        <color theme="8" tint="0.59996337778862885"/>
      </top>
      <bottom/>
      <diagonal/>
    </border>
    <border>
      <left style="thin">
        <color theme="0"/>
      </left>
      <right/>
      <top style="thin">
        <color theme="8" tint="0.59996337778862885"/>
      </top>
      <bottom/>
      <diagonal/>
    </border>
    <border>
      <left/>
      <right/>
      <top style="thin">
        <color theme="8" tint="0.59996337778862885"/>
      </top>
      <bottom/>
      <diagonal/>
    </border>
    <border>
      <left style="thin">
        <color rgb="FF002060"/>
      </left>
      <right/>
      <top/>
      <bottom style="thin">
        <color theme="8" tint="0.59996337778862885"/>
      </bottom>
      <diagonal/>
    </border>
    <border>
      <left style="thin">
        <color rgb="FF002060"/>
      </left>
      <right/>
      <top style="thin">
        <color theme="8" tint="0.59996337778862885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slantDashDot">
        <color rgb="FF002060"/>
      </left>
      <right/>
      <top/>
      <bottom/>
      <diagonal/>
    </border>
    <border>
      <left/>
      <right style="slantDashDot">
        <color rgb="FF002060"/>
      </right>
      <top/>
      <bottom/>
      <diagonal/>
    </border>
    <border>
      <left/>
      <right/>
      <top/>
      <bottom style="slantDashDot">
        <color rgb="FF002060"/>
      </bottom>
      <diagonal/>
    </border>
    <border>
      <left/>
      <right/>
      <top style="slantDashDot">
        <color rgb="FF002060"/>
      </top>
      <bottom/>
      <diagonal/>
    </border>
    <border>
      <left style="slantDashDot">
        <color rgb="FF002060"/>
      </left>
      <right/>
      <top style="slantDashDot">
        <color rgb="FF002060"/>
      </top>
      <bottom/>
      <diagonal/>
    </border>
    <border>
      <left style="slantDashDot">
        <color rgb="FF002060"/>
      </left>
      <right/>
      <top/>
      <bottom style="slantDashDot">
        <color rgb="FF002060"/>
      </bottom>
      <diagonal/>
    </border>
    <border>
      <left/>
      <right style="slantDashDot">
        <color rgb="FF002060"/>
      </right>
      <top style="slantDashDot">
        <color rgb="FF002060"/>
      </top>
      <bottom/>
      <diagonal/>
    </border>
    <border>
      <left/>
      <right style="slantDashDot">
        <color rgb="FF002060"/>
      </right>
      <top/>
      <bottom style="slantDashDot">
        <color rgb="FF002060"/>
      </bottom>
      <diagonal/>
    </border>
    <border>
      <left style="thin">
        <color theme="3" tint="0.59996337778862885"/>
      </left>
      <right/>
      <top style="slantDashDot">
        <color rgb="FF002060"/>
      </top>
      <bottom style="thin">
        <color rgb="FF002060"/>
      </bottom>
      <diagonal/>
    </border>
    <border>
      <left style="slantDashDot">
        <color rgb="FF002060"/>
      </left>
      <right style="slantDashDot">
        <color rgb="FF002060"/>
      </right>
      <top style="slantDashDot">
        <color rgb="FF002060"/>
      </top>
      <bottom/>
      <diagonal/>
    </border>
    <border>
      <left style="slantDashDot">
        <color rgb="FF002060"/>
      </left>
      <right style="slantDashDot">
        <color rgb="FF002060"/>
      </right>
      <top/>
      <bottom/>
      <diagonal/>
    </border>
    <border>
      <left style="slantDashDot">
        <color rgb="FF002060"/>
      </left>
      <right style="slantDashDot">
        <color rgb="FF002060"/>
      </right>
      <top/>
      <bottom style="slantDashDot">
        <color rgb="FF002060"/>
      </bottom>
      <diagonal/>
    </border>
    <border>
      <left style="thin">
        <color rgb="FF002060"/>
      </left>
      <right style="thin">
        <color theme="0"/>
      </right>
      <top style="thin">
        <color rgb="FF002060"/>
      </top>
      <bottom/>
      <diagonal/>
    </border>
    <border>
      <left style="thin">
        <color theme="0"/>
      </left>
      <right/>
      <top style="thin">
        <color rgb="FF002060"/>
      </top>
      <bottom/>
      <diagonal/>
    </border>
    <border>
      <left style="thin">
        <color rgb="FFF5F9FD"/>
      </left>
      <right style="thin">
        <color rgb="FF002060"/>
      </right>
      <top style="thin">
        <color rgb="FF002060"/>
      </top>
      <bottom/>
      <diagonal/>
    </border>
    <border>
      <left style="thin">
        <color rgb="FFF5F9FD"/>
      </left>
      <right style="thin">
        <color rgb="FF002060"/>
      </right>
      <top/>
      <bottom/>
      <diagonal/>
    </border>
    <border>
      <left style="thin">
        <color rgb="FFF5F9FD"/>
      </left>
      <right/>
      <top style="thin">
        <color rgb="FF002060"/>
      </top>
      <bottom/>
      <diagonal/>
    </border>
    <border>
      <left style="thin">
        <color rgb="FFF5F9FD"/>
      </left>
      <right/>
      <top/>
      <bottom/>
      <diagonal/>
    </border>
    <border>
      <left style="thin">
        <color rgb="FFF5F9FD"/>
      </left>
      <right style="thin">
        <color rgb="FF002060"/>
      </right>
      <top/>
      <bottom style="thin">
        <color rgb="FF002060"/>
      </bottom>
      <diagonal/>
    </border>
    <border>
      <left style="thin">
        <color rgb="FFF5F9FD"/>
      </left>
      <right/>
      <top/>
      <bottom style="thin">
        <color theme="8" tint="0.59996337778862885"/>
      </bottom>
      <diagonal/>
    </border>
    <border>
      <left style="thin">
        <color rgb="FFF5F9FD"/>
      </left>
      <right style="thin">
        <color rgb="FFF5F9FD"/>
      </right>
      <top style="thin">
        <color rgb="FF002060"/>
      </top>
      <bottom/>
      <diagonal/>
    </border>
    <border>
      <left style="thin">
        <color rgb="FFF5F9FD"/>
      </left>
      <right style="thin">
        <color rgb="FFF5F9FD"/>
      </right>
      <top/>
      <bottom/>
      <diagonal/>
    </border>
    <border>
      <left style="thin">
        <color rgb="FFF5F9FD"/>
      </left>
      <right style="thin">
        <color rgb="FFF5F9FD"/>
      </right>
      <top/>
      <bottom style="thin">
        <color theme="8" tint="0.59996337778862885"/>
      </bottom>
      <diagonal/>
    </border>
    <border>
      <left style="thin">
        <color rgb="FF002060"/>
      </left>
      <right style="thin">
        <color rgb="FF00206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rgb="FF002060"/>
      </top>
      <bottom/>
      <diagonal/>
    </border>
    <border>
      <left style="thin">
        <color theme="0"/>
      </left>
      <right style="thin">
        <color theme="0"/>
      </right>
      <top style="thin">
        <color rgb="FF002060"/>
      </top>
      <bottom/>
      <diagonal/>
    </border>
    <border>
      <left style="slantDashDot">
        <color rgb="FF0070C0"/>
      </left>
      <right/>
      <top style="slantDashDot">
        <color rgb="FF0070C0"/>
      </top>
      <bottom/>
      <diagonal/>
    </border>
    <border>
      <left/>
      <right style="slantDashDot">
        <color rgb="FF0070C0"/>
      </right>
      <top style="slantDashDot">
        <color rgb="FF0070C0"/>
      </top>
      <bottom/>
      <diagonal/>
    </border>
    <border>
      <left style="slantDashDot">
        <color rgb="FF0070C0"/>
      </left>
      <right/>
      <top/>
      <bottom style="slantDashDot">
        <color rgb="FF0070C0"/>
      </bottom>
      <diagonal/>
    </border>
    <border>
      <left/>
      <right style="slantDashDot">
        <color rgb="FF0070C0"/>
      </right>
      <top/>
      <bottom style="slantDashDot">
        <color rgb="FF0070C0"/>
      </bottom>
      <diagonal/>
    </border>
    <border>
      <left/>
      <right/>
      <top style="slantDashDot">
        <color rgb="FF0070C0"/>
      </top>
      <bottom/>
      <diagonal/>
    </border>
    <border>
      <left/>
      <right/>
      <top/>
      <bottom style="slantDashDot">
        <color rgb="FF0070C0"/>
      </bottom>
      <diagonal/>
    </border>
    <border>
      <left/>
      <right style="thin">
        <color rgb="FF002060"/>
      </right>
      <top/>
      <bottom style="thin">
        <color theme="8" tint="0.59996337778862885"/>
      </bottom>
      <diagonal/>
    </border>
    <border>
      <left/>
      <right style="thin">
        <color rgb="FF002060"/>
      </right>
      <top style="thin">
        <color theme="8" tint="0.59996337778862885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8" tint="0.59996337778862885"/>
      </top>
      <bottom style="thin">
        <color rgb="FF002060"/>
      </bottom>
      <diagonal/>
    </border>
    <border>
      <left/>
      <right style="thin">
        <color rgb="FFF5F9FD"/>
      </right>
      <top style="thin">
        <color rgb="FF002060"/>
      </top>
      <bottom/>
      <diagonal/>
    </border>
    <border>
      <left/>
      <right style="thin">
        <color rgb="FFF5F9FD"/>
      </right>
      <top/>
      <bottom/>
      <diagonal/>
    </border>
    <border>
      <left/>
      <right style="thin">
        <color rgb="FFF5F9FD"/>
      </right>
      <top/>
      <bottom style="thin">
        <color theme="8" tint="0.59996337778862885"/>
      </bottom>
      <diagonal/>
    </border>
    <border>
      <left/>
      <right style="thin">
        <color theme="0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 style="thin">
        <color theme="0"/>
      </right>
      <top style="thin">
        <color theme="8" tint="0.59996337778862885"/>
      </top>
      <bottom style="thin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0" fillId="0" borderId="0"/>
    <xf numFmtId="0" fontId="34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54" fillId="20" borderId="0" applyNumberFormat="0" applyBorder="0" applyAlignment="0" applyProtection="0"/>
  </cellStyleXfs>
  <cellXfs count="825">
    <xf numFmtId="0" fontId="0" fillId="0" borderId="0" xfId="0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2" fontId="0" fillId="0" borderId="15" xfId="0" applyNumberForma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4" fillId="0" borderId="0" xfId="0" applyFont="1"/>
    <xf numFmtId="0" fontId="6" fillId="0" borderId="0" xfId="0" applyFont="1" applyAlignment="1">
      <alignment horizontal="center" vertical="center"/>
    </xf>
    <xf numFmtId="0" fontId="4" fillId="0" borderId="0" xfId="0" applyFont="1" applyProtection="1">
      <protection locked="0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vertical="top" textRotation="90"/>
    </xf>
    <xf numFmtId="0" fontId="16" fillId="0" borderId="0" xfId="0" applyFont="1" applyAlignment="1">
      <alignment horizontal="center" vertical="center" textRotation="90"/>
    </xf>
    <xf numFmtId="0" fontId="17" fillId="0" borderId="0" xfId="0" applyFont="1" applyAlignment="1">
      <alignment horizontal="center" vertical="center" textRotation="90"/>
    </xf>
    <xf numFmtId="0" fontId="0" fillId="0" borderId="18" xfId="0" applyBorder="1"/>
    <xf numFmtId="169" fontId="8" fillId="0" borderId="19" xfId="1" applyNumberFormat="1" applyFont="1" applyBorder="1" applyAlignment="1">
      <alignment horizontal="center" vertical="center"/>
    </xf>
    <xf numFmtId="2" fontId="9" fillId="0" borderId="10" xfId="2" applyNumberFormat="1" applyFont="1" applyBorder="1" applyAlignment="1">
      <alignment horizontal="center" vertical="center"/>
    </xf>
    <xf numFmtId="169" fontId="8" fillId="0" borderId="0" xfId="1" applyNumberFormat="1" applyFont="1" applyAlignment="1">
      <alignment horizontal="center" vertical="center"/>
    </xf>
    <xf numFmtId="168" fontId="8" fillId="0" borderId="0" xfId="1" applyNumberFormat="1" applyFont="1" applyAlignment="1">
      <alignment horizontal="center" vertical="center"/>
    </xf>
    <xf numFmtId="2" fontId="9" fillId="0" borderId="0" xfId="2" applyNumberFormat="1" applyFont="1" applyAlignment="1">
      <alignment horizontal="center" vertical="center"/>
    </xf>
    <xf numFmtId="3" fontId="8" fillId="0" borderId="0" xfId="1" applyNumberFormat="1" applyFont="1" applyAlignment="1">
      <alignment horizontal="center" vertical="center"/>
    </xf>
    <xf numFmtId="169" fontId="8" fillId="4" borderId="0" xfId="1" applyNumberFormat="1" applyFont="1" applyFill="1" applyAlignment="1">
      <alignment horizontal="center" vertical="center"/>
    </xf>
    <xf numFmtId="3" fontId="8" fillId="4" borderId="0" xfId="1" applyNumberFormat="1" applyFont="1" applyFill="1" applyAlignment="1">
      <alignment horizontal="center" vertical="center"/>
    </xf>
    <xf numFmtId="169" fontId="8" fillId="4" borderId="2" xfId="1" applyNumberFormat="1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 wrapText="1" shrinkToFit="1"/>
    </xf>
    <xf numFmtId="0" fontId="7" fillId="4" borderId="27" xfId="0" applyFont="1" applyFill="1" applyBorder="1" applyAlignment="1">
      <alignment horizontal="center" vertical="center" wrapText="1" shrinkToFit="1"/>
    </xf>
    <xf numFmtId="2" fontId="9" fillId="4" borderId="9" xfId="2" applyNumberFormat="1" applyFont="1" applyFill="1" applyBorder="1" applyAlignment="1">
      <alignment horizontal="center" vertical="center"/>
    </xf>
    <xf numFmtId="2" fontId="9" fillId="0" borderId="9" xfId="2" applyNumberFormat="1" applyFont="1" applyBorder="1" applyAlignment="1">
      <alignment horizontal="center" vertical="center"/>
    </xf>
    <xf numFmtId="169" fontId="8" fillId="4" borderId="16" xfId="1" applyNumberFormat="1" applyFont="1" applyFill="1" applyBorder="1" applyAlignment="1">
      <alignment horizontal="center" vertical="center"/>
    </xf>
    <xf numFmtId="3" fontId="8" fillId="4" borderId="16" xfId="1" applyNumberFormat="1" applyFont="1" applyFill="1" applyBorder="1" applyAlignment="1">
      <alignment horizontal="center" vertical="center"/>
    </xf>
    <xf numFmtId="2" fontId="9" fillId="4" borderId="29" xfId="2" applyNumberFormat="1" applyFont="1" applyFill="1" applyBorder="1" applyAlignment="1">
      <alignment horizontal="center" vertical="center"/>
    </xf>
    <xf numFmtId="169" fontId="8" fillId="0" borderId="32" xfId="1" applyNumberFormat="1" applyFont="1" applyBorder="1" applyAlignment="1">
      <alignment horizontal="center" vertical="center"/>
    </xf>
    <xf numFmtId="169" fontId="8" fillId="0" borderId="31" xfId="1" applyNumberFormat="1" applyFont="1" applyBorder="1" applyAlignment="1">
      <alignment horizontal="center" vertical="center"/>
    </xf>
    <xf numFmtId="169" fontId="8" fillId="4" borderId="13" xfId="1" applyNumberFormat="1" applyFont="1" applyFill="1" applyBorder="1" applyAlignment="1">
      <alignment horizontal="center" vertical="center"/>
    </xf>
    <xf numFmtId="2" fontId="9" fillId="4" borderId="14" xfId="2" applyNumberFormat="1" applyFont="1" applyFill="1" applyBorder="1" applyAlignment="1">
      <alignment horizontal="center" vertical="center"/>
    </xf>
    <xf numFmtId="2" fontId="9" fillId="4" borderId="8" xfId="2" applyNumberFormat="1" applyFont="1" applyFill="1" applyBorder="1" applyAlignment="1">
      <alignment horizontal="center" vertical="center"/>
    </xf>
    <xf numFmtId="1" fontId="8" fillId="4" borderId="16" xfId="1" applyNumberFormat="1" applyFont="1" applyFill="1" applyBorder="1" applyAlignment="1">
      <alignment horizontal="center" vertical="center"/>
    </xf>
    <xf numFmtId="3" fontId="8" fillId="0" borderId="32" xfId="1" applyNumberFormat="1" applyFont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 vertical="center"/>
    </xf>
    <xf numFmtId="1" fontId="8" fillId="4" borderId="0" xfId="1" applyNumberFormat="1" applyFont="1" applyFill="1" applyAlignment="1">
      <alignment horizontal="center" vertical="center"/>
    </xf>
    <xf numFmtId="1" fontId="8" fillId="0" borderId="31" xfId="1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69" fontId="8" fillId="4" borderId="34" xfId="1" applyNumberFormat="1" applyFont="1" applyFill="1" applyBorder="1" applyAlignment="1">
      <alignment horizontal="center" vertical="center"/>
    </xf>
    <xf numFmtId="2" fontId="9" fillId="4" borderId="39" xfId="2" applyNumberFormat="1" applyFont="1" applyFill="1" applyBorder="1" applyAlignment="1">
      <alignment horizontal="center" vertical="center"/>
    </xf>
    <xf numFmtId="2" fontId="9" fillId="4" borderId="40" xfId="2" applyNumberFormat="1" applyFont="1" applyFill="1" applyBorder="1" applyAlignment="1">
      <alignment horizontal="center" vertical="center"/>
    </xf>
    <xf numFmtId="168" fontId="8" fillId="4" borderId="41" xfId="1" applyNumberFormat="1" applyFont="1" applyFill="1" applyBorder="1" applyAlignment="1">
      <alignment horizontal="center" vertical="center"/>
    </xf>
    <xf numFmtId="169" fontId="8" fillId="4" borderId="41" xfId="1" applyNumberFormat="1" applyFont="1" applyFill="1" applyBorder="1" applyAlignment="1">
      <alignment horizontal="center" vertical="center"/>
    </xf>
    <xf numFmtId="1" fontId="8" fillId="0" borderId="32" xfId="0" applyNumberFormat="1" applyFont="1" applyBorder="1" applyAlignment="1">
      <alignment horizontal="center" vertical="center"/>
    </xf>
    <xf numFmtId="1" fontId="8" fillId="0" borderId="10" xfId="1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" fontId="8" fillId="4" borderId="4" xfId="1" applyNumberFormat="1" applyFont="1" applyFill="1" applyBorder="1" applyAlignment="1">
      <alignment horizontal="center" vertical="center"/>
    </xf>
    <xf numFmtId="1" fontId="8" fillId="0" borderId="19" xfId="1" applyNumberFormat="1" applyFont="1" applyBorder="1" applyAlignment="1">
      <alignment horizontal="center" vertical="center"/>
    </xf>
    <xf numFmtId="1" fontId="8" fillId="4" borderId="7" xfId="1" applyNumberFormat="1" applyFont="1" applyFill="1" applyBorder="1" applyAlignment="1">
      <alignment horizontal="center" vertical="center"/>
    </xf>
    <xf numFmtId="1" fontId="8" fillId="4" borderId="6" xfId="1" applyNumberFormat="1" applyFont="1" applyFill="1" applyBorder="1" applyAlignment="1">
      <alignment horizontal="center" vertical="center"/>
    </xf>
    <xf numFmtId="1" fontId="8" fillId="4" borderId="13" xfId="1" applyNumberFormat="1" applyFont="1" applyFill="1" applyBorder="1" applyAlignment="1">
      <alignment horizontal="center" vertical="center"/>
    </xf>
    <xf numFmtId="1" fontId="8" fillId="0" borderId="32" xfId="1" applyNumberFormat="1" applyFont="1" applyBorder="1" applyAlignment="1">
      <alignment horizontal="center" vertical="center"/>
    </xf>
    <xf numFmtId="1" fontId="8" fillId="4" borderId="38" xfId="1" applyNumberFormat="1" applyFont="1" applyFill="1" applyBorder="1" applyAlignment="1">
      <alignment horizontal="center" vertical="center"/>
    </xf>
    <xf numFmtId="1" fontId="8" fillId="4" borderId="34" xfId="1" applyNumberFormat="1" applyFont="1" applyFill="1" applyBorder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1" fontId="8" fillId="4" borderId="41" xfId="1" applyNumberFormat="1" applyFont="1" applyFill="1" applyBorder="1" applyAlignment="1">
      <alignment horizontal="center" vertical="center"/>
    </xf>
    <xf numFmtId="1" fontId="8" fillId="0" borderId="33" xfId="1" applyNumberFormat="1" applyFont="1" applyBorder="1" applyAlignment="1">
      <alignment horizontal="center" vertical="center"/>
    </xf>
    <xf numFmtId="0" fontId="0" fillId="0" borderId="46" xfId="0" applyBorder="1"/>
    <xf numFmtId="169" fontId="8" fillId="4" borderId="43" xfId="1" applyNumberFormat="1" applyFont="1" applyFill="1" applyBorder="1" applyAlignment="1">
      <alignment horizontal="center" vertical="center"/>
    </xf>
    <xf numFmtId="3" fontId="8" fillId="4" borderId="34" xfId="1" applyNumberFormat="1" applyFont="1" applyFill="1" applyBorder="1" applyAlignment="1">
      <alignment horizontal="center" vertical="center"/>
    </xf>
    <xf numFmtId="1" fontId="8" fillId="4" borderId="43" xfId="1" applyNumberFormat="1" applyFont="1" applyFill="1" applyBorder="1" applyAlignment="1">
      <alignment horizontal="center" vertical="center"/>
    </xf>
    <xf numFmtId="1" fontId="8" fillId="4" borderId="35" xfId="1" applyNumberFormat="1" applyFont="1" applyFill="1" applyBorder="1" applyAlignment="1">
      <alignment horizontal="center" vertical="center"/>
    </xf>
    <xf numFmtId="1" fontId="8" fillId="4" borderId="49" xfId="1" applyNumberFormat="1" applyFont="1" applyFill="1" applyBorder="1" applyAlignment="1">
      <alignment horizontal="center" vertical="center"/>
    </xf>
    <xf numFmtId="2" fontId="9" fillId="4" borderId="30" xfId="2" applyNumberFormat="1" applyFont="1" applyFill="1" applyBorder="1" applyAlignment="1">
      <alignment horizontal="center" vertical="center"/>
    </xf>
    <xf numFmtId="169" fontId="8" fillId="4" borderId="35" xfId="1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9" fontId="8" fillId="0" borderId="45" xfId="1" applyNumberFormat="1" applyFont="1" applyBorder="1" applyAlignment="1">
      <alignment horizontal="center" vertical="center"/>
    </xf>
    <xf numFmtId="2" fontId="9" fillId="0" borderId="29" xfId="2" applyNumberFormat="1" applyFont="1" applyBorder="1" applyAlignment="1">
      <alignment horizontal="center" vertical="center"/>
    </xf>
    <xf numFmtId="169" fontId="8" fillId="4" borderId="38" xfId="1" applyNumberFormat="1" applyFont="1" applyFill="1" applyBorder="1" applyAlignment="1">
      <alignment horizontal="center" vertical="center"/>
    </xf>
    <xf numFmtId="0" fontId="8" fillId="12" borderId="16" xfId="0" applyFont="1" applyFill="1" applyBorder="1" applyAlignment="1">
      <alignment horizontal="center" vertical="center"/>
    </xf>
    <xf numFmtId="169" fontId="8" fillId="12" borderId="16" xfId="1" applyNumberFormat="1" applyFont="1" applyFill="1" applyBorder="1" applyAlignment="1">
      <alignment horizontal="center" vertical="center"/>
    </xf>
    <xf numFmtId="1" fontId="8" fillId="12" borderId="16" xfId="1" applyNumberFormat="1" applyFont="1" applyFill="1" applyBorder="1" applyAlignment="1">
      <alignment horizontal="center" vertical="center"/>
    </xf>
    <xf numFmtId="2" fontId="9" fillId="12" borderId="29" xfId="2" applyNumberFormat="1" applyFont="1" applyFill="1" applyBorder="1" applyAlignment="1">
      <alignment horizontal="center" vertical="center"/>
    </xf>
    <xf numFmtId="169" fontId="8" fillId="12" borderId="41" xfId="1" applyNumberFormat="1" applyFont="1" applyFill="1" applyBorder="1" applyAlignment="1">
      <alignment horizontal="center" vertical="center"/>
    </xf>
    <xf numFmtId="1" fontId="8" fillId="12" borderId="41" xfId="1" applyNumberFormat="1" applyFont="1" applyFill="1" applyBorder="1" applyAlignment="1">
      <alignment horizontal="center" vertical="center"/>
    </xf>
    <xf numFmtId="2" fontId="9" fillId="12" borderId="40" xfId="2" applyNumberFormat="1" applyFont="1" applyFill="1" applyBorder="1" applyAlignment="1">
      <alignment horizontal="center" vertical="center"/>
    </xf>
    <xf numFmtId="0" fontId="0" fillId="0" borderId="53" xfId="0" applyBorder="1"/>
    <xf numFmtId="3" fontId="8" fillId="12" borderId="16" xfId="1" applyNumberFormat="1" applyFont="1" applyFill="1" applyBorder="1" applyAlignment="1">
      <alignment horizontal="center" vertical="center"/>
    </xf>
    <xf numFmtId="168" fontId="8" fillId="12" borderId="41" xfId="1" applyNumberFormat="1" applyFont="1" applyFill="1" applyBorder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textRotation="90"/>
    </xf>
    <xf numFmtId="167" fontId="8" fillId="12" borderId="28" xfId="0" applyNumberFormat="1" applyFont="1" applyFill="1" applyBorder="1" applyAlignment="1">
      <alignment horizontal="center" vertical="center"/>
    </xf>
    <xf numFmtId="0" fontId="8" fillId="12" borderId="16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8" fillId="4" borderId="44" xfId="0" applyFont="1" applyFill="1" applyBorder="1" applyAlignment="1">
      <alignment horizontal="left" vertical="center"/>
    </xf>
    <xf numFmtId="167" fontId="8" fillId="0" borderId="0" xfId="0" applyNumberFormat="1" applyFont="1" applyAlignment="1">
      <alignment horizontal="center" vertical="center"/>
    </xf>
    <xf numFmtId="0" fontId="11" fillId="0" borderId="36" xfId="3" applyFont="1" applyBorder="1" applyAlignment="1">
      <alignment horizontal="left" vertical="center"/>
    </xf>
    <xf numFmtId="0" fontId="11" fillId="0" borderId="35" xfId="3" applyFont="1" applyBorder="1" applyAlignment="1">
      <alignment horizontal="left" vertical="center"/>
    </xf>
    <xf numFmtId="0" fontId="11" fillId="0" borderId="30" xfId="3" applyFont="1" applyBorder="1" applyAlignment="1">
      <alignment horizontal="left" vertical="center"/>
    </xf>
    <xf numFmtId="167" fontId="8" fillId="0" borderId="0" xfId="0" applyNumberFormat="1" applyFont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/>
    </xf>
    <xf numFmtId="0" fontId="34" fillId="0" borderId="0" xfId="4"/>
    <xf numFmtId="1" fontId="8" fillId="0" borderId="9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0" borderId="0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8" fillId="0" borderId="23" xfId="0" applyNumberFormat="1" applyFont="1" applyBorder="1" applyAlignment="1">
      <alignment horizontal="center" vertical="center"/>
    </xf>
    <xf numFmtId="167" fontId="11" fillId="0" borderId="47" xfId="0" applyNumberFormat="1" applyFont="1" applyBorder="1" applyAlignment="1">
      <alignment horizontal="center" vertical="center"/>
    </xf>
    <xf numFmtId="167" fontId="8" fillId="4" borderId="23" xfId="0" applyNumberFormat="1" applyFont="1" applyFill="1" applyBorder="1" applyAlignment="1">
      <alignment horizontal="center" vertical="center"/>
    </xf>
    <xf numFmtId="167" fontId="8" fillId="4" borderId="28" xfId="0" applyNumberFormat="1" applyFont="1" applyFill="1" applyBorder="1" applyAlignment="1">
      <alignment horizontal="center" vertical="center"/>
    </xf>
    <xf numFmtId="167" fontId="8" fillId="0" borderId="47" xfId="0" applyNumberFormat="1" applyFont="1" applyBorder="1" applyAlignment="1">
      <alignment horizontal="center" vertical="center"/>
    </xf>
    <xf numFmtId="167" fontId="8" fillId="12" borderId="28" xfId="0" applyNumberFormat="1" applyFont="1" applyFill="1" applyBorder="1" applyAlignment="1">
      <alignment horizontal="center" vertical="center"/>
    </xf>
    <xf numFmtId="167" fontId="8" fillId="0" borderId="19" xfId="0" applyNumberFormat="1" applyFont="1" applyBorder="1" applyAlignment="1">
      <alignment horizontal="center" vertical="center"/>
    </xf>
    <xf numFmtId="167" fontId="8" fillId="4" borderId="19" xfId="0" applyNumberFormat="1" applyFont="1" applyFill="1" applyBorder="1" applyAlignment="1">
      <alignment horizontal="center" vertical="center"/>
    </xf>
    <xf numFmtId="167" fontId="8" fillId="4" borderId="52" xfId="0" applyNumberFormat="1" applyFont="1" applyFill="1" applyBorder="1" applyAlignment="1">
      <alignment horizontal="center" vertical="center"/>
    </xf>
    <xf numFmtId="167" fontId="8" fillId="4" borderId="51" xfId="0" applyNumberFormat="1" applyFont="1" applyFill="1" applyBorder="1" applyAlignment="1">
      <alignment horizontal="center" vertical="center"/>
    </xf>
    <xf numFmtId="167" fontId="8" fillId="0" borderId="28" xfId="0" applyNumberFormat="1" applyFont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/>
    </xf>
    <xf numFmtId="167" fontId="8" fillId="0" borderId="24" xfId="0" applyNumberFormat="1" applyFont="1" applyBorder="1" applyAlignment="1">
      <alignment horizontal="center" vertical="center"/>
    </xf>
    <xf numFmtId="167" fontId="8" fillId="0" borderId="21" xfId="0" applyNumberFormat="1" applyFont="1" applyBorder="1" applyAlignment="1">
      <alignment horizontal="center" vertical="center"/>
    </xf>
    <xf numFmtId="167" fontId="8" fillId="4" borderId="12" xfId="0" applyNumberFormat="1" applyFont="1" applyFill="1" applyBorder="1" applyAlignment="1">
      <alignment horizontal="center" vertical="center"/>
    </xf>
    <xf numFmtId="167" fontId="8" fillId="4" borderId="47" xfId="0" applyNumberFormat="1" applyFont="1" applyFill="1" applyBorder="1" applyAlignment="1">
      <alignment horizontal="center" vertical="center"/>
    </xf>
    <xf numFmtId="167" fontId="8" fillId="4" borderId="11" xfId="0" applyNumberFormat="1" applyFont="1" applyFill="1" applyBorder="1" applyAlignment="1">
      <alignment horizontal="center" vertical="center"/>
    </xf>
    <xf numFmtId="167" fontId="8" fillId="0" borderId="11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/>
    </xf>
    <xf numFmtId="2" fontId="9" fillId="0" borderId="0" xfId="2" applyNumberFormat="1" applyFont="1" applyFill="1" applyBorder="1" applyAlignment="1">
      <alignment horizontal="center" vertical="center"/>
    </xf>
    <xf numFmtId="0" fontId="38" fillId="0" borderId="0" xfId="0" applyFont="1"/>
    <xf numFmtId="2" fontId="9" fillId="0" borderId="9" xfId="0" applyNumberFormat="1" applyFont="1" applyBorder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9" fillId="0" borderId="9" xfId="1" applyNumberFormat="1" applyFont="1" applyBorder="1" applyAlignment="1">
      <alignment horizontal="center" vertical="center"/>
    </xf>
    <xf numFmtId="2" fontId="9" fillId="4" borderId="16" xfId="1" applyNumberFormat="1" applyFont="1" applyFill="1" applyBorder="1" applyAlignment="1">
      <alignment horizontal="center" vertical="center"/>
    </xf>
    <xf numFmtId="0" fontId="46" fillId="0" borderId="0" xfId="0" applyFont="1"/>
    <xf numFmtId="0" fontId="7" fillId="0" borderId="17" xfId="0" applyFont="1" applyBorder="1" applyAlignment="1">
      <alignment horizontal="center" vertical="center"/>
    </xf>
    <xf numFmtId="2" fontId="7" fillId="0" borderId="9" xfId="0" applyNumberFormat="1" applyFont="1" applyBorder="1" applyAlignment="1">
      <alignment horizontal="center" vertical="center"/>
    </xf>
    <xf numFmtId="2" fontId="7" fillId="4" borderId="0" xfId="1" applyNumberFormat="1" applyFont="1" applyFill="1" applyAlignment="1">
      <alignment horizontal="center" vertical="center"/>
    </xf>
    <xf numFmtId="2" fontId="7" fillId="0" borderId="9" xfId="1" applyNumberFormat="1" applyFont="1" applyBorder="1" applyAlignment="1">
      <alignment horizontal="center" vertical="center"/>
    </xf>
    <xf numFmtId="2" fontId="7" fillId="4" borderId="16" xfId="1" applyNumberFormat="1" applyFont="1" applyFill="1" applyBorder="1" applyAlignment="1">
      <alignment horizontal="center" vertical="center"/>
    </xf>
    <xf numFmtId="2" fontId="23" fillId="0" borderId="17" xfId="0" applyNumberFormat="1" applyFont="1" applyBorder="1" applyAlignment="1">
      <alignment horizontal="center" vertical="center"/>
    </xf>
    <xf numFmtId="0" fontId="38" fillId="0" borderId="18" xfId="0" applyFont="1" applyBorder="1"/>
    <xf numFmtId="2" fontId="9" fillId="0" borderId="29" xfId="0" applyNumberFormat="1" applyFont="1" applyBorder="1" applyAlignment="1">
      <alignment horizontal="center" vertical="center"/>
    </xf>
    <xf numFmtId="0" fontId="45" fillId="0" borderId="0" xfId="0" applyFont="1"/>
    <xf numFmtId="2" fontId="38" fillId="0" borderId="15" xfId="0" applyNumberFormat="1" applyFont="1" applyBorder="1" applyAlignment="1">
      <alignment horizontal="center" vertical="center"/>
    </xf>
    <xf numFmtId="0" fontId="41" fillId="0" borderId="0" xfId="0" applyFont="1"/>
    <xf numFmtId="2" fontId="41" fillId="0" borderId="15" xfId="0" applyNumberFormat="1" applyFont="1" applyBorder="1" applyAlignment="1">
      <alignment horizontal="center" vertical="center"/>
    </xf>
    <xf numFmtId="0" fontId="47" fillId="4" borderId="27" xfId="0" applyFont="1" applyFill="1" applyBorder="1" applyAlignment="1">
      <alignment horizontal="center" vertical="center" wrapText="1" shrinkToFit="1"/>
    </xf>
    <xf numFmtId="2" fontId="47" fillId="0" borderId="9" xfId="2" applyNumberFormat="1" applyFont="1" applyBorder="1" applyAlignment="1">
      <alignment horizontal="center" vertical="center"/>
    </xf>
    <xf numFmtId="2" fontId="47" fillId="4" borderId="39" xfId="2" applyNumberFormat="1" applyFont="1" applyFill="1" applyBorder="1" applyAlignment="1">
      <alignment horizontal="center" vertical="center"/>
    </xf>
    <xf numFmtId="2" fontId="47" fillId="4" borderId="40" xfId="2" applyNumberFormat="1" applyFont="1" applyFill="1" applyBorder="1" applyAlignment="1">
      <alignment horizontal="center" vertical="center"/>
    </xf>
    <xf numFmtId="0" fontId="41" fillId="0" borderId="18" xfId="0" applyFont="1" applyBorder="1"/>
    <xf numFmtId="2" fontId="47" fillId="4" borderId="9" xfId="2" applyNumberFormat="1" applyFont="1" applyFill="1" applyBorder="1" applyAlignment="1">
      <alignment horizontal="center" vertical="center"/>
    </xf>
    <xf numFmtId="2" fontId="47" fillId="0" borderId="0" xfId="2" applyNumberFormat="1" applyFont="1" applyAlignment="1">
      <alignment horizontal="center" vertical="center"/>
    </xf>
    <xf numFmtId="2" fontId="47" fillId="4" borderId="29" xfId="2" applyNumberFormat="1" applyFont="1" applyFill="1" applyBorder="1" applyAlignment="1">
      <alignment horizontal="center" vertical="center"/>
    </xf>
    <xf numFmtId="2" fontId="47" fillId="0" borderId="10" xfId="2" applyNumberFormat="1" applyFont="1" applyBorder="1" applyAlignment="1">
      <alignment horizontal="center" vertical="center"/>
    </xf>
    <xf numFmtId="2" fontId="47" fillId="4" borderId="30" xfId="2" applyNumberFormat="1" applyFont="1" applyFill="1" applyBorder="1" applyAlignment="1">
      <alignment horizontal="center" vertical="center"/>
    </xf>
    <xf numFmtId="2" fontId="47" fillId="4" borderId="14" xfId="2" applyNumberFormat="1" applyFont="1" applyFill="1" applyBorder="1" applyAlignment="1">
      <alignment horizontal="center" vertical="center"/>
    </xf>
    <xf numFmtId="2" fontId="47" fillId="4" borderId="8" xfId="2" applyNumberFormat="1" applyFont="1" applyFill="1" applyBorder="1" applyAlignment="1">
      <alignment horizontal="center" vertical="center"/>
    </xf>
    <xf numFmtId="2" fontId="41" fillId="0" borderId="16" xfId="0" applyNumberFormat="1" applyFont="1" applyBorder="1" applyAlignment="1">
      <alignment horizontal="center" vertical="center"/>
    </xf>
    <xf numFmtId="167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9" fontId="8" fillId="0" borderId="0" xfId="1" applyNumberFormat="1" applyFont="1" applyFill="1" applyBorder="1" applyAlignment="1">
      <alignment horizontal="center" vertical="center"/>
    </xf>
    <xf numFmtId="1" fontId="8" fillId="0" borderId="0" xfId="1" applyNumberFormat="1" applyFont="1" applyFill="1" applyBorder="1" applyAlignment="1">
      <alignment horizontal="center" vertical="center"/>
    </xf>
    <xf numFmtId="2" fontId="47" fillId="0" borderId="0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44" fillId="0" borderId="0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/>
    </xf>
    <xf numFmtId="166" fontId="38" fillId="0" borderId="0" xfId="1" applyFont="1"/>
    <xf numFmtId="166" fontId="9" fillId="0" borderId="9" xfId="1" applyFont="1" applyBorder="1" applyAlignment="1">
      <alignment horizontal="center" vertical="center"/>
    </xf>
    <xf numFmtId="166" fontId="9" fillId="4" borderId="0" xfId="1" applyFont="1" applyFill="1" applyAlignment="1">
      <alignment horizontal="center" vertical="center"/>
    </xf>
    <xf numFmtId="166" fontId="9" fillId="4" borderId="16" xfId="1" applyFont="1" applyFill="1" applyBorder="1" applyAlignment="1">
      <alignment horizontal="center" vertical="center"/>
    </xf>
    <xf numFmtId="166" fontId="23" fillId="0" borderId="17" xfId="1" applyFont="1" applyBorder="1" applyAlignment="1">
      <alignment horizontal="center" vertical="center"/>
    </xf>
    <xf numFmtId="166" fontId="9" fillId="0" borderId="29" xfId="1" applyFont="1" applyBorder="1" applyAlignment="1">
      <alignment horizontal="center" vertical="center"/>
    </xf>
    <xf numFmtId="167" fontId="8" fillId="17" borderId="23" xfId="0" applyNumberFormat="1" applyFont="1" applyFill="1" applyBorder="1" applyAlignment="1">
      <alignment vertical="center"/>
    </xf>
    <xf numFmtId="166" fontId="8" fillId="17" borderId="23" xfId="1" applyFont="1" applyFill="1" applyBorder="1" applyAlignment="1">
      <alignment vertical="center"/>
    </xf>
    <xf numFmtId="0" fontId="0" fillId="17" borderId="0" xfId="0" applyFill="1" applyAlignment="1">
      <alignment vertical="center"/>
    </xf>
    <xf numFmtId="9" fontId="0" fillId="17" borderId="0" xfId="5" applyFont="1" applyFill="1" applyAlignment="1">
      <alignment vertical="center"/>
    </xf>
    <xf numFmtId="166" fontId="38" fillId="17" borderId="0" xfId="1" applyFont="1" applyFill="1" applyAlignment="1">
      <alignment vertical="center"/>
    </xf>
    <xf numFmtId="166" fontId="9" fillId="17" borderId="0" xfId="1" applyFont="1" applyFill="1" applyBorder="1" applyAlignment="1">
      <alignment vertical="center"/>
    </xf>
    <xf numFmtId="167" fontId="8" fillId="0" borderId="23" xfId="0" applyNumberFormat="1" applyFont="1" applyBorder="1" applyAlignment="1">
      <alignment vertical="center"/>
    </xf>
    <xf numFmtId="166" fontId="8" fillId="0" borderId="23" xfId="1" applyFont="1" applyBorder="1" applyAlignment="1">
      <alignment vertical="center"/>
    </xf>
    <xf numFmtId="0" fontId="0" fillId="0" borderId="0" xfId="0" applyAlignment="1"/>
    <xf numFmtId="9" fontId="0" fillId="0" borderId="0" xfId="5" applyFont="1" applyAlignment="1"/>
    <xf numFmtId="166" fontId="38" fillId="0" borderId="0" xfId="1" applyFont="1" applyAlignment="1"/>
    <xf numFmtId="166" fontId="9" fillId="0" borderId="0" xfId="1" applyFont="1" applyFill="1" applyBorder="1" applyAlignment="1">
      <alignment vertical="center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7" fontId="8" fillId="17" borderId="23" xfId="0" applyNumberFormat="1" applyFont="1" applyFill="1" applyBorder="1" applyAlignment="1">
      <alignment horizontal="right" vertical="center"/>
    </xf>
    <xf numFmtId="0" fontId="0" fillId="0" borderId="0" xfId="0" applyBorder="1"/>
    <xf numFmtId="0" fontId="38" fillId="0" borderId="0" xfId="0" applyFont="1" applyBorder="1" applyAlignment="1">
      <alignment horizontal="center"/>
    </xf>
    <xf numFmtId="0" fontId="0" fillId="4" borderId="0" xfId="0" applyFill="1" applyBorder="1"/>
    <xf numFmtId="0" fontId="34" fillId="4" borderId="0" xfId="4" applyFill="1" applyBorder="1"/>
    <xf numFmtId="0" fontId="34" fillId="4" borderId="0" xfId="4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9" fontId="43" fillId="4" borderId="0" xfId="5" applyFont="1" applyFill="1" applyBorder="1" applyAlignment="1">
      <alignment horizontal="center"/>
    </xf>
    <xf numFmtId="0" fontId="0" fillId="0" borderId="0" xfId="0" applyFill="1" applyBorder="1"/>
    <xf numFmtId="0" fontId="34" fillId="0" borderId="0" xfId="4" applyFill="1" applyBorder="1"/>
    <xf numFmtId="0" fontId="34" fillId="0" borderId="0" xfId="4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43" fillId="0" borderId="0" xfId="5" applyFont="1" applyFill="1" applyBorder="1" applyAlignment="1">
      <alignment horizontal="center"/>
    </xf>
    <xf numFmtId="0" fontId="0" fillId="0" borderId="0" xfId="0" applyFill="1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38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167" fontId="8" fillId="17" borderId="23" xfId="0" applyNumberFormat="1" applyFont="1" applyFill="1" applyBorder="1" applyAlignment="1">
      <alignment horizontal="center" vertical="center"/>
    </xf>
    <xf numFmtId="166" fontId="8" fillId="17" borderId="23" xfId="1" applyFont="1" applyFill="1" applyBorder="1" applyAlignment="1">
      <alignment horizontal="center" vertical="center"/>
    </xf>
    <xf numFmtId="166" fontId="8" fillId="0" borderId="23" xfId="1" applyFont="1" applyBorder="1" applyAlignment="1">
      <alignment horizontal="center" vertical="center"/>
    </xf>
    <xf numFmtId="10" fontId="9" fillId="0" borderId="9" xfId="5" applyNumberFormat="1" applyFont="1" applyBorder="1" applyAlignment="1">
      <alignment horizontal="center" vertical="center"/>
    </xf>
    <xf numFmtId="166" fontId="8" fillId="0" borderId="23" xfId="0" applyNumberFormat="1" applyFont="1" applyBorder="1" applyAlignment="1">
      <alignment horizontal="center" vertical="center"/>
    </xf>
    <xf numFmtId="166" fontId="8" fillId="17" borderId="23" xfId="0" applyNumberFormat="1" applyFont="1" applyFill="1" applyBorder="1" applyAlignment="1">
      <alignment horizontal="center" vertical="center"/>
    </xf>
    <xf numFmtId="0" fontId="8" fillId="17" borderId="23" xfId="0" applyNumberFormat="1" applyFont="1" applyFill="1" applyBorder="1" applyAlignment="1">
      <alignment horizontal="center" vertical="center"/>
    </xf>
    <xf numFmtId="167" fontId="8" fillId="0" borderId="0" xfId="0" applyNumberFormat="1" applyFont="1" applyBorder="1" applyAlignment="1">
      <alignment horizontal="center" vertical="center"/>
    </xf>
    <xf numFmtId="1" fontId="8" fillId="0" borderId="0" xfId="1" applyNumberFormat="1" applyFont="1" applyBorder="1" applyAlignment="1">
      <alignment horizontal="center" vertical="center"/>
    </xf>
    <xf numFmtId="2" fontId="9" fillId="0" borderId="0" xfId="2" applyNumberFormat="1" applyFont="1" applyBorder="1" applyAlignment="1">
      <alignment horizontal="center" vertical="center"/>
    </xf>
    <xf numFmtId="2" fontId="47" fillId="0" borderId="0" xfId="2" applyNumberFormat="1" applyFont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6" fontId="4" fillId="0" borderId="0" xfId="1" applyFont="1"/>
    <xf numFmtId="166" fontId="0" fillId="0" borderId="0" xfId="1" applyFont="1"/>
    <xf numFmtId="166" fontId="0" fillId="0" borderId="15" xfId="1" applyFont="1" applyBorder="1" applyAlignment="1">
      <alignment horizontal="center" vertical="center"/>
    </xf>
    <xf numFmtId="166" fontId="9" fillId="4" borderId="9" xfId="1" applyFont="1" applyFill="1" applyBorder="1" applyAlignment="1">
      <alignment horizontal="center" vertical="center"/>
    </xf>
    <xf numFmtId="166" fontId="9" fillId="4" borderId="29" xfId="1" applyFont="1" applyFill="1" applyBorder="1" applyAlignment="1">
      <alignment horizontal="center" vertical="center"/>
    </xf>
    <xf numFmtId="0" fontId="28" fillId="0" borderId="0" xfId="0" applyFont="1" applyAlignment="1">
      <alignment vertical="center" textRotation="90"/>
    </xf>
    <xf numFmtId="0" fontId="15" fillId="9" borderId="0" xfId="0" applyFont="1" applyFill="1" applyAlignment="1">
      <alignment vertical="center" textRotation="90"/>
    </xf>
    <xf numFmtId="0" fontId="46" fillId="0" borderId="0" xfId="0" applyFont="1" applyFill="1"/>
    <xf numFmtId="0" fontId="4" fillId="0" borderId="0" xfId="0" applyFont="1" applyFill="1"/>
    <xf numFmtId="0" fontId="15" fillId="0" borderId="0" xfId="0" applyFont="1" applyFill="1" applyAlignment="1">
      <alignment vertical="center" textRotation="90"/>
    </xf>
    <xf numFmtId="164" fontId="8" fillId="0" borderId="0" xfId="1" applyNumberFormat="1" applyFont="1" applyAlignment="1">
      <alignment horizontal="center" vertical="center"/>
    </xf>
    <xf numFmtId="164" fontId="8" fillId="0" borderId="33" xfId="1" applyNumberFormat="1" applyFont="1" applyBorder="1" applyAlignment="1">
      <alignment horizontal="center" vertical="center"/>
    </xf>
    <xf numFmtId="164" fontId="8" fillId="0" borderId="32" xfId="0" applyNumberFormat="1" applyFont="1" applyBorder="1" applyAlignment="1">
      <alignment horizontal="center" vertical="center"/>
    </xf>
    <xf numFmtId="164" fontId="8" fillId="4" borderId="34" xfId="1" applyNumberFormat="1" applyFont="1" applyFill="1" applyBorder="1" applyAlignment="1">
      <alignment horizontal="center" vertical="center"/>
    </xf>
    <xf numFmtId="164" fontId="8" fillId="0" borderId="31" xfId="1" applyNumberFormat="1" applyFont="1" applyBorder="1" applyAlignment="1">
      <alignment horizontal="center" vertical="center"/>
    </xf>
    <xf numFmtId="164" fontId="8" fillId="4" borderId="38" xfId="1" applyNumberFormat="1" applyFont="1" applyFill="1" applyBorder="1" applyAlignment="1">
      <alignment horizontal="center" vertical="center"/>
    </xf>
    <xf numFmtId="164" fontId="8" fillId="4" borderId="16" xfId="1" applyNumberFormat="1" applyFont="1" applyFill="1" applyBorder="1" applyAlignment="1">
      <alignment horizontal="center" vertical="center"/>
    </xf>
    <xf numFmtId="0" fontId="15" fillId="10" borderId="0" xfId="0" applyFont="1" applyFill="1" applyAlignment="1">
      <alignment vertical="center" textRotation="90"/>
    </xf>
    <xf numFmtId="0" fontId="15" fillId="13" borderId="0" xfId="0" applyFont="1" applyFill="1" applyAlignment="1">
      <alignment vertical="center" textRotation="90"/>
    </xf>
    <xf numFmtId="164" fontId="8" fillId="4" borderId="35" xfId="1" applyNumberFormat="1" applyFont="1" applyFill="1" applyBorder="1" applyAlignment="1">
      <alignment horizontal="center" vertical="center"/>
    </xf>
    <xf numFmtId="164" fontId="8" fillId="4" borderId="0" xfId="1" applyNumberFormat="1" applyFont="1" applyFill="1" applyAlignment="1">
      <alignment horizontal="center" vertical="center"/>
    </xf>
    <xf numFmtId="164" fontId="8" fillId="0" borderId="45" xfId="1" applyNumberFormat="1" applyFont="1" applyBorder="1" applyAlignment="1">
      <alignment horizontal="center" vertical="center"/>
    </xf>
    <xf numFmtId="164" fontId="8" fillId="0" borderId="16" xfId="1" applyNumberFormat="1" applyFont="1" applyBorder="1" applyAlignment="1">
      <alignment horizontal="center" vertical="center"/>
    </xf>
    <xf numFmtId="164" fontId="0" fillId="0" borderId="0" xfId="0" applyNumberFormat="1"/>
    <xf numFmtId="164" fontId="8" fillId="0" borderId="29" xfId="0" applyNumberFormat="1" applyFont="1" applyBorder="1" applyAlignment="1">
      <alignment horizontal="center" vertical="center"/>
    </xf>
    <xf numFmtId="164" fontId="8" fillId="0" borderId="32" xfId="1" applyNumberFormat="1" applyFont="1" applyBorder="1" applyAlignment="1">
      <alignment horizontal="center" vertical="center"/>
    </xf>
    <xf numFmtId="164" fontId="34" fillId="0" borderId="0" xfId="4" applyNumberFormat="1"/>
    <xf numFmtId="164" fontId="5" fillId="0" borderId="16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/>
    </xf>
    <xf numFmtId="164" fontId="5" fillId="0" borderId="17" xfId="0" applyNumberFormat="1" applyFont="1" applyBorder="1" applyAlignment="1">
      <alignment horizontal="center" vertical="center"/>
    </xf>
    <xf numFmtId="164" fontId="0" fillId="0" borderId="18" xfId="0" applyNumberFormat="1" applyBorder="1"/>
    <xf numFmtId="1" fontId="0" fillId="0" borderId="0" xfId="0" applyNumberFormat="1" applyAlignment="1"/>
    <xf numFmtId="167" fontId="0" fillId="0" borderId="0" xfId="0" applyNumberFormat="1" applyAlignment="1"/>
    <xf numFmtId="4" fontId="0" fillId="0" borderId="0" xfId="0" applyNumberFormat="1" applyAlignment="1"/>
    <xf numFmtId="167" fontId="0" fillId="3" borderId="0" xfId="0" applyNumberFormat="1" applyFill="1" applyAlignment="1"/>
    <xf numFmtId="167" fontId="0" fillId="6" borderId="0" xfId="0" applyNumberFormat="1" applyFill="1" applyAlignment="1"/>
    <xf numFmtId="0" fontId="0" fillId="2" borderId="0" xfId="0" applyFill="1" applyAlignment="1"/>
    <xf numFmtId="167" fontId="31" fillId="3" borderId="0" xfId="0" applyNumberFormat="1" applyFont="1" applyFill="1" applyAlignment="1"/>
    <xf numFmtId="167" fontId="0" fillId="3" borderId="0" xfId="0" applyNumberFormat="1" applyFont="1" applyFill="1" applyAlignment="1"/>
    <xf numFmtId="164" fontId="8" fillId="4" borderId="0" xfId="0" applyNumberFormat="1" applyFont="1" applyFill="1" applyAlignment="1">
      <alignment horizontal="left" vertical="center"/>
    </xf>
    <xf numFmtId="169" fontId="21" fillId="0" borderId="32" xfId="1" applyNumberFormat="1" applyFont="1" applyBorder="1" applyAlignment="1">
      <alignment horizontal="center" vertical="center"/>
    </xf>
    <xf numFmtId="1" fontId="21" fillId="0" borderId="32" xfId="1" applyNumberFormat="1" applyFont="1" applyBorder="1" applyAlignment="1">
      <alignment horizontal="center" vertical="center"/>
    </xf>
    <xf numFmtId="164" fontId="8" fillId="4" borderId="41" xfId="1" applyNumberFormat="1" applyFont="1" applyFill="1" applyBorder="1" applyAlignment="1">
      <alignment horizontal="center" vertical="center"/>
    </xf>
    <xf numFmtId="164" fontId="9" fillId="0" borderId="9" xfId="2" applyNumberFormat="1" applyFont="1" applyBorder="1" applyAlignment="1">
      <alignment horizontal="center" vertical="center"/>
    </xf>
    <xf numFmtId="164" fontId="4" fillId="0" borderId="0" xfId="0" applyNumberFormat="1" applyFont="1"/>
    <xf numFmtId="164" fontId="0" fillId="0" borderId="15" xfId="0" applyNumberFormat="1" applyBorder="1" applyAlignment="1">
      <alignment horizontal="center" vertical="center"/>
    </xf>
    <xf numFmtId="164" fontId="8" fillId="4" borderId="34" xfId="0" applyNumberFormat="1" applyFont="1" applyFill="1" applyBorder="1" applyAlignment="1">
      <alignment horizontal="left" vertical="center"/>
    </xf>
    <xf numFmtId="164" fontId="8" fillId="4" borderId="44" xfId="0" applyNumberFormat="1" applyFont="1" applyFill="1" applyBorder="1" applyAlignment="1">
      <alignment horizontal="left" vertical="center"/>
    </xf>
    <xf numFmtId="171" fontId="0" fillId="0" borderId="0" xfId="0" applyNumberFormat="1"/>
    <xf numFmtId="171" fontId="34" fillId="0" borderId="0" xfId="4" applyNumberFormat="1"/>
    <xf numFmtId="171" fontId="4" fillId="0" borderId="0" xfId="0" applyNumberFormat="1" applyFont="1"/>
    <xf numFmtId="171" fontId="5" fillId="0" borderId="16" xfId="0" applyNumberFormat="1" applyFont="1" applyBorder="1" applyAlignment="1">
      <alignment horizontal="center" vertical="center" wrapText="1"/>
    </xf>
    <xf numFmtId="171" fontId="5" fillId="0" borderId="16" xfId="0" applyNumberFormat="1" applyFont="1" applyBorder="1" applyAlignment="1">
      <alignment horizontal="center" vertical="center"/>
    </xf>
    <xf numFmtId="171" fontId="5" fillId="0" borderId="17" xfId="0" applyNumberFormat="1" applyFont="1" applyBorder="1" applyAlignment="1">
      <alignment horizontal="center" vertical="center"/>
    </xf>
    <xf numFmtId="171" fontId="0" fillId="0" borderId="15" xfId="0" applyNumberFormat="1" applyBorder="1" applyAlignment="1">
      <alignment horizontal="center" vertical="center"/>
    </xf>
    <xf numFmtId="172" fontId="8" fillId="0" borderId="23" xfId="0" applyNumberFormat="1" applyFont="1" applyBorder="1" applyAlignment="1">
      <alignment horizontal="center" vertical="center"/>
    </xf>
    <xf numFmtId="0" fontId="11" fillId="0" borderId="0" xfId="3" applyFont="1" applyBorder="1" applyAlignment="1">
      <alignment horizontal="left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9" fontId="8" fillId="0" borderId="0" xfId="1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/>
    </xf>
    <xf numFmtId="0" fontId="15" fillId="7" borderId="0" xfId="0" applyFont="1" applyFill="1" applyAlignment="1">
      <alignment vertical="center" textRotation="90"/>
    </xf>
    <xf numFmtId="0" fontId="0" fillId="0" borderId="0" xfId="0" applyBorder="1" applyAlignment="1">
      <alignment horizontal="center"/>
    </xf>
    <xf numFmtId="0" fontId="6" fillId="4" borderId="0" xfId="0" applyFont="1" applyFill="1" applyBorder="1" applyAlignment="1">
      <alignment horizontal="center" vertical="center" wrapText="1" shrinkToFit="1"/>
    </xf>
    <xf numFmtId="0" fontId="7" fillId="4" borderId="9" xfId="0" applyFont="1" applyFill="1" applyBorder="1" applyAlignment="1">
      <alignment horizontal="center" vertical="center" wrapText="1" shrinkToFit="1"/>
    </xf>
    <xf numFmtId="0" fontId="4" fillId="0" borderId="0" xfId="0" applyFont="1" applyBorder="1"/>
    <xf numFmtId="0" fontId="4" fillId="0" borderId="64" xfId="0" applyFont="1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5" fillId="0" borderId="1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2" fontId="9" fillId="4" borderId="0" xfId="2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2" fontId="9" fillId="0" borderId="0" xfId="1" applyNumberFormat="1" applyFont="1" applyFill="1" applyBorder="1" applyAlignment="1">
      <alignment horizontal="center" vertical="center"/>
    </xf>
    <xf numFmtId="0" fontId="6" fillId="4" borderId="44" xfId="0" applyFont="1" applyFill="1" applyBorder="1" applyAlignment="1">
      <alignment horizontal="center" vertical="center"/>
    </xf>
    <xf numFmtId="0" fontId="6" fillId="4" borderId="38" xfId="0" applyFont="1" applyFill="1" applyBorder="1" applyAlignment="1">
      <alignment horizontal="center" vertical="center"/>
    </xf>
    <xf numFmtId="0" fontId="6" fillId="4" borderId="34" xfId="0" applyFont="1" applyFill="1" applyBorder="1" applyAlignment="1">
      <alignment horizontal="center" vertical="center"/>
    </xf>
    <xf numFmtId="0" fontId="47" fillId="4" borderId="9" xfId="0" applyFont="1" applyFill="1" applyBorder="1" applyAlignment="1">
      <alignment horizontal="center" vertical="center" wrapText="1" shrinkToFit="1"/>
    </xf>
    <xf numFmtId="0" fontId="6" fillId="4" borderId="21" xfId="0" applyFont="1" applyFill="1" applyBorder="1" applyAlignment="1">
      <alignment horizontal="center" vertical="center"/>
    </xf>
    <xf numFmtId="2" fontId="9" fillId="4" borderId="34" xfId="2" applyNumberFormat="1" applyFont="1" applyFill="1" applyBorder="1" applyAlignment="1">
      <alignment horizontal="center" vertical="center"/>
    </xf>
    <xf numFmtId="2" fontId="47" fillId="4" borderId="71" xfId="2" applyNumberFormat="1" applyFont="1" applyFill="1" applyBorder="1" applyAlignment="1">
      <alignment horizontal="center" vertical="center"/>
    </xf>
    <xf numFmtId="2" fontId="9" fillId="4" borderId="43" xfId="2" applyNumberFormat="1" applyFont="1" applyFill="1" applyBorder="1" applyAlignment="1">
      <alignment horizontal="center" vertical="center"/>
    </xf>
    <xf numFmtId="2" fontId="47" fillId="4" borderId="74" xfId="2" applyNumberFormat="1" applyFont="1" applyFill="1" applyBorder="1" applyAlignment="1">
      <alignment horizontal="center" vertical="center"/>
    </xf>
    <xf numFmtId="0" fontId="0" fillId="0" borderId="16" xfId="0" applyBorder="1"/>
    <xf numFmtId="0" fontId="41" fillId="0" borderId="0" xfId="0" applyFont="1" applyBorder="1"/>
    <xf numFmtId="164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left" vertical="center"/>
    </xf>
    <xf numFmtId="164" fontId="8" fillId="0" borderId="0" xfId="0" applyNumberFormat="1" applyFont="1" applyFill="1" applyBorder="1" applyAlignment="1">
      <alignment horizontal="center" vertical="center"/>
    </xf>
    <xf numFmtId="166" fontId="8" fillId="4" borderId="0" xfId="1" applyFont="1" applyFill="1" applyAlignment="1">
      <alignment horizontal="center" vertical="center"/>
    </xf>
    <xf numFmtId="166" fontId="8" fillId="0" borderId="32" xfId="1" applyFont="1" applyBorder="1" applyAlignment="1">
      <alignment horizontal="center" vertical="center"/>
    </xf>
    <xf numFmtId="173" fontId="8" fillId="0" borderId="32" xfId="0" applyNumberFormat="1" applyFont="1" applyBorder="1" applyAlignment="1">
      <alignment horizontal="center" vertical="center"/>
    </xf>
    <xf numFmtId="173" fontId="8" fillId="4" borderId="0" xfId="1" applyNumberFormat="1" applyFont="1" applyFill="1" applyAlignment="1">
      <alignment horizontal="center" vertical="center"/>
    </xf>
    <xf numFmtId="173" fontId="8" fillId="4" borderId="16" xfId="1" applyNumberFormat="1" applyFont="1" applyFill="1" applyBorder="1" applyAlignment="1">
      <alignment horizontal="center" vertical="center"/>
    </xf>
    <xf numFmtId="164" fontId="11" fillId="0" borderId="0" xfId="3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8" fillId="12" borderId="16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 wrapText="1"/>
    </xf>
    <xf numFmtId="0" fontId="18" fillId="0" borderId="16" xfId="0" applyFont="1" applyBorder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8" fillId="4" borderId="34" xfId="0" applyFont="1" applyFill="1" applyBorder="1" applyAlignment="1">
      <alignment horizontal="left" vertical="center"/>
    </xf>
    <xf numFmtId="0" fontId="8" fillId="4" borderId="44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center" vertical="center" wrapText="1"/>
    </xf>
    <xf numFmtId="164" fontId="8" fillId="4" borderId="0" xfId="0" applyNumberFormat="1" applyFont="1" applyFill="1" applyAlignment="1">
      <alignment horizontal="left" vertical="center"/>
    </xf>
    <xf numFmtId="167" fontId="8" fillId="12" borderId="16" xfId="0" applyNumberFormat="1" applyFont="1" applyFill="1" applyBorder="1" applyAlignment="1">
      <alignment horizontal="center" vertical="center"/>
    </xf>
    <xf numFmtId="2" fontId="9" fillId="12" borderId="16" xfId="2" applyNumberFormat="1" applyFont="1" applyFill="1" applyBorder="1" applyAlignment="1">
      <alignment horizontal="center" vertical="center"/>
    </xf>
    <xf numFmtId="166" fontId="8" fillId="4" borderId="38" xfId="1" applyFont="1" applyFill="1" applyBorder="1" applyAlignment="1">
      <alignment horizontal="center" vertical="center"/>
    </xf>
    <xf numFmtId="167" fontId="8" fillId="0" borderId="47" xfId="0" applyNumberFormat="1" applyFont="1" applyBorder="1" applyAlignment="1">
      <alignment horizontal="left" vertical="center"/>
    </xf>
    <xf numFmtId="167" fontId="8" fillId="4" borderId="23" xfId="0" applyNumberFormat="1" applyFont="1" applyFill="1" applyBorder="1" applyAlignment="1">
      <alignment horizontal="left" vertical="center"/>
    </xf>
    <xf numFmtId="167" fontId="6" fillId="0" borderId="23" xfId="0" applyNumberFormat="1" applyFont="1" applyBorder="1" applyAlignment="1">
      <alignment horizontal="left" vertical="center"/>
    </xf>
    <xf numFmtId="167" fontId="8" fillId="4" borderId="28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Border="1" applyAlignment="1">
      <alignment horizontal="center" vertical="center"/>
    </xf>
    <xf numFmtId="2" fontId="9" fillId="4" borderId="38" xfId="2" applyNumberFormat="1" applyFont="1" applyFill="1" applyBorder="1" applyAlignment="1">
      <alignment horizontal="center" vertical="center"/>
    </xf>
    <xf numFmtId="2" fontId="9" fillId="0" borderId="79" xfId="2" applyNumberFormat="1" applyFont="1" applyBorder="1" applyAlignment="1">
      <alignment horizontal="center" vertical="center"/>
    </xf>
    <xf numFmtId="2" fontId="9" fillId="4" borderId="80" xfId="2" applyNumberFormat="1" applyFont="1" applyFill="1" applyBorder="1" applyAlignment="1">
      <alignment horizontal="center" vertical="center"/>
    </xf>
    <xf numFmtId="2" fontId="9" fillId="4" borderId="41" xfId="2" applyNumberFormat="1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vertical="center"/>
    </xf>
    <xf numFmtId="0" fontId="8" fillId="4" borderId="0" xfId="0" applyFont="1" applyFill="1" applyAlignment="1">
      <alignment vertical="center"/>
    </xf>
    <xf numFmtId="0" fontId="8" fillId="4" borderId="44" xfId="0" applyFont="1" applyFill="1" applyBorder="1" applyAlignment="1">
      <alignment vertical="center"/>
    </xf>
    <xf numFmtId="164" fontId="9" fillId="0" borderId="0" xfId="2" applyNumberFormat="1" applyFont="1" applyFill="1" applyBorder="1" applyAlignment="1">
      <alignment horizontal="center" vertical="center"/>
    </xf>
    <xf numFmtId="164" fontId="8" fillId="4" borderId="0" xfId="0" applyNumberFormat="1" applyFont="1" applyFill="1" applyAlignment="1">
      <alignment vertical="center"/>
    </xf>
    <xf numFmtId="164" fontId="8" fillId="4" borderId="44" xfId="0" applyNumberFormat="1" applyFont="1" applyFill="1" applyBorder="1" applyAlignment="1">
      <alignment vertical="center"/>
    </xf>
    <xf numFmtId="0" fontId="8" fillId="4" borderId="34" xfId="0" applyFont="1" applyFill="1" applyBorder="1" applyAlignment="1">
      <alignment vertical="center"/>
    </xf>
    <xf numFmtId="0" fontId="8" fillId="4" borderId="4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67" fontId="11" fillId="0" borderId="23" xfId="0" applyNumberFormat="1" applyFont="1" applyBorder="1" applyAlignment="1">
      <alignment horizontal="center" vertical="center"/>
    </xf>
    <xf numFmtId="164" fontId="8" fillId="0" borderId="9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4" borderId="34" xfId="0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left" vertical="center"/>
    </xf>
    <xf numFmtId="0" fontId="8" fillId="4" borderId="43" xfId="0" applyFont="1" applyFill="1" applyBorder="1" applyAlignment="1">
      <alignment horizontal="left" vertical="center"/>
    </xf>
    <xf numFmtId="0" fontId="8" fillId="4" borderId="42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4" borderId="0" xfId="0" applyNumberFormat="1" applyFont="1" applyFill="1" applyAlignment="1">
      <alignment horizontal="left" vertical="center"/>
    </xf>
    <xf numFmtId="0" fontId="8" fillId="4" borderId="34" xfId="0" applyFont="1" applyFill="1" applyBorder="1" applyAlignment="1">
      <alignment vertical="center"/>
    </xf>
    <xf numFmtId="0" fontId="11" fillId="0" borderId="0" xfId="3" applyFont="1" applyBorder="1" applyAlignment="1">
      <alignment vertical="center"/>
    </xf>
    <xf numFmtId="0" fontId="39" fillId="0" borderId="0" xfId="0" applyFont="1" applyAlignment="1">
      <alignment horizontal="center"/>
    </xf>
    <xf numFmtId="170" fontId="4" fillId="0" borderId="0" xfId="0" applyNumberFormat="1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71" fontId="12" fillId="0" borderId="0" xfId="0" applyNumberFormat="1" applyFont="1" applyBorder="1" applyAlignment="1">
      <alignment horizontal="center" vertical="center" wrapText="1"/>
    </xf>
    <xf numFmtId="0" fontId="15" fillId="14" borderId="0" xfId="0" applyFont="1" applyFill="1" applyAlignment="1">
      <alignment vertical="center" textRotation="90"/>
    </xf>
    <xf numFmtId="0" fontId="11" fillId="0" borderId="0" xfId="3" applyFont="1" applyFill="1" applyBorder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171" fontId="8" fillId="0" borderId="0" xfId="1" applyNumberFormat="1" applyFont="1" applyFill="1" applyBorder="1" applyAlignment="1">
      <alignment horizontal="center" vertical="center"/>
    </xf>
    <xf numFmtId="171" fontId="8" fillId="0" borderId="0" xfId="1" applyNumberFormat="1" applyFont="1" applyFill="1" applyAlignment="1">
      <alignment horizontal="center" vertical="center"/>
    </xf>
    <xf numFmtId="0" fontId="14" fillId="11" borderId="0" xfId="0" quotePrefix="1" applyFont="1" applyFill="1" applyAlignment="1">
      <alignment vertical="center"/>
    </xf>
    <xf numFmtId="164" fontId="8" fillId="0" borderId="0" xfId="1" applyNumberFormat="1" applyFont="1" applyFill="1" applyAlignment="1">
      <alignment horizontal="center" vertical="center"/>
    </xf>
    <xf numFmtId="0" fontId="29" fillId="0" borderId="0" xfId="0" applyFont="1" applyAlignment="1">
      <alignment vertical="center" textRotation="90"/>
    </xf>
    <xf numFmtId="0" fontId="38" fillId="0" borderId="0" xfId="0" applyFont="1" applyFill="1" applyBorder="1" applyAlignment="1">
      <alignment horizontal="center"/>
    </xf>
    <xf numFmtId="167" fontId="0" fillId="0" borderId="0" xfId="0" applyNumberFormat="1"/>
    <xf numFmtId="2" fontId="0" fillId="0" borderId="0" xfId="0" applyNumberFormat="1"/>
    <xf numFmtId="0" fontId="5" fillId="0" borderId="16" xfId="0" applyFont="1" applyBorder="1" applyAlignment="1">
      <alignment horizontal="center" vertical="center" wrapText="1"/>
    </xf>
    <xf numFmtId="0" fontId="11" fillId="0" borderId="0" xfId="3" applyFont="1" applyBorder="1" applyAlignment="1">
      <alignment vertical="center"/>
    </xf>
    <xf numFmtId="167" fontId="2" fillId="12" borderId="24" xfId="6" applyNumberFormat="1" applyFont="1" applyFill="1" applyBorder="1" applyAlignment="1">
      <alignment horizontal="center" vertical="center"/>
    </xf>
    <xf numFmtId="169" fontId="2" fillId="12" borderId="32" xfId="6" applyNumberFormat="1" applyFont="1" applyFill="1" applyBorder="1" applyAlignment="1">
      <alignment horizontal="center" vertical="center"/>
    </xf>
    <xf numFmtId="1" fontId="2" fillId="12" borderId="32" xfId="6" applyNumberFormat="1" applyFont="1" applyFill="1" applyBorder="1" applyAlignment="1">
      <alignment horizontal="center" vertical="center"/>
    </xf>
    <xf numFmtId="1" fontId="2" fillId="12" borderId="0" xfId="6" applyNumberFormat="1" applyFont="1" applyFill="1" applyAlignment="1">
      <alignment horizontal="center" vertical="center"/>
    </xf>
    <xf numFmtId="1" fontId="2" fillId="12" borderId="33" xfId="6" applyNumberFormat="1" applyFont="1" applyFill="1" applyBorder="1" applyAlignment="1">
      <alignment horizontal="center" vertical="center"/>
    </xf>
    <xf numFmtId="2" fontId="2" fillId="12" borderId="9" xfId="6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167" fontId="11" fillId="0" borderId="0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8" fillId="0" borderId="0" xfId="0" applyFont="1"/>
    <xf numFmtId="0" fontId="9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8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6" fillId="0" borderId="0" xfId="4" applyFont="1" applyAlignment="1">
      <alignment vertical="center"/>
    </xf>
    <xf numFmtId="0" fontId="61" fillId="0" borderId="0" xfId="0" applyFont="1" applyAlignment="1">
      <alignment vertical="center"/>
    </xf>
    <xf numFmtId="0" fontId="34" fillId="12" borderId="0" xfId="4" quotePrefix="1" applyFill="1" applyBorder="1"/>
    <xf numFmtId="0" fontId="34" fillId="4" borderId="0" xfId="4" quotePrefix="1" applyFill="1"/>
    <xf numFmtId="9" fontId="43" fillId="12" borderId="0" xfId="5" applyFont="1" applyFill="1" applyBorder="1" applyAlignment="1">
      <alignment horizontal="center"/>
    </xf>
    <xf numFmtId="0" fontId="34" fillId="0" borderId="0" xfId="4" quotePrefix="1" applyAlignment="1">
      <alignment horizontal="center"/>
    </xf>
    <xf numFmtId="0" fontId="0" fillId="0" borderId="0" xfId="0" applyAlignment="1">
      <alignment horizontal="center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8" fillId="4" borderId="43" xfId="0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left" vertical="center"/>
    </xf>
    <xf numFmtId="0" fontId="8" fillId="4" borderId="42" xfId="0" applyFont="1" applyFill="1" applyBorder="1" applyAlignment="1">
      <alignment horizontal="left" vertical="center"/>
    </xf>
    <xf numFmtId="0" fontId="11" fillId="0" borderId="0" xfId="3" applyFont="1" applyBorder="1" applyAlignment="1">
      <alignment vertical="center"/>
    </xf>
    <xf numFmtId="169" fontId="8" fillId="0" borderId="91" xfId="1" applyNumberFormat="1" applyFont="1" applyBorder="1" applyAlignment="1">
      <alignment horizontal="center" vertical="center"/>
    </xf>
    <xf numFmtId="1" fontId="8" fillId="0" borderId="6" xfId="1" applyNumberFormat="1" applyFont="1" applyBorder="1" applyAlignment="1">
      <alignment horizontal="center" vertical="center"/>
    </xf>
    <xf numFmtId="168" fontId="8" fillId="0" borderId="33" xfId="1" applyNumberFormat="1" applyFont="1" applyBorder="1" applyAlignment="1">
      <alignment horizontal="center" vertical="center"/>
    </xf>
    <xf numFmtId="169" fontId="8" fillId="0" borderId="33" xfId="1" applyNumberFormat="1" applyFont="1" applyBorder="1" applyAlignment="1">
      <alignment horizontal="center" vertical="center"/>
    </xf>
    <xf numFmtId="2" fontId="47" fillId="4" borderId="45" xfId="2" applyNumberFormat="1" applyFont="1" applyFill="1" applyBorder="1" applyAlignment="1">
      <alignment horizontal="center" vertical="center"/>
    </xf>
    <xf numFmtId="169" fontId="8" fillId="4" borderId="0" xfId="1" applyNumberFormat="1" applyFont="1" applyFill="1" applyBorder="1" applyAlignment="1">
      <alignment horizontal="center" vertical="center" wrapText="1"/>
    </xf>
    <xf numFmtId="169" fontId="8" fillId="4" borderId="16" xfId="1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167" fontId="8" fillId="0" borderId="91" xfId="0" applyNumberFormat="1" applyFont="1" applyBorder="1" applyAlignment="1">
      <alignment horizontal="center" vertical="center"/>
    </xf>
    <xf numFmtId="0" fontId="1" fillId="0" borderId="0" xfId="0" applyFont="1" applyBorder="1"/>
    <xf numFmtId="167" fontId="8" fillId="0" borderId="31" xfId="0" applyNumberFormat="1" applyFont="1" applyBorder="1" applyAlignment="1">
      <alignment horizontal="center" vertical="center"/>
    </xf>
    <xf numFmtId="169" fontId="8" fillId="4" borderId="41" xfId="1" applyNumberFormat="1" applyFont="1" applyFill="1" applyBorder="1" applyAlignment="1">
      <alignment horizontal="center" vertical="center" wrapText="1"/>
    </xf>
    <xf numFmtId="169" fontId="8" fillId="4" borderId="44" xfId="1" applyNumberFormat="1" applyFont="1" applyFill="1" applyBorder="1" applyAlignment="1">
      <alignment horizontal="center" vertical="center" wrapText="1"/>
    </xf>
    <xf numFmtId="169" fontId="8" fillId="4" borderId="20" xfId="1" applyNumberFormat="1" applyFont="1" applyFill="1" applyBorder="1" applyAlignment="1">
      <alignment horizontal="center" vertical="center" wrapText="1"/>
    </xf>
    <xf numFmtId="169" fontId="8" fillId="4" borderId="13" xfId="1" applyNumberFormat="1" applyFont="1" applyFill="1" applyBorder="1" applyAlignment="1">
      <alignment horizontal="center" vertical="center" wrapText="1"/>
    </xf>
    <xf numFmtId="167" fontId="11" fillId="12" borderId="98" xfId="0" applyNumberFormat="1" applyFont="1" applyFill="1" applyBorder="1" applyAlignment="1">
      <alignment horizontal="center" vertical="center"/>
    </xf>
    <xf numFmtId="164" fontId="8" fillId="12" borderId="0" xfId="1" applyNumberFormat="1" applyFont="1" applyFill="1" applyBorder="1" applyAlignment="1">
      <alignment horizontal="center" vertical="center"/>
    </xf>
    <xf numFmtId="164" fontId="8" fillId="12" borderId="99" xfId="1" applyNumberFormat="1" applyFont="1" applyFill="1" applyBorder="1" applyAlignment="1">
      <alignment horizontal="center" vertical="center"/>
    </xf>
    <xf numFmtId="2" fontId="9" fillId="12" borderId="99" xfId="2" applyNumberFormat="1" applyFont="1" applyFill="1" applyBorder="1" applyAlignment="1">
      <alignment horizontal="center" vertical="center"/>
    </xf>
    <xf numFmtId="0" fontId="0" fillId="0" borderId="9" xfId="0" applyBorder="1"/>
    <xf numFmtId="169" fontId="11" fillId="0" borderId="32" xfId="1" applyNumberFormat="1" applyFont="1" applyBorder="1" applyAlignment="1">
      <alignment horizontal="center" vertical="center"/>
    </xf>
    <xf numFmtId="1" fontId="11" fillId="0" borderId="0" xfId="1" applyNumberFormat="1" applyFont="1" applyAlignment="1">
      <alignment horizontal="center" vertical="center"/>
    </xf>
    <xf numFmtId="1" fontId="11" fillId="0" borderId="33" xfId="1" applyNumberFormat="1" applyFont="1" applyBorder="1" applyAlignment="1">
      <alignment horizontal="center" vertical="center"/>
    </xf>
    <xf numFmtId="1" fontId="11" fillId="0" borderId="32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 vertical="center"/>
    </xf>
    <xf numFmtId="2" fontId="68" fillId="0" borderId="9" xfId="2" applyNumberFormat="1" applyFont="1" applyBorder="1" applyAlignment="1">
      <alignment horizontal="center" vertical="center"/>
    </xf>
    <xf numFmtId="167" fontId="11" fillId="4" borderId="51" xfId="0" applyNumberFormat="1" applyFont="1" applyFill="1" applyBorder="1" applyAlignment="1">
      <alignment horizontal="center" vertical="center"/>
    </xf>
    <xf numFmtId="169" fontId="11" fillId="4" borderId="0" xfId="1" applyNumberFormat="1" applyFont="1" applyFill="1" applyAlignment="1">
      <alignment horizontal="center" vertical="center"/>
    </xf>
    <xf numFmtId="1" fontId="11" fillId="4" borderId="0" xfId="1" applyNumberFormat="1" applyFont="1" applyFill="1" applyAlignment="1">
      <alignment horizontal="center" vertical="center"/>
    </xf>
    <xf numFmtId="2" fontId="68" fillId="4" borderId="9" xfId="2" applyNumberFormat="1" applyFont="1" applyFill="1" applyBorder="1" applyAlignment="1">
      <alignment horizontal="center" vertical="center"/>
    </xf>
    <xf numFmtId="167" fontId="11" fillId="12" borderId="0" xfId="0" applyNumberFormat="1" applyFont="1" applyFill="1" applyBorder="1" applyAlignment="1">
      <alignment horizontal="center" vertical="center"/>
    </xf>
    <xf numFmtId="0" fontId="11" fillId="12" borderId="0" xfId="3" applyFont="1" applyFill="1" applyBorder="1" applyAlignment="1">
      <alignment vertical="center"/>
    </xf>
    <xf numFmtId="2" fontId="9" fillId="12" borderId="0" xfId="2" applyNumberFormat="1" applyFont="1" applyFill="1" applyBorder="1" applyAlignment="1">
      <alignment horizontal="center" vertical="center"/>
    </xf>
    <xf numFmtId="0" fontId="0" fillId="0" borderId="0" xfId="0" applyNumberFormat="1"/>
    <xf numFmtId="167" fontId="0" fillId="0" borderId="0" xfId="0" applyNumberFormat="1" applyAlignment="1">
      <alignment horizontal="center"/>
    </xf>
    <xf numFmtId="167" fontId="32" fillId="0" borderId="0" xfId="0" applyNumberFormat="1" applyFont="1" applyAlignment="1"/>
    <xf numFmtId="0" fontId="0" fillId="27" borderId="0" xfId="0" applyFill="1"/>
    <xf numFmtId="0" fontId="15" fillId="28" borderId="0" xfId="0" applyFont="1" applyFill="1" applyAlignment="1">
      <alignment vertical="center" textRotation="90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15" fillId="7" borderId="0" xfId="0" applyFont="1" applyFill="1" applyAlignment="1">
      <alignment horizontal="center" vertical="center" textRotation="90"/>
    </xf>
    <xf numFmtId="0" fontId="28" fillId="0" borderId="0" xfId="0" applyFont="1" applyAlignment="1">
      <alignment horizontal="center" vertical="center" textRotation="90"/>
    </xf>
    <xf numFmtId="0" fontId="14" fillId="8" borderId="0" xfId="0" quotePrefix="1" applyFont="1" applyFill="1" applyAlignment="1">
      <alignment horizontal="center" vertical="center"/>
    </xf>
    <xf numFmtId="0" fontId="3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9" fillId="0" borderId="0" xfId="0" applyFont="1" applyAlignment="1">
      <alignment horizontal="center"/>
    </xf>
    <xf numFmtId="0" fontId="51" fillId="0" borderId="87" xfId="0" applyFont="1" applyBorder="1" applyAlignment="1">
      <alignment horizontal="center" vertical="center" wrapText="1"/>
    </xf>
    <xf numFmtId="0" fontId="51" fillId="0" borderId="88" xfId="0" applyFont="1" applyBorder="1" applyAlignment="1">
      <alignment horizontal="center" vertical="center" wrapText="1"/>
    </xf>
    <xf numFmtId="0" fontId="4" fillId="0" borderId="83" xfId="0" applyFont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4" fillId="0" borderId="85" xfId="0" applyFont="1" applyBorder="1" applyAlignment="1">
      <alignment horizontal="center" vertical="center"/>
    </xf>
    <xf numFmtId="0" fontId="4" fillId="0" borderId="86" xfId="0" applyFont="1" applyBorder="1" applyAlignment="1">
      <alignment horizontal="center" vertical="center"/>
    </xf>
    <xf numFmtId="0" fontId="12" fillId="0" borderId="83" xfId="0" applyFont="1" applyBorder="1" applyAlignment="1">
      <alignment wrapText="1"/>
    </xf>
    <xf numFmtId="0" fontId="12" fillId="0" borderId="84" xfId="0" applyFont="1" applyBorder="1" applyAlignment="1">
      <alignment wrapText="1"/>
    </xf>
    <xf numFmtId="0" fontId="12" fillId="0" borderId="85" xfId="0" applyFont="1" applyBorder="1" applyAlignment="1">
      <alignment wrapText="1"/>
    </xf>
    <xf numFmtId="0" fontId="12" fillId="0" borderId="86" xfId="0" applyFont="1" applyBorder="1" applyAlignment="1">
      <alignment wrapText="1"/>
    </xf>
    <xf numFmtId="0" fontId="6" fillId="15" borderId="54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center" vertical="center"/>
    </xf>
    <xf numFmtId="0" fontId="6" fillId="15" borderId="18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18" xfId="0" applyFont="1" applyFill="1" applyBorder="1" applyAlignment="1">
      <alignment horizontal="center" vertical="center" wrapText="1" shrinkToFit="1"/>
    </xf>
    <xf numFmtId="0" fontId="6" fillId="15" borderId="0" xfId="0" applyFont="1" applyFill="1" applyBorder="1" applyAlignment="1">
      <alignment horizontal="center" vertical="center" wrapText="1" shrinkToFit="1"/>
    </xf>
    <xf numFmtId="170" fontId="4" fillId="0" borderId="0" xfId="0" applyNumberFormat="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5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15" fillId="19" borderId="0" xfId="0" applyFont="1" applyFill="1" applyAlignment="1">
      <alignment horizontal="center" vertical="center" textRotation="90"/>
    </xf>
    <xf numFmtId="0" fontId="7" fillId="15" borderId="0" xfId="0" applyFont="1" applyFill="1" applyBorder="1" applyAlignment="1">
      <alignment horizontal="center" vertical="center" wrapText="1" shrinkToFit="1"/>
    </xf>
    <xf numFmtId="0" fontId="6" fillId="16" borderId="0" xfId="0" applyFont="1" applyFill="1" applyBorder="1" applyAlignment="1">
      <alignment horizontal="center" vertical="center" wrapText="1" shrinkToFit="1"/>
    </xf>
    <xf numFmtId="0" fontId="14" fillId="18" borderId="0" xfId="0" quotePrefix="1" applyFont="1" applyFill="1" applyAlignment="1">
      <alignment horizontal="center" vertical="center"/>
    </xf>
    <xf numFmtId="0" fontId="50" fillId="0" borderId="0" xfId="0" applyFont="1" applyAlignment="1">
      <alignment horizontal="center" vertical="center" textRotation="90"/>
    </xf>
    <xf numFmtId="169" fontId="8" fillId="0" borderId="47" xfId="1" applyNumberFormat="1" applyFont="1" applyBorder="1" applyAlignment="1">
      <alignment horizontal="center" vertical="center"/>
    </xf>
    <xf numFmtId="169" fontId="8" fillId="0" borderId="32" xfId="1" applyNumberFormat="1" applyFont="1" applyBorder="1" applyAlignment="1">
      <alignment horizontal="center" vertical="center"/>
    </xf>
    <xf numFmtId="169" fontId="8" fillId="0" borderId="28" xfId="1" applyNumberFormat="1" applyFont="1" applyBorder="1" applyAlignment="1">
      <alignment horizontal="center" vertical="center"/>
    </xf>
    <xf numFmtId="169" fontId="8" fillId="0" borderId="29" xfId="1" applyNumberFormat="1" applyFont="1" applyBorder="1" applyAlignment="1">
      <alignment horizontal="center" vertical="center"/>
    </xf>
    <xf numFmtId="0" fontId="14" fillId="24" borderId="0" xfId="0" quotePrefix="1" applyFont="1" applyFill="1" applyAlignment="1">
      <alignment horizontal="center" vertical="center"/>
    </xf>
    <xf numFmtId="0" fontId="89" fillId="0" borderId="0" xfId="0" applyFont="1" applyAlignment="1">
      <alignment horizontal="center" vertical="center" textRotation="90"/>
    </xf>
    <xf numFmtId="0" fontId="59" fillId="33" borderId="0" xfId="0" applyFont="1" applyFill="1" applyAlignment="1">
      <alignment horizontal="center" vertical="center" textRotation="90"/>
    </xf>
    <xf numFmtId="0" fontId="7" fillId="4" borderId="72" xfId="0" applyFont="1" applyFill="1" applyBorder="1" applyAlignment="1">
      <alignment horizontal="center" vertical="center" wrapText="1" shrinkToFit="1"/>
    </xf>
    <xf numFmtId="0" fontId="7" fillId="4" borderId="55" xfId="0" applyFont="1" applyFill="1" applyBorder="1" applyAlignment="1">
      <alignment horizontal="center" vertical="center" wrapText="1" shrinkToFit="1"/>
    </xf>
    <xf numFmtId="0" fontId="7" fillId="4" borderId="73" xfId="0" applyFont="1" applyFill="1" applyBorder="1" applyAlignment="1">
      <alignment horizontal="center" vertical="center" wrapText="1" shrinkToFit="1"/>
    </xf>
    <xf numFmtId="0" fontId="7" fillId="4" borderId="9" xfId="0" applyFont="1" applyFill="1" applyBorder="1" applyAlignment="1">
      <alignment horizontal="center" vertical="center" wrapText="1" shrinkToFit="1"/>
    </xf>
    <xf numFmtId="0" fontId="7" fillId="4" borderId="75" xfId="0" applyFont="1" applyFill="1" applyBorder="1" applyAlignment="1">
      <alignment horizontal="center" vertical="center" wrapText="1" shrinkToFit="1"/>
    </xf>
    <xf numFmtId="0" fontId="7" fillId="4" borderId="89" xfId="0" applyFont="1" applyFill="1" applyBorder="1" applyAlignment="1">
      <alignment horizontal="center" vertical="center" wrapText="1" shrinkToFit="1"/>
    </xf>
    <xf numFmtId="169" fontId="8" fillId="4" borderId="5" xfId="1" applyNumberFormat="1" applyFont="1" applyFill="1" applyBorder="1" applyAlignment="1">
      <alignment horizontal="center" vertical="center" wrapText="1"/>
    </xf>
    <xf numFmtId="169" fontId="8" fillId="4" borderId="89" xfId="1" applyNumberFormat="1" applyFont="1" applyFill="1" applyBorder="1" applyAlignment="1">
      <alignment horizontal="center" vertical="center" wrapText="1"/>
    </xf>
    <xf numFmtId="169" fontId="8" fillId="4" borderId="43" xfId="1" applyNumberFormat="1" applyFont="1" applyFill="1" applyBorder="1" applyAlignment="1">
      <alignment horizontal="center" vertical="center" wrapText="1"/>
    </xf>
    <xf numFmtId="169" fontId="8" fillId="4" borderId="29" xfId="1" applyNumberFormat="1" applyFont="1" applyFill="1" applyBorder="1" applyAlignment="1">
      <alignment horizontal="center" vertical="center" wrapText="1"/>
    </xf>
    <xf numFmtId="169" fontId="8" fillId="4" borderId="0" xfId="1" applyNumberFormat="1" applyFont="1" applyFill="1" applyBorder="1" applyAlignment="1">
      <alignment horizontal="center" vertical="center" wrapText="1"/>
    </xf>
    <xf numFmtId="169" fontId="8" fillId="4" borderId="9" xfId="1" applyNumberFormat="1" applyFont="1" applyFill="1" applyBorder="1" applyAlignment="1">
      <alignment horizontal="center" vertical="center" wrapText="1"/>
    </xf>
    <xf numFmtId="169" fontId="8" fillId="4" borderId="6" xfId="1" applyNumberFormat="1" applyFont="1" applyFill="1" applyBorder="1" applyAlignment="1">
      <alignment horizontal="center" vertical="center" wrapText="1"/>
    </xf>
    <xf numFmtId="169" fontId="8" fillId="4" borderId="90" xfId="1" applyNumberFormat="1" applyFont="1" applyFill="1" applyBorder="1" applyAlignment="1">
      <alignment horizontal="center" vertical="center" wrapText="1"/>
    </xf>
    <xf numFmtId="169" fontId="8" fillId="0" borderId="52" xfId="1" applyNumberFormat="1" applyFont="1" applyBorder="1" applyAlignment="1">
      <alignment horizontal="center" vertical="center"/>
    </xf>
    <xf numFmtId="169" fontId="8" fillId="0" borderId="90" xfId="1" applyNumberFormat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" fillId="0" borderId="1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23" fillId="0" borderId="18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" fillId="4" borderId="68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 wrapText="1" shrinkToFit="1"/>
    </xf>
    <xf numFmtId="0" fontId="7" fillId="4" borderId="92" xfId="0" applyFont="1" applyFill="1" applyBorder="1" applyAlignment="1">
      <alignment horizontal="center" vertical="center" wrapText="1" shrinkToFit="1"/>
    </xf>
    <xf numFmtId="0" fontId="7" fillId="4" borderId="0" xfId="0" applyFont="1" applyFill="1" applyBorder="1" applyAlignment="1">
      <alignment horizontal="center" vertical="center" wrapText="1" shrinkToFit="1"/>
    </xf>
    <xf numFmtId="0" fontId="7" fillId="4" borderId="93" xfId="0" applyFont="1" applyFill="1" applyBorder="1" applyAlignment="1">
      <alignment horizontal="center" vertical="center" wrapText="1" shrinkToFit="1"/>
    </xf>
    <xf numFmtId="0" fontId="7" fillId="4" borderId="5" xfId="0" applyFont="1" applyFill="1" applyBorder="1" applyAlignment="1">
      <alignment horizontal="center" vertical="center" wrapText="1" shrinkToFit="1"/>
    </xf>
    <xf numFmtId="0" fontId="7" fillId="4" borderId="94" xfId="0" applyFont="1" applyFill="1" applyBorder="1" applyAlignment="1">
      <alignment horizontal="center" vertical="center" wrapText="1" shrinkToFit="1"/>
    </xf>
    <xf numFmtId="0" fontId="11" fillId="0" borderId="50" xfId="3" applyFont="1" applyBorder="1" applyAlignment="1">
      <alignment horizontal="left" vertical="center" wrapText="1"/>
    </xf>
    <xf numFmtId="0" fontId="11" fillId="4" borderId="3" xfId="3" applyFont="1" applyFill="1" applyBorder="1" applyAlignment="1">
      <alignment horizontal="left" vertical="center" wrapText="1"/>
    </xf>
    <xf numFmtId="0" fontId="11" fillId="4" borderId="4" xfId="3" applyFont="1" applyFill="1" applyBorder="1" applyAlignment="1">
      <alignment horizontal="left" vertical="center" wrapText="1"/>
    </xf>
    <xf numFmtId="0" fontId="11" fillId="4" borderId="95" xfId="3" applyFont="1" applyFill="1" applyBorder="1" applyAlignment="1">
      <alignment horizontal="left" vertical="center" wrapText="1"/>
    </xf>
    <xf numFmtId="0" fontId="11" fillId="0" borderId="19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4" borderId="13" xfId="3" applyFont="1" applyFill="1" applyBorder="1" applyAlignment="1">
      <alignment horizontal="left" vertical="center" wrapText="1"/>
    </xf>
    <xf numFmtId="0" fontId="11" fillId="4" borderId="6" xfId="3" applyFont="1" applyFill="1" applyBorder="1" applyAlignment="1">
      <alignment horizontal="left" vertical="center" wrapText="1"/>
    </xf>
    <xf numFmtId="0" fontId="11" fillId="4" borderId="96" xfId="3" applyFont="1" applyFill="1" applyBorder="1" applyAlignment="1">
      <alignment horizontal="left" vertical="center" wrapText="1"/>
    </xf>
    <xf numFmtId="167" fontId="8" fillId="0" borderId="33" xfId="0" applyNumberFormat="1" applyFont="1" applyBorder="1" applyAlignment="1">
      <alignment horizontal="center" vertical="center"/>
    </xf>
    <xf numFmtId="167" fontId="8" fillId="0" borderId="45" xfId="0" applyNumberFormat="1" applyFont="1" applyBorder="1" applyAlignment="1">
      <alignment horizontal="center" vertical="center"/>
    </xf>
    <xf numFmtId="0" fontId="11" fillId="0" borderId="47" xfId="3" applyFont="1" applyBorder="1" applyAlignment="1">
      <alignment horizontal="left" vertical="center" wrapText="1"/>
    </xf>
    <xf numFmtId="0" fontId="11" fillId="0" borderId="32" xfId="3" applyFont="1" applyBorder="1" applyAlignment="1">
      <alignment horizontal="left" vertical="center" wrapText="1"/>
    </xf>
    <xf numFmtId="0" fontId="11" fillId="0" borderId="28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29" xfId="3" applyFont="1" applyBorder="1" applyAlignment="1">
      <alignment horizontal="left" vertical="center" wrapText="1"/>
    </xf>
    <xf numFmtId="169" fontId="8" fillId="0" borderId="33" xfId="1" applyNumberFormat="1" applyFont="1" applyBorder="1" applyAlignment="1">
      <alignment horizontal="center" vertical="center"/>
    </xf>
    <xf numFmtId="169" fontId="8" fillId="0" borderId="45" xfId="1" applyNumberFormat="1" applyFont="1" applyBorder="1" applyAlignment="1">
      <alignment horizontal="center" vertical="center"/>
    </xf>
    <xf numFmtId="1" fontId="8" fillId="0" borderId="33" xfId="1" applyNumberFormat="1" applyFont="1" applyBorder="1" applyAlignment="1">
      <alignment horizontal="center" vertical="center"/>
    </xf>
    <xf numFmtId="1" fontId="8" fillId="0" borderId="45" xfId="1" applyNumberFormat="1" applyFont="1" applyBorder="1" applyAlignment="1">
      <alignment horizontal="center" vertical="center"/>
    </xf>
    <xf numFmtId="167" fontId="8" fillId="0" borderId="31" xfId="0" applyNumberFormat="1" applyFont="1" applyBorder="1" applyAlignment="1">
      <alignment horizontal="center" vertical="center"/>
    </xf>
    <xf numFmtId="0" fontId="11" fillId="0" borderId="51" xfId="3" applyFont="1" applyBorder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89" xfId="3" applyFont="1" applyBorder="1" applyAlignment="1">
      <alignment horizontal="left" vertical="center" wrapText="1"/>
    </xf>
    <xf numFmtId="168" fontId="8" fillId="0" borderId="33" xfId="1" applyNumberFormat="1" applyFont="1" applyBorder="1" applyAlignment="1">
      <alignment horizontal="center" vertical="center"/>
    </xf>
    <xf numFmtId="168" fontId="8" fillId="0" borderId="31" xfId="1" applyNumberFormat="1" applyFont="1" applyBorder="1" applyAlignment="1">
      <alignment horizontal="center" vertical="center"/>
    </xf>
    <xf numFmtId="167" fontId="8" fillId="4" borderId="24" xfId="0" applyNumberFormat="1" applyFont="1" applyFill="1" applyBorder="1" applyAlignment="1">
      <alignment horizontal="center" vertical="center"/>
    </xf>
    <xf numFmtId="167" fontId="8" fillId="4" borderId="21" xfId="0" applyNumberFormat="1" applyFont="1" applyFill="1" applyBorder="1" applyAlignment="1">
      <alignment horizontal="center" vertical="center"/>
    </xf>
    <xf numFmtId="0" fontId="11" fillId="4" borderId="50" xfId="3" applyFont="1" applyFill="1" applyBorder="1" applyAlignment="1">
      <alignment horizontal="left" vertical="center" wrapText="1"/>
    </xf>
    <xf numFmtId="0" fontId="11" fillId="4" borderId="5" xfId="3" applyFont="1" applyFill="1" applyBorder="1" applyAlignment="1">
      <alignment horizontal="left" vertical="center" wrapText="1"/>
    </xf>
    <xf numFmtId="169" fontId="8" fillId="4" borderId="34" xfId="1" applyNumberFormat="1" applyFont="1" applyFill="1" applyBorder="1" applyAlignment="1">
      <alignment horizontal="center" vertical="center" wrapText="1"/>
    </xf>
    <xf numFmtId="169" fontId="8" fillId="4" borderId="37" xfId="1" applyNumberFormat="1" applyFont="1" applyFill="1" applyBorder="1" applyAlignment="1">
      <alignment horizontal="center" vertical="center" wrapText="1"/>
    </xf>
    <xf numFmtId="1" fontId="8" fillId="4" borderId="34" xfId="1" applyNumberFormat="1" applyFont="1" applyFill="1" applyBorder="1" applyAlignment="1">
      <alignment horizontal="center" vertical="center"/>
    </xf>
    <xf numFmtId="1" fontId="8" fillId="4" borderId="37" xfId="1" applyNumberFormat="1" applyFont="1" applyFill="1" applyBorder="1" applyAlignment="1">
      <alignment horizontal="center" vertical="center"/>
    </xf>
    <xf numFmtId="4" fontId="8" fillId="0" borderId="47" xfId="1" applyNumberFormat="1" applyFont="1" applyBorder="1" applyAlignment="1">
      <alignment horizontal="center" vertical="center" wrapText="1"/>
    </xf>
    <xf numFmtId="4" fontId="8" fillId="0" borderId="32" xfId="1" applyNumberFormat="1" applyFont="1" applyBorder="1" applyAlignment="1">
      <alignment horizontal="center" vertical="center" wrapText="1"/>
    </xf>
    <xf numFmtId="4" fontId="8" fillId="0" borderId="23" xfId="1" applyNumberFormat="1" applyFont="1" applyBorder="1" applyAlignment="1">
      <alignment horizontal="center" vertical="center" wrapText="1"/>
    </xf>
    <xf numFmtId="4" fontId="8" fillId="0" borderId="9" xfId="1" applyNumberFormat="1" applyFont="1" applyBorder="1" applyAlignment="1">
      <alignment horizontal="center" vertical="center" wrapText="1"/>
    </xf>
    <xf numFmtId="4" fontId="8" fillId="4" borderId="34" xfId="1" applyNumberFormat="1" applyFont="1" applyFill="1" applyBorder="1" applyAlignment="1">
      <alignment horizontal="center" vertical="center"/>
    </xf>
    <xf numFmtId="4" fontId="8" fillId="4" borderId="9" xfId="1" applyNumberFormat="1" applyFont="1" applyFill="1" applyBorder="1" applyAlignment="1">
      <alignment horizontal="center" vertical="center"/>
    </xf>
    <xf numFmtId="4" fontId="8" fillId="4" borderId="37" xfId="1" applyNumberFormat="1" applyFont="1" applyFill="1" applyBorder="1" applyAlignment="1">
      <alignment horizontal="center" vertical="center"/>
    </xf>
    <xf numFmtId="4" fontId="8" fillId="4" borderId="89" xfId="1" applyNumberFormat="1" applyFont="1" applyFill="1" applyBorder="1" applyAlignment="1">
      <alignment horizontal="center" vertical="center"/>
    </xf>
    <xf numFmtId="0" fontId="11" fillId="0" borderId="52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90" xfId="3" applyFont="1" applyBorder="1" applyAlignment="1">
      <alignment horizontal="left" vertical="center" wrapText="1"/>
    </xf>
    <xf numFmtId="0" fontId="1" fillId="0" borderId="54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5" fillId="0" borderId="5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1" fillId="0" borderId="36" xfId="3" applyFont="1" applyBorder="1" applyAlignment="1">
      <alignment horizontal="left" vertical="center"/>
    </xf>
    <xf numFmtId="0" fontId="11" fillId="0" borderId="35" xfId="3" applyFont="1" applyBorder="1" applyAlignment="1">
      <alignment horizontal="left" vertical="center"/>
    </xf>
    <xf numFmtId="0" fontId="11" fillId="0" borderId="49" xfId="3" applyFont="1" applyBorder="1" applyAlignment="1">
      <alignment horizontal="left" vertical="center"/>
    </xf>
    <xf numFmtId="168" fontId="8" fillId="0" borderId="51" xfId="1" applyNumberFormat="1" applyFont="1" applyBorder="1" applyAlignment="1">
      <alignment horizontal="center" vertical="center"/>
    </xf>
    <xf numFmtId="168" fontId="8" fillId="0" borderId="5" xfId="1" applyNumberFormat="1" applyFont="1" applyBorder="1" applyAlignment="1">
      <alignment horizontal="center" vertical="center"/>
    </xf>
    <xf numFmtId="168" fontId="8" fillId="0" borderId="89" xfId="1" applyNumberFormat="1" applyFont="1" applyBorder="1" applyAlignment="1">
      <alignment horizontal="center" vertical="center"/>
    </xf>
    <xf numFmtId="0" fontId="1" fillId="0" borderId="60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56" fillId="0" borderId="59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56" fillId="0" borderId="58" xfId="0" applyFont="1" applyBorder="1" applyAlignment="1">
      <alignment horizontal="center" vertical="center" wrapText="1"/>
    </xf>
    <xf numFmtId="0" fontId="57" fillId="0" borderId="62" xfId="0" applyFont="1" applyBorder="1" applyAlignment="1">
      <alignment horizontal="center" vertical="center" wrapText="1"/>
    </xf>
    <xf numFmtId="0" fontId="57" fillId="0" borderId="57" xfId="0" applyFont="1" applyBorder="1" applyAlignment="1">
      <alignment horizontal="center" vertical="center" wrapText="1"/>
    </xf>
    <xf numFmtId="0" fontId="57" fillId="0" borderId="63" xfId="0" applyFont="1" applyBorder="1" applyAlignment="1">
      <alignment horizontal="center" vertical="center" wrapText="1"/>
    </xf>
    <xf numFmtId="0" fontId="11" fillId="0" borderId="30" xfId="3" applyFont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11" fillId="0" borderId="23" xfId="3" applyFont="1" applyBorder="1" applyAlignment="1">
      <alignment horizontal="left" vertical="center"/>
    </xf>
    <xf numFmtId="0" fontId="11" fillId="0" borderId="0" xfId="3" applyFont="1" applyAlignment="1">
      <alignment horizontal="left" vertical="center"/>
    </xf>
    <xf numFmtId="0" fontId="11" fillId="0" borderId="9" xfId="3" applyFont="1" applyBorder="1" applyAlignment="1">
      <alignment horizontal="left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left" vertical="center"/>
    </xf>
    <xf numFmtId="0" fontId="8" fillId="4" borderId="44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11" fillId="0" borderId="11" xfId="3" applyFont="1" applyBorder="1" applyAlignment="1">
      <alignment horizontal="center" vertical="center"/>
    </xf>
    <xf numFmtId="0" fontId="11" fillId="0" borderId="2" xfId="3" applyFont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1" fillId="0" borderId="2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0" fontId="8" fillId="4" borderId="16" xfId="0" applyFont="1" applyFill="1" applyBorder="1" applyAlignment="1">
      <alignment horizontal="left" vertical="center"/>
    </xf>
    <xf numFmtId="0" fontId="8" fillId="4" borderId="43" xfId="0" applyFont="1" applyFill="1" applyBorder="1" applyAlignment="1">
      <alignment horizontal="center" vertical="center"/>
    </xf>
    <xf numFmtId="0" fontId="11" fillId="0" borderId="11" xfId="3" applyFont="1" applyBorder="1" applyAlignment="1">
      <alignment horizontal="left" vertical="center"/>
    </xf>
    <xf numFmtId="0" fontId="11" fillId="0" borderId="2" xfId="3" applyFont="1" applyBorder="1" applyAlignment="1">
      <alignment horizontal="left" vertical="center"/>
    </xf>
    <xf numFmtId="0" fontId="11" fillId="0" borderId="3" xfId="3" applyFont="1" applyBorder="1" applyAlignment="1">
      <alignment horizontal="left" vertical="center"/>
    </xf>
    <xf numFmtId="0" fontId="8" fillId="4" borderId="43" xfId="0" applyFont="1" applyFill="1" applyBorder="1" applyAlignment="1">
      <alignment horizontal="left" vertical="center"/>
    </xf>
    <xf numFmtId="0" fontId="8" fillId="4" borderId="42" xfId="0" applyFont="1" applyFill="1" applyBorder="1" applyAlignment="1">
      <alignment horizontal="left" vertical="center"/>
    </xf>
    <xf numFmtId="0" fontId="8" fillId="4" borderId="49" xfId="0" applyFont="1" applyFill="1" applyBorder="1" applyAlignment="1">
      <alignment horizontal="left" vertical="center"/>
    </xf>
    <xf numFmtId="0" fontId="8" fillId="4" borderId="50" xfId="0" applyFont="1" applyFill="1" applyBorder="1" applyAlignment="1">
      <alignment horizontal="left" vertical="center"/>
    </xf>
    <xf numFmtId="0" fontId="8" fillId="4" borderId="48" xfId="0" applyFont="1" applyFill="1" applyBorder="1" applyAlignment="1">
      <alignment horizontal="left" vertical="center"/>
    </xf>
    <xf numFmtId="0" fontId="2" fillId="12" borderId="36" xfId="6" applyFont="1" applyFill="1" applyBorder="1" applyAlignment="1">
      <alignment horizontal="left" vertical="center"/>
    </xf>
    <xf numFmtId="0" fontId="2" fillId="12" borderId="35" xfId="6" applyFont="1" applyFill="1" applyBorder="1" applyAlignment="1">
      <alignment horizontal="left" vertical="center"/>
    </xf>
    <xf numFmtId="0" fontId="2" fillId="12" borderId="30" xfId="6" applyFont="1" applyFill="1" applyBorder="1" applyAlignment="1">
      <alignment horizontal="left" vertical="center"/>
    </xf>
    <xf numFmtId="0" fontId="8" fillId="4" borderId="42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0" fontId="11" fillId="0" borderId="0" xfId="3" applyFont="1" applyBorder="1" applyAlignment="1">
      <alignment horizontal="left" vertical="center"/>
    </xf>
    <xf numFmtId="0" fontId="11" fillId="0" borderId="47" xfId="3" applyFont="1" applyBorder="1" applyAlignment="1">
      <alignment horizontal="left" vertical="center"/>
    </xf>
    <xf numFmtId="0" fontId="11" fillId="0" borderId="50" xfId="3" applyFont="1" applyBorder="1" applyAlignment="1">
      <alignment horizontal="left" vertical="center"/>
    </xf>
    <xf numFmtId="0" fontId="11" fillId="0" borderId="32" xfId="3" applyFont="1" applyBorder="1" applyAlignment="1">
      <alignment horizontal="left" vertical="center"/>
    </xf>
    <xf numFmtId="0" fontId="11" fillId="0" borderId="0" xfId="3" applyFont="1" applyBorder="1" applyAlignment="1">
      <alignment horizontal="center" vertical="center"/>
    </xf>
    <xf numFmtId="0" fontId="6" fillId="4" borderId="69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6" fillId="4" borderId="3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3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72" xfId="0" applyFont="1" applyFill="1" applyBorder="1" applyAlignment="1">
      <alignment horizontal="center" vertical="center" wrapText="1" shrinkToFit="1"/>
    </xf>
    <xf numFmtId="0" fontId="6" fillId="4" borderId="73" xfId="0" applyFont="1" applyFill="1" applyBorder="1" applyAlignment="1">
      <alignment horizontal="center" vertical="center" wrapText="1" shrinkToFit="1"/>
    </xf>
    <xf numFmtId="0" fontId="6" fillId="4" borderId="75" xfId="0" applyFont="1" applyFill="1" applyBorder="1" applyAlignment="1">
      <alignment horizontal="center" vertical="center" wrapText="1" shrinkToFit="1"/>
    </xf>
    <xf numFmtId="0" fontId="6" fillId="4" borderId="76" xfId="0" applyFont="1" applyFill="1" applyBorder="1" applyAlignment="1">
      <alignment horizontal="center" vertical="center" wrapText="1" shrinkToFit="1"/>
    </xf>
    <xf numFmtId="0" fontId="6" fillId="4" borderId="77" xfId="0" applyFont="1" applyFill="1" applyBorder="1" applyAlignment="1">
      <alignment horizontal="center" vertical="center" wrapText="1" shrinkToFit="1"/>
    </xf>
    <xf numFmtId="0" fontId="6" fillId="4" borderId="78" xfId="0" applyFont="1" applyFill="1" applyBorder="1" applyAlignment="1">
      <alignment horizontal="center" vertical="center" wrapText="1" shrinkToFit="1"/>
    </xf>
    <xf numFmtId="0" fontId="6" fillId="4" borderId="18" xfId="0" applyFont="1" applyFill="1" applyBorder="1" applyAlignment="1">
      <alignment horizontal="center" vertical="center" wrapText="1" shrinkToFit="1"/>
    </xf>
    <xf numFmtId="0" fontId="6" fillId="4" borderId="0" xfId="0" applyFont="1" applyFill="1" applyBorder="1" applyAlignment="1">
      <alignment horizontal="center" vertical="center" wrapText="1" shrinkToFit="1"/>
    </xf>
    <xf numFmtId="0" fontId="6" fillId="4" borderId="5" xfId="0" applyFont="1" applyFill="1" applyBorder="1" applyAlignment="1">
      <alignment horizontal="center" vertical="center" wrapText="1" shrinkToFit="1"/>
    </xf>
    <xf numFmtId="0" fontId="47" fillId="4" borderId="70" xfId="0" applyFont="1" applyFill="1" applyBorder="1" applyAlignment="1">
      <alignment horizontal="center" vertical="center" wrapText="1" shrinkToFit="1"/>
    </xf>
    <xf numFmtId="0" fontId="47" fillId="4" borderId="71" xfId="0" applyFont="1" applyFill="1" applyBorder="1" applyAlignment="1">
      <alignment horizontal="center" vertical="center" wrapText="1" shrinkToFit="1"/>
    </xf>
    <xf numFmtId="0" fontId="69" fillId="0" borderId="0" xfId="0" applyFont="1" applyAlignment="1">
      <alignment horizontal="center" vertical="center" textRotation="90"/>
    </xf>
    <xf numFmtId="0" fontId="15" fillId="21" borderId="0" xfId="0" applyFont="1" applyFill="1" applyAlignment="1">
      <alignment horizontal="center" vertical="center" textRotation="90"/>
    </xf>
    <xf numFmtId="0" fontId="11" fillId="0" borderId="28" xfId="3" applyFont="1" applyBorder="1" applyAlignment="1">
      <alignment horizontal="left" vertical="center"/>
    </xf>
    <xf numFmtId="0" fontId="11" fillId="0" borderId="16" xfId="3" applyFont="1" applyBorder="1" applyAlignment="1">
      <alignment horizontal="left" vertical="center"/>
    </xf>
    <xf numFmtId="0" fontId="11" fillId="0" borderId="29" xfId="3" applyFont="1" applyBorder="1" applyAlignment="1">
      <alignment horizontal="left" vertical="center"/>
    </xf>
    <xf numFmtId="0" fontId="8" fillId="4" borderId="7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/>
    </xf>
    <xf numFmtId="0" fontId="11" fillId="0" borderId="19" xfId="3" applyFont="1" applyBorder="1" applyAlignment="1">
      <alignment horizontal="left" vertical="center"/>
    </xf>
    <xf numFmtId="0" fontId="11" fillId="0" borderId="4" xfId="3" applyFont="1" applyBorder="1" applyAlignment="1">
      <alignment horizontal="left" vertical="center"/>
    </xf>
    <xf numFmtId="0" fontId="11" fillId="0" borderId="14" xfId="3" applyFont="1" applyBorder="1" applyAlignment="1">
      <alignment horizontal="left" vertical="center"/>
    </xf>
    <xf numFmtId="0" fontId="0" fillId="0" borderId="6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1" xfId="0" applyBorder="1" applyAlignment="1">
      <alignment horizontal="center"/>
    </xf>
    <xf numFmtId="0" fontId="12" fillId="0" borderId="59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 wrapText="1"/>
    </xf>
    <xf numFmtId="0" fontId="12" fillId="0" borderId="62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2" fillId="0" borderId="6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5" fillId="0" borderId="1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2" fontId="23" fillId="0" borderId="18" xfId="0" applyNumberFormat="1" applyFont="1" applyBorder="1" applyAlignment="1">
      <alignment horizontal="center" vertical="center"/>
    </xf>
    <xf numFmtId="2" fontId="23" fillId="0" borderId="55" xfId="0" applyNumberFormat="1" applyFont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/>
    </xf>
    <xf numFmtId="2" fontId="23" fillId="0" borderId="29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2" fontId="23" fillId="0" borderId="0" xfId="0" applyNumberFormat="1" applyFont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0" fillId="0" borderId="5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15" fillId="22" borderId="0" xfId="0" applyFont="1" applyFill="1" applyAlignment="1">
      <alignment horizontal="center" vertical="center" textRotation="90"/>
    </xf>
    <xf numFmtId="0" fontId="70" fillId="0" borderId="0" xfId="0" applyFont="1" applyAlignment="1">
      <alignment horizontal="center" vertical="center" textRotation="90"/>
    </xf>
    <xf numFmtId="0" fontId="4" fillId="0" borderId="65" xfId="0" applyFont="1" applyBorder="1" applyAlignment="1">
      <alignment horizontal="center"/>
    </xf>
    <xf numFmtId="0" fontId="4" fillId="0" borderId="66" xfId="0" applyFont="1" applyBorder="1" applyAlignment="1">
      <alignment horizontal="center"/>
    </xf>
    <xf numFmtId="0" fontId="4" fillId="0" borderId="67" xfId="0" applyFont="1" applyBorder="1" applyAlignment="1">
      <alignment horizontal="center"/>
    </xf>
    <xf numFmtId="0" fontId="71" fillId="0" borderId="59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58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/>
    </xf>
    <xf numFmtId="0" fontId="36" fillId="0" borderId="62" xfId="0" applyFont="1" applyBorder="1" applyAlignment="1">
      <alignment horizontal="center" vertical="center"/>
    </xf>
    <xf numFmtId="0" fontId="36" fillId="0" borderId="56" xfId="0" applyFont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0" fontId="36" fillId="0" borderId="61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6" fillId="4" borderId="54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0" fontId="15" fillId="26" borderId="0" xfId="0" applyFont="1" applyFill="1" applyAlignment="1">
      <alignment horizontal="center" vertical="center" textRotation="90"/>
    </xf>
    <xf numFmtId="0" fontId="76" fillId="0" borderId="0" xfId="0" applyFont="1" applyAlignment="1">
      <alignment horizontal="center" vertical="center" textRotation="90"/>
    </xf>
    <xf numFmtId="0" fontId="11" fillId="0" borderId="47" xfId="3" applyFont="1" applyBorder="1" applyAlignment="1">
      <alignment horizontal="center" vertical="center"/>
    </xf>
    <xf numFmtId="0" fontId="11" fillId="0" borderId="50" xfId="3" applyFont="1" applyBorder="1" applyAlignment="1">
      <alignment horizontal="center" vertical="center"/>
    </xf>
    <xf numFmtId="0" fontId="11" fillId="0" borderId="32" xfId="3" applyFont="1" applyBorder="1" applyAlignment="1">
      <alignment horizontal="center" vertical="center"/>
    </xf>
    <xf numFmtId="0" fontId="15" fillId="23" borderId="0" xfId="0" applyFont="1" applyFill="1" applyAlignment="1">
      <alignment horizontal="center" vertical="center" textRotation="90"/>
    </xf>
    <xf numFmtId="0" fontId="72" fillId="0" borderId="0" xfId="0" applyFont="1" applyAlignment="1">
      <alignment horizontal="center" vertical="center" textRotation="90"/>
    </xf>
    <xf numFmtId="164" fontId="11" fillId="0" borderId="47" xfId="3" applyNumberFormat="1" applyFont="1" applyBorder="1" applyAlignment="1">
      <alignment horizontal="left" vertical="center"/>
    </xf>
    <xf numFmtId="164" fontId="11" fillId="0" borderId="50" xfId="3" applyNumberFormat="1" applyFont="1" applyBorder="1" applyAlignment="1">
      <alignment horizontal="left" vertical="center"/>
    </xf>
    <xf numFmtId="164" fontId="11" fillId="0" borderId="32" xfId="3" applyNumberFormat="1" applyFont="1" applyBorder="1" applyAlignment="1">
      <alignment horizontal="left" vertical="center"/>
    </xf>
    <xf numFmtId="164" fontId="8" fillId="4" borderId="0" xfId="0" applyNumberFormat="1" applyFont="1" applyFill="1" applyAlignment="1">
      <alignment horizontal="left" vertical="center"/>
    </xf>
    <xf numFmtId="164" fontId="11" fillId="0" borderId="23" xfId="3" applyNumberFormat="1" applyFont="1" applyBorder="1" applyAlignment="1">
      <alignment horizontal="left" vertical="center"/>
    </xf>
    <xf numFmtId="164" fontId="11" fillId="0" borderId="0" xfId="3" applyNumberFormat="1" applyFont="1" applyAlignment="1">
      <alignment horizontal="left" vertical="center"/>
    </xf>
    <xf numFmtId="164" fontId="11" fillId="0" borderId="9" xfId="3" applyNumberFormat="1" applyFont="1" applyBorder="1" applyAlignment="1">
      <alignment horizontal="left" vertical="center"/>
    </xf>
    <xf numFmtId="164" fontId="8" fillId="4" borderId="16" xfId="0" applyNumberFormat="1" applyFont="1" applyFill="1" applyBorder="1" applyAlignment="1">
      <alignment horizontal="left" vertical="center"/>
    </xf>
    <xf numFmtId="164" fontId="8" fillId="4" borderId="5" xfId="0" applyNumberFormat="1" applyFont="1" applyFill="1" applyBorder="1" applyAlignment="1">
      <alignment horizontal="left" vertical="center"/>
    </xf>
    <xf numFmtId="164" fontId="11" fillId="0" borderId="47" xfId="3" applyNumberFormat="1" applyFont="1" applyBorder="1" applyAlignment="1">
      <alignment horizontal="center" vertical="center"/>
    </xf>
    <xf numFmtId="164" fontId="11" fillId="0" borderId="50" xfId="3" applyNumberFormat="1" applyFont="1" applyBorder="1" applyAlignment="1">
      <alignment horizontal="center" vertical="center"/>
    </xf>
    <xf numFmtId="164" fontId="11" fillId="0" borderId="32" xfId="3" applyNumberFormat="1" applyFont="1" applyBorder="1" applyAlignment="1">
      <alignment horizontal="center" vertical="center"/>
    </xf>
    <xf numFmtId="164" fontId="8" fillId="4" borderId="16" xfId="0" applyNumberFormat="1" applyFont="1" applyFill="1" applyBorder="1" applyAlignment="1">
      <alignment horizontal="center" vertical="center"/>
    </xf>
    <xf numFmtId="164" fontId="11" fillId="0" borderId="23" xfId="3" applyNumberFormat="1" applyFont="1" applyBorder="1" applyAlignment="1">
      <alignment horizontal="center" vertical="center"/>
    </xf>
    <xf numFmtId="164" fontId="11" fillId="0" borderId="0" xfId="3" applyNumberFormat="1" applyFont="1" applyAlignment="1">
      <alignment horizontal="center" vertical="center"/>
    </xf>
    <xf numFmtId="164" fontId="11" fillId="0" borderId="9" xfId="3" applyNumberFormat="1" applyFont="1" applyBorder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0" fontId="29" fillId="0" borderId="0" xfId="0" applyFont="1" applyAlignment="1">
      <alignment horizontal="center" vertical="center" textRotation="90"/>
    </xf>
    <xf numFmtId="0" fontId="15" fillId="10" borderId="0" xfId="0" applyFont="1" applyFill="1" applyAlignment="1">
      <alignment horizontal="center" vertical="center" textRotation="90"/>
    </xf>
    <xf numFmtId="0" fontId="73" fillId="0" borderId="0" xfId="0" applyFont="1" applyAlignment="1">
      <alignment horizontal="center" vertical="center" textRotation="90"/>
    </xf>
    <xf numFmtId="0" fontId="8" fillId="4" borderId="5" xfId="0" applyFont="1" applyFill="1" applyBorder="1" applyAlignment="1">
      <alignment horizontal="left" vertical="center"/>
    </xf>
    <xf numFmtId="0" fontId="74" fillId="0" borderId="0" xfId="0" applyFont="1" applyAlignment="1">
      <alignment horizontal="center" vertical="center" textRotation="90"/>
    </xf>
    <xf numFmtId="0" fontId="15" fillId="24" borderId="0" xfId="0" applyFont="1" applyFill="1" applyAlignment="1">
      <alignment horizontal="center" vertical="center" textRotation="90"/>
    </xf>
    <xf numFmtId="0" fontId="37" fillId="0" borderId="0" xfId="0" applyFont="1" applyAlignment="1">
      <alignment horizontal="center"/>
    </xf>
    <xf numFmtId="2" fontId="0" fillId="0" borderId="18" xfId="0" applyNumberFormat="1" applyBorder="1" applyAlignment="1">
      <alignment horizontal="center" vertical="center" wrapText="1"/>
    </xf>
    <xf numFmtId="2" fontId="0" fillId="0" borderId="55" xfId="0" applyNumberForma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 wrapText="1"/>
    </xf>
    <xf numFmtId="2" fontId="0" fillId="0" borderId="16" xfId="0" applyNumberFormat="1" applyBorder="1" applyAlignment="1">
      <alignment horizontal="center" vertical="center" wrapText="1"/>
    </xf>
    <xf numFmtId="2" fontId="0" fillId="0" borderId="29" xfId="0" applyNumberForma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left" vertical="center"/>
    </xf>
    <xf numFmtId="0" fontId="75" fillId="0" borderId="0" xfId="0" applyFont="1" applyAlignment="1">
      <alignment horizontal="center" vertical="center" textRotation="90"/>
    </xf>
    <xf numFmtId="0" fontId="15" fillId="25" borderId="0" xfId="0" applyFont="1" applyFill="1" applyAlignment="1">
      <alignment horizontal="center" vertical="center" textRotation="90" wrapText="1"/>
    </xf>
    <xf numFmtId="0" fontId="8" fillId="4" borderId="37" xfId="0" applyFont="1" applyFill="1" applyBorder="1" applyAlignment="1">
      <alignment horizontal="left" vertical="center"/>
    </xf>
    <xf numFmtId="0" fontId="8" fillId="4" borderId="22" xfId="0" applyFont="1" applyFill="1" applyBorder="1" applyAlignment="1">
      <alignment horizontal="left" vertical="center"/>
    </xf>
    <xf numFmtId="0" fontId="8" fillId="4" borderId="34" xfId="0" applyFont="1" applyFill="1" applyBorder="1" applyAlignment="1">
      <alignment horizontal="center" vertical="center"/>
    </xf>
    <xf numFmtId="0" fontId="8" fillId="4" borderId="44" xfId="0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right" vertical="center"/>
    </xf>
    <xf numFmtId="0" fontId="8" fillId="4" borderId="0" xfId="0" applyFont="1" applyFill="1" applyAlignment="1">
      <alignment horizontal="right" vertical="center"/>
    </xf>
    <xf numFmtId="0" fontId="8" fillId="4" borderId="44" xfId="0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8" fillId="12" borderId="43" xfId="0" applyFont="1" applyFill="1" applyBorder="1" applyAlignment="1">
      <alignment horizontal="left" vertical="center"/>
    </xf>
    <xf numFmtId="0" fontId="8" fillId="12" borderId="16" xfId="0" applyFont="1" applyFill="1" applyBorder="1" applyAlignment="1">
      <alignment horizontal="left" vertical="center"/>
    </xf>
    <xf numFmtId="0" fontId="8" fillId="12" borderId="42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8" fillId="4" borderId="43" xfId="0" applyFont="1" applyFill="1" applyBorder="1" applyAlignment="1">
      <alignment vertical="center"/>
    </xf>
    <xf numFmtId="0" fontId="8" fillId="4" borderId="16" xfId="0" applyFont="1" applyFill="1" applyBorder="1" applyAlignment="1">
      <alignment vertical="center"/>
    </xf>
    <xf numFmtId="0" fontId="8" fillId="4" borderId="42" xfId="0" applyFont="1" applyFill="1" applyBorder="1" applyAlignment="1">
      <alignment vertical="center"/>
    </xf>
    <xf numFmtId="0" fontId="21" fillId="4" borderId="47" xfId="3" applyFont="1" applyFill="1" applyBorder="1" applyAlignment="1">
      <alignment horizontal="left" vertical="center"/>
    </xf>
    <xf numFmtId="0" fontId="21" fillId="4" borderId="50" xfId="3" applyFont="1" applyFill="1" applyBorder="1" applyAlignment="1">
      <alignment horizontal="left" vertical="center"/>
    </xf>
    <xf numFmtId="0" fontId="21" fillId="4" borderId="32" xfId="3" applyFont="1" applyFill="1" applyBorder="1" applyAlignment="1">
      <alignment horizontal="left" vertical="center"/>
    </xf>
    <xf numFmtId="0" fontId="11" fillId="4" borderId="47" xfId="3" applyFont="1" applyFill="1" applyBorder="1" applyAlignment="1">
      <alignment horizontal="left" vertical="center"/>
    </xf>
    <xf numFmtId="0" fontId="11" fillId="4" borderId="50" xfId="3" applyFont="1" applyFill="1" applyBorder="1" applyAlignment="1">
      <alignment horizontal="left" vertical="center"/>
    </xf>
    <xf numFmtId="0" fontId="11" fillId="4" borderId="32" xfId="3" applyFont="1" applyFill="1" applyBorder="1" applyAlignment="1">
      <alignment horizontal="left" vertical="center"/>
    </xf>
    <xf numFmtId="0" fontId="86" fillId="0" borderId="0" xfId="0" applyFont="1" applyAlignment="1">
      <alignment horizontal="center" vertical="center" textRotation="90"/>
    </xf>
    <xf numFmtId="0" fontId="15" fillId="25" borderId="0" xfId="0" applyFont="1" applyFill="1" applyAlignment="1">
      <alignment horizontal="center" vertical="center" textRotation="90"/>
    </xf>
    <xf numFmtId="0" fontId="8" fillId="4" borderId="37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11" fillId="0" borderId="47" xfId="3" applyFont="1" applyBorder="1" applyAlignment="1">
      <alignment vertical="center"/>
    </xf>
    <xf numFmtId="0" fontId="11" fillId="0" borderId="50" xfId="3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0" fontId="15" fillId="28" borderId="0" xfId="0" applyFont="1" applyFill="1" applyAlignment="1">
      <alignment horizontal="center" vertical="center" textRotation="90"/>
    </xf>
    <xf numFmtId="0" fontId="77" fillId="0" borderId="0" xfId="0" applyFont="1" applyAlignment="1">
      <alignment horizontal="center" vertical="center" textRotation="90"/>
    </xf>
    <xf numFmtId="0" fontId="78" fillId="0" borderId="0" xfId="0" applyFont="1" applyAlignment="1">
      <alignment horizontal="center" vertical="center" textRotation="90"/>
    </xf>
    <xf numFmtId="0" fontId="55" fillId="28" borderId="0" xfId="0" applyFont="1" applyFill="1" applyAlignment="1">
      <alignment horizontal="center" vertical="center" textRotation="90"/>
    </xf>
    <xf numFmtId="0" fontId="6" fillId="4" borderId="82" xfId="0" applyFont="1" applyFill="1" applyBorder="1" applyAlignment="1">
      <alignment horizontal="center" vertical="center" wrapText="1" shrinkToFit="1"/>
    </xf>
    <xf numFmtId="0" fontId="6" fillId="4" borderId="38" xfId="0" applyFont="1" applyFill="1" applyBorder="1" applyAlignment="1">
      <alignment horizontal="center" vertical="center" wrapText="1" shrinkToFit="1"/>
    </xf>
    <xf numFmtId="0" fontId="6" fillId="4" borderId="20" xfId="0" applyFont="1" applyFill="1" applyBorder="1" applyAlignment="1">
      <alignment horizontal="center" vertical="center" wrapText="1" shrinkToFit="1"/>
    </xf>
    <xf numFmtId="0" fontId="7" fillId="4" borderId="82" xfId="0" applyFont="1" applyFill="1" applyBorder="1" applyAlignment="1">
      <alignment horizontal="center" vertical="center" wrapText="1" shrinkToFit="1"/>
    </xf>
    <xf numFmtId="0" fontId="7" fillId="4" borderId="38" xfId="0" applyFont="1" applyFill="1" applyBorder="1" applyAlignment="1">
      <alignment horizontal="center" vertical="center" wrapText="1" shrinkToFit="1"/>
    </xf>
    <xf numFmtId="0" fontId="6" fillId="4" borderId="21" xfId="0" applyFont="1" applyFill="1" applyBorder="1" applyAlignment="1">
      <alignment horizontal="center" vertical="center"/>
    </xf>
    <xf numFmtId="0" fontId="6" fillId="4" borderId="81" xfId="0" applyFont="1" applyFill="1" applyBorder="1" applyAlignment="1">
      <alignment horizontal="center" vertical="center"/>
    </xf>
    <xf numFmtId="0" fontId="6" fillId="4" borderId="44" xfId="0" applyFont="1" applyFill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0" fontId="6" fillId="4" borderId="69" xfId="0" applyFont="1" applyFill="1" applyBorder="1" applyAlignment="1">
      <alignment horizontal="center" vertical="center" wrapText="1" shrinkToFit="1"/>
    </xf>
    <xf numFmtId="0" fontId="6" fillId="4" borderId="34" xfId="0" applyFont="1" applyFill="1" applyBorder="1" applyAlignment="1">
      <alignment horizontal="center" vertical="center" wrapText="1" shrinkToFit="1"/>
    </xf>
    <xf numFmtId="0" fontId="6" fillId="4" borderId="37" xfId="0" applyFont="1" applyFill="1" applyBorder="1" applyAlignment="1">
      <alignment horizontal="center" vertical="center" wrapText="1" shrinkToFit="1"/>
    </xf>
    <xf numFmtId="0" fontId="79" fillId="0" borderId="0" xfId="0" applyFont="1" applyAlignment="1">
      <alignment horizontal="center" vertical="center" textRotation="90"/>
    </xf>
    <xf numFmtId="0" fontId="14" fillId="9" borderId="0" xfId="0" quotePrefix="1" applyFont="1" applyFill="1" applyAlignment="1">
      <alignment horizontal="center" vertical="center"/>
    </xf>
    <xf numFmtId="0" fontId="5" fillId="0" borderId="59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8" fillId="4" borderId="34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4" borderId="44" xfId="0" applyFont="1" applyFill="1" applyBorder="1" applyAlignment="1">
      <alignment vertical="center"/>
    </xf>
    <xf numFmtId="0" fontId="8" fillId="4" borderId="37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11" fillId="0" borderId="23" xfId="3" applyFont="1" applyBorder="1" applyAlignment="1">
      <alignment vertical="center"/>
    </xf>
    <xf numFmtId="0" fontId="11" fillId="0" borderId="0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5" fillId="13" borderId="0" xfId="0" applyFont="1" applyFill="1" applyAlignment="1">
      <alignment horizontal="center" vertical="center" textRotation="90"/>
    </xf>
    <xf numFmtId="0" fontId="80" fillId="0" borderId="0" xfId="0" applyFont="1" applyAlignment="1">
      <alignment horizontal="center" vertical="center" textRotation="90"/>
    </xf>
    <xf numFmtId="0" fontId="14" fillId="5" borderId="0" xfId="0" quotePrefix="1" applyFont="1" applyFill="1" applyAlignment="1">
      <alignment horizontal="center" vertical="center"/>
    </xf>
    <xf numFmtId="0" fontId="81" fillId="0" borderId="0" xfId="0" applyFont="1" applyAlignment="1">
      <alignment horizontal="center" vertical="center" textRotation="90"/>
    </xf>
    <xf numFmtId="0" fontId="15" fillId="31" borderId="0" xfId="0" applyFont="1" applyFill="1" applyAlignment="1">
      <alignment horizontal="center" vertical="center" textRotation="90"/>
    </xf>
    <xf numFmtId="0" fontId="85" fillId="0" borderId="0" xfId="0" applyFont="1" applyAlignment="1">
      <alignment horizontal="center" vertical="center" textRotation="90"/>
    </xf>
    <xf numFmtId="0" fontId="15" fillId="32" borderId="0" xfId="0" applyFont="1" applyFill="1" applyAlignment="1">
      <alignment horizontal="center" vertical="center" textRotation="90"/>
    </xf>
    <xf numFmtId="0" fontId="87" fillId="0" borderId="0" xfId="0" applyFont="1" applyAlignment="1">
      <alignment horizontal="center" vertical="center" textRotation="90"/>
    </xf>
    <xf numFmtId="0" fontId="15" fillId="14" borderId="0" xfId="0" applyFont="1" applyFill="1" applyAlignment="1">
      <alignment horizontal="center" vertical="center" textRotation="90"/>
    </xf>
    <xf numFmtId="0" fontId="40" fillId="0" borderId="0" xfId="0" applyFont="1" applyAlignment="1">
      <alignment horizontal="center" vertical="center" textRotation="90"/>
    </xf>
    <xf numFmtId="0" fontId="88" fillId="0" borderId="0" xfId="0" applyFont="1" applyAlignment="1">
      <alignment horizontal="center" vertical="center" textRotation="90"/>
    </xf>
    <xf numFmtId="0" fontId="15" fillId="32" borderId="0" xfId="0" applyFont="1" applyFill="1" applyAlignment="1">
      <alignment vertical="center" textRotation="90"/>
    </xf>
    <xf numFmtId="0" fontId="82" fillId="0" borderId="0" xfId="0" applyFont="1" applyAlignment="1">
      <alignment horizontal="center" vertical="center" textRotation="90"/>
    </xf>
    <xf numFmtId="0" fontId="83" fillId="0" borderId="0" xfId="0" applyFont="1" applyAlignment="1">
      <alignment horizontal="center" vertical="center" textRotation="90"/>
    </xf>
    <xf numFmtId="0" fontId="15" fillId="29" borderId="0" xfId="0" applyFont="1" applyFill="1" applyAlignment="1">
      <alignment horizontal="center" vertical="center" textRotation="90"/>
    </xf>
    <xf numFmtId="0" fontId="84" fillId="0" borderId="0" xfId="0" applyFont="1" applyAlignment="1">
      <alignment horizontal="center" vertical="center" textRotation="90"/>
    </xf>
    <xf numFmtId="0" fontId="11" fillId="12" borderId="97" xfId="3" applyFont="1" applyFill="1" applyBorder="1" applyAlignment="1">
      <alignment vertical="center"/>
    </xf>
    <xf numFmtId="0" fontId="11" fillId="12" borderId="53" xfId="3" applyFont="1" applyFill="1" applyBorder="1" applyAlignment="1">
      <alignment vertical="center"/>
    </xf>
    <xf numFmtId="0" fontId="11" fillId="12" borderId="98" xfId="3" applyFont="1" applyFill="1" applyBorder="1" applyAlignment="1">
      <alignment vertical="center"/>
    </xf>
    <xf numFmtId="0" fontId="15" fillId="30" borderId="0" xfId="0" applyFont="1" applyFill="1" applyAlignment="1">
      <alignment horizontal="center" vertical="center" textRotation="90"/>
    </xf>
  </cellXfs>
  <cellStyles count="7">
    <cellStyle name="Bad" xfId="6" builtinId="27"/>
    <cellStyle name="Comma" xfId="1" builtinId="3"/>
    <cellStyle name="Currency" xfId="2" builtinId="4"/>
    <cellStyle name="Hyperlink" xfId="4" builtinId="8"/>
    <cellStyle name="Normal" xfId="0" builtinId="0"/>
    <cellStyle name="Normál_Árkalkuláció (2)" xfId="3" xr:uid="{00000000-0005-0000-0000-000005000000}"/>
    <cellStyle name="Percent" xfId="5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BBE00"/>
      <color rgb="FF00A4A6"/>
      <color rgb="FFFFE500"/>
      <color rgb="FF005597"/>
      <color rgb="FF00AF41"/>
      <color rgb="FFA2C617"/>
      <color rgb="FF5BC5F2"/>
      <color rgb="FFD39E46"/>
      <color rgb="FF814997"/>
      <color rgb="FF9330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100081</xdr:rowOff>
    </xdr:to>
    <xdr:sp macro="" textlink="">
      <xdr:nvSpPr>
        <xdr:cNvPr id="2051" name="AutoShape 3" descr="Imagini pentru BAUSTOFF+METALL logo">
          <a:extLst>
            <a:ext uri="{FF2B5EF4-FFF2-40B4-BE49-F238E27FC236}">
              <a16:creationId xmlns:a16="http://schemas.microsoft.com/office/drawing/2014/main" id="{BB459DB5-9256-4484-A6BD-DAB65C5E8DC6}"/>
            </a:ext>
          </a:extLst>
        </xdr:cNvPr>
        <xdr:cNvSpPr>
          <a:spLocks noChangeAspect="1" noChangeArrowheads="1"/>
        </xdr:cNvSpPr>
      </xdr:nvSpPr>
      <xdr:spPr bwMode="auto">
        <a:xfrm>
          <a:off x="1219200" y="4206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100081</xdr:rowOff>
    </xdr:to>
    <xdr:sp macro="" textlink="">
      <xdr:nvSpPr>
        <xdr:cNvPr id="2052" name="AutoShape 4" descr="Imagini pentru BAUSTOFF+METALL logo">
          <a:extLst>
            <a:ext uri="{FF2B5EF4-FFF2-40B4-BE49-F238E27FC236}">
              <a16:creationId xmlns:a16="http://schemas.microsoft.com/office/drawing/2014/main" id="{F35386F1-F2D7-46B4-9093-03A049DA021F}"/>
            </a:ext>
          </a:extLst>
        </xdr:cNvPr>
        <xdr:cNvSpPr>
          <a:spLocks noChangeAspect="1" noChangeArrowheads="1"/>
        </xdr:cNvSpPr>
      </xdr:nvSpPr>
      <xdr:spPr bwMode="auto">
        <a:xfrm>
          <a:off x="1219200" y="4206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100081</xdr:rowOff>
    </xdr:to>
    <xdr:sp macro="" textlink="">
      <xdr:nvSpPr>
        <xdr:cNvPr id="2053" name="AutoShape 5" descr="Imagini pentru BAUSTOFF+METALL logo">
          <a:extLst>
            <a:ext uri="{FF2B5EF4-FFF2-40B4-BE49-F238E27FC236}">
              <a16:creationId xmlns:a16="http://schemas.microsoft.com/office/drawing/2014/main" id="{92A0634E-3D96-4C64-A37B-206975A912D9}"/>
            </a:ext>
          </a:extLst>
        </xdr:cNvPr>
        <xdr:cNvSpPr>
          <a:spLocks noChangeAspect="1" noChangeArrowheads="1"/>
        </xdr:cNvSpPr>
      </xdr:nvSpPr>
      <xdr:spPr bwMode="auto">
        <a:xfrm>
          <a:off x="0" y="4206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27</xdr:row>
      <xdr:rowOff>100081</xdr:rowOff>
    </xdr:to>
    <xdr:sp macro="" textlink="">
      <xdr:nvSpPr>
        <xdr:cNvPr id="2054" name="AutoShape 6" descr="Imagini pentru BAUSTOFF+METALL logo">
          <a:extLst>
            <a:ext uri="{FF2B5EF4-FFF2-40B4-BE49-F238E27FC236}">
              <a16:creationId xmlns:a16="http://schemas.microsoft.com/office/drawing/2014/main" id="{C3B26658-A692-4EF5-B123-C522DBA965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6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112293</xdr:colOff>
      <xdr:row>15</xdr:row>
      <xdr:rowOff>24064</xdr:rowOff>
    </xdr:from>
    <xdr:to>
      <xdr:col>14</xdr:col>
      <xdr:colOff>500798</xdr:colOff>
      <xdr:row>29</xdr:row>
      <xdr:rowOff>51386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AF7C60-093E-4A60-900B-708312C5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93" y="2763729"/>
          <a:ext cx="8911907" cy="26393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27495</xdr:rowOff>
    </xdr:from>
    <xdr:to>
      <xdr:col>14</xdr:col>
      <xdr:colOff>413473</xdr:colOff>
      <xdr:row>39</xdr:row>
      <xdr:rowOff>98195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F7AC0-F94A-49E7-81BC-C8859BCC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5565742"/>
          <a:ext cx="8936874" cy="1749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104670</xdr:colOff>
      <xdr:row>2</xdr:row>
      <xdr:rowOff>45392</xdr:rowOff>
    </xdr:from>
    <xdr:to>
      <xdr:col>1</xdr:col>
      <xdr:colOff>981296</xdr:colOff>
      <xdr:row>5</xdr:row>
      <xdr:rowOff>161944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4D55E-7B55-4CC4-8472-96426A41C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39" y="369870"/>
          <a:ext cx="876626" cy="681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.pistritu@baustoff-metal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954"/>
  <sheetViews>
    <sheetView zoomScale="88" workbookViewId="0">
      <selection activeCell="N2701" sqref="N2701"/>
    </sheetView>
  </sheetViews>
  <sheetFormatPr defaultColWidth="8.88671875" defaultRowHeight="13.8" x14ac:dyDescent="0.3"/>
  <cols>
    <col min="1" max="1" width="19.5546875" style="254" customWidth="1"/>
    <col min="2" max="2" width="11.5546875" style="181" bestFit="1" customWidth="1"/>
    <col min="3" max="3" width="24.6640625" style="181" customWidth="1"/>
    <col min="4" max="4" width="15.33203125" style="254" bestFit="1" customWidth="1"/>
    <col min="5" max="5" width="38.6640625" style="181" bestFit="1" customWidth="1"/>
    <col min="6" max="6" width="38.5546875" style="181" bestFit="1" customWidth="1"/>
    <col min="7" max="7" width="4.6640625" style="181" bestFit="1" customWidth="1"/>
    <col min="8" max="8" width="10.44140625" style="255" bestFit="1" customWidth="1"/>
    <col min="9" max="9" width="9.109375" style="255" customWidth="1"/>
    <col min="10" max="11" width="9.109375" style="253" customWidth="1"/>
    <col min="12" max="16384" width="8.88671875" style="181"/>
  </cols>
  <sheetData>
    <row r="1" spans="1:14" s="253" customFormat="1" x14ac:dyDescent="0.3">
      <c r="A1" s="40">
        <v>1</v>
      </c>
      <c r="B1" s="40">
        <v>2</v>
      </c>
      <c r="C1" s="40">
        <v>3</v>
      </c>
      <c r="D1" s="448">
        <v>4</v>
      </c>
      <c r="E1" s="40">
        <v>5</v>
      </c>
      <c r="F1" s="40">
        <v>6</v>
      </c>
      <c r="G1" s="40">
        <v>7</v>
      </c>
      <c r="H1" s="40">
        <v>8</v>
      </c>
      <c r="I1" s="40">
        <v>9</v>
      </c>
      <c r="J1" s="40">
        <v>10</v>
      </c>
      <c r="K1" s="40">
        <v>11</v>
      </c>
      <c r="L1" s="40">
        <v>12</v>
      </c>
      <c r="M1" s="40">
        <v>13</v>
      </c>
      <c r="N1" s="40">
        <v>14</v>
      </c>
    </row>
    <row r="2" spans="1:14" x14ac:dyDescent="0.3">
      <c r="G2" s="181" t="s">
        <v>3036</v>
      </c>
      <c r="H2" s="255" t="s">
        <v>3038</v>
      </c>
      <c r="I2" s="255" t="s">
        <v>3037</v>
      </c>
      <c r="J2" s="253" t="s">
        <v>3039</v>
      </c>
      <c r="K2" s="253" t="s">
        <v>3040</v>
      </c>
      <c r="M2" s="181" t="s">
        <v>3497</v>
      </c>
    </row>
    <row r="3" spans="1:14" x14ac:dyDescent="0.3">
      <c r="A3" s="254" t="s">
        <v>0</v>
      </c>
      <c r="B3" s="181" t="s">
        <v>1</v>
      </c>
      <c r="C3" s="181" t="s">
        <v>2</v>
      </c>
      <c r="D3" s="254" t="s">
        <v>3</v>
      </c>
      <c r="E3" s="181" t="s">
        <v>4</v>
      </c>
      <c r="F3" s="181" t="s">
        <v>5</v>
      </c>
      <c r="G3" s="181" t="s">
        <v>3036</v>
      </c>
      <c r="H3" s="255" t="s">
        <v>6</v>
      </c>
      <c r="I3" s="255" t="s">
        <v>3014</v>
      </c>
      <c r="J3" s="253" t="s">
        <v>3013</v>
      </c>
      <c r="K3" s="253" t="s">
        <v>3012</v>
      </c>
      <c r="L3" s="181" t="s">
        <v>3035</v>
      </c>
    </row>
    <row r="4" spans="1:14" x14ac:dyDescent="0.3">
      <c r="A4" s="256">
        <v>101020101000</v>
      </c>
      <c r="B4" t="s">
        <v>7</v>
      </c>
      <c r="C4" t="s">
        <v>8</v>
      </c>
      <c r="D4" s="379">
        <v>101020101000</v>
      </c>
      <c r="E4" t="s">
        <v>3439</v>
      </c>
      <c r="F4" t="s">
        <v>3439</v>
      </c>
      <c r="G4" t="s">
        <v>2970</v>
      </c>
      <c r="H4">
        <v>7.65</v>
      </c>
      <c r="I4" s="447">
        <v>9.5</v>
      </c>
      <c r="J4" s="447">
        <v>1200</v>
      </c>
      <c r="K4" s="447">
        <v>2000</v>
      </c>
      <c r="L4"/>
      <c r="M4" s="213" t="e">
        <v>#N/A</v>
      </c>
    </row>
    <row r="5" spans="1:14" x14ac:dyDescent="0.3">
      <c r="A5" s="256">
        <v>101020102200</v>
      </c>
      <c r="B5" t="s">
        <v>7</v>
      </c>
      <c r="C5" t="s">
        <v>8</v>
      </c>
      <c r="D5" s="379">
        <v>101020102200</v>
      </c>
      <c r="E5" t="s">
        <v>3440</v>
      </c>
      <c r="F5" t="s">
        <v>3440</v>
      </c>
      <c r="G5" t="s">
        <v>2970</v>
      </c>
      <c r="H5">
        <v>7.65</v>
      </c>
      <c r="I5" s="447">
        <v>9.5</v>
      </c>
      <c r="J5" s="447">
        <v>1200</v>
      </c>
      <c r="K5" s="447">
        <v>2500</v>
      </c>
    </row>
    <row r="6" spans="1:14" x14ac:dyDescent="0.3">
      <c r="A6" s="256">
        <v>101020102500</v>
      </c>
      <c r="B6" t="s">
        <v>7</v>
      </c>
      <c r="C6" t="s">
        <v>8</v>
      </c>
      <c r="D6" s="379">
        <v>101020102500</v>
      </c>
      <c r="E6" t="s">
        <v>3441</v>
      </c>
      <c r="F6" t="s">
        <v>3441</v>
      </c>
      <c r="G6" t="s">
        <v>2970</v>
      </c>
      <c r="H6">
        <v>7.65</v>
      </c>
      <c r="I6" s="447">
        <v>9.5</v>
      </c>
      <c r="J6" s="447">
        <v>1200</v>
      </c>
      <c r="K6" s="447">
        <v>2600</v>
      </c>
    </row>
    <row r="7" spans="1:14" x14ac:dyDescent="0.3">
      <c r="A7" s="256">
        <v>101020201000</v>
      </c>
      <c r="B7" t="s">
        <v>7</v>
      </c>
      <c r="C7" t="s">
        <v>8</v>
      </c>
      <c r="D7" s="379">
        <v>101020201000</v>
      </c>
      <c r="E7" t="s">
        <v>3442</v>
      </c>
      <c r="F7" t="s">
        <v>3442</v>
      </c>
      <c r="G7" t="s">
        <v>2970</v>
      </c>
      <c r="H7">
        <v>8.93</v>
      </c>
      <c r="I7" t="s">
        <v>3015</v>
      </c>
      <c r="J7" s="447">
        <v>1200</v>
      </c>
      <c r="K7" s="447">
        <v>2000</v>
      </c>
    </row>
    <row r="8" spans="1:14" x14ac:dyDescent="0.3">
      <c r="A8" s="256">
        <v>101020202500</v>
      </c>
      <c r="B8" t="s">
        <v>7</v>
      </c>
      <c r="C8" t="s">
        <v>8</v>
      </c>
      <c r="D8" s="379">
        <v>101020202500</v>
      </c>
      <c r="E8" t="s">
        <v>3443</v>
      </c>
      <c r="F8" t="s">
        <v>3443</v>
      </c>
      <c r="G8" t="s">
        <v>2970</v>
      </c>
      <c r="H8">
        <v>8.93</v>
      </c>
      <c r="I8" t="s">
        <v>3015</v>
      </c>
      <c r="J8" s="447">
        <v>1200</v>
      </c>
      <c r="K8" s="447">
        <v>2600</v>
      </c>
    </row>
    <row r="9" spans="1:14" ht="12" customHeight="1" x14ac:dyDescent="0.3">
      <c r="A9" s="256">
        <v>101020203500</v>
      </c>
      <c r="B9" t="s">
        <v>7</v>
      </c>
      <c r="C9" t="s">
        <v>8</v>
      </c>
      <c r="D9" s="379">
        <v>101020203500</v>
      </c>
      <c r="E9" t="s">
        <v>3444</v>
      </c>
      <c r="F9" t="s">
        <v>3444</v>
      </c>
      <c r="G9" t="s">
        <v>2970</v>
      </c>
      <c r="H9">
        <v>8.93</v>
      </c>
      <c r="I9" t="s">
        <v>3015</v>
      </c>
      <c r="J9" s="447">
        <v>1200</v>
      </c>
      <c r="K9" s="447">
        <v>3000</v>
      </c>
    </row>
    <row r="10" spans="1:14" x14ac:dyDescent="0.3">
      <c r="A10" s="256">
        <v>101020302500</v>
      </c>
      <c r="B10" t="s">
        <v>7</v>
      </c>
      <c r="C10" t="s">
        <v>8</v>
      </c>
      <c r="D10" s="379">
        <v>101020302500</v>
      </c>
      <c r="E10" t="s">
        <v>3445</v>
      </c>
      <c r="F10" t="s">
        <v>3445</v>
      </c>
      <c r="G10" t="s">
        <v>2970</v>
      </c>
      <c r="H10">
        <v>13.8</v>
      </c>
      <c r="I10" s="447">
        <v>15</v>
      </c>
      <c r="J10" s="447">
        <v>1200</v>
      </c>
      <c r="K10" s="447">
        <v>2600</v>
      </c>
    </row>
    <row r="11" spans="1:14" x14ac:dyDescent="0.3">
      <c r="A11" s="256">
        <v>101020401000</v>
      </c>
      <c r="B11" t="s">
        <v>7</v>
      </c>
      <c r="C11" t="s">
        <v>8</v>
      </c>
      <c r="D11" s="379">
        <v>101020401000</v>
      </c>
      <c r="E11" t="s">
        <v>3446</v>
      </c>
      <c r="F11">
        <v>0</v>
      </c>
      <c r="G11" t="s">
        <v>2970</v>
      </c>
      <c r="H11">
        <v>13.21</v>
      </c>
      <c r="I11" s="447">
        <v>12.5</v>
      </c>
      <c r="J11" s="447">
        <v>1200</v>
      </c>
      <c r="K11" s="447">
        <v>2000</v>
      </c>
    </row>
    <row r="12" spans="1:14" x14ac:dyDescent="0.3">
      <c r="A12" s="256">
        <v>101020402500</v>
      </c>
      <c r="B12" t="s">
        <v>7</v>
      </c>
      <c r="C12" t="s">
        <v>8</v>
      </c>
      <c r="D12" s="379">
        <v>101020402500</v>
      </c>
      <c r="E12" t="s">
        <v>3447</v>
      </c>
      <c r="F12" t="s">
        <v>3447</v>
      </c>
      <c r="G12" t="s">
        <v>2970</v>
      </c>
      <c r="H12">
        <v>13.21</v>
      </c>
      <c r="I12" t="s">
        <v>3015</v>
      </c>
      <c r="J12" s="447">
        <v>1200</v>
      </c>
      <c r="K12" s="447">
        <v>2600</v>
      </c>
    </row>
    <row r="13" spans="1:14" x14ac:dyDescent="0.3">
      <c r="A13" s="256">
        <v>101020403500</v>
      </c>
      <c r="B13" t="s">
        <v>7</v>
      </c>
      <c r="C13" t="s">
        <v>8</v>
      </c>
      <c r="D13" s="379">
        <v>101020403500</v>
      </c>
      <c r="E13" t="s">
        <v>3448</v>
      </c>
      <c r="F13" t="s">
        <v>3448</v>
      </c>
      <c r="G13" t="s">
        <v>2970</v>
      </c>
      <c r="H13">
        <v>13.21</v>
      </c>
      <c r="I13" s="447">
        <v>12.5</v>
      </c>
      <c r="J13" s="447">
        <v>1200</v>
      </c>
      <c r="K13" s="447">
        <v>3000</v>
      </c>
    </row>
    <row r="14" spans="1:14" x14ac:dyDescent="0.3">
      <c r="A14" s="256">
        <v>101020501000</v>
      </c>
      <c r="B14" t="s">
        <v>7</v>
      </c>
      <c r="C14" t="s">
        <v>8</v>
      </c>
      <c r="D14" s="379">
        <v>101020501000</v>
      </c>
      <c r="E14" t="s">
        <v>3449</v>
      </c>
      <c r="F14" t="s">
        <v>3449</v>
      </c>
      <c r="G14" t="s">
        <v>2970</v>
      </c>
      <c r="H14">
        <v>13</v>
      </c>
      <c r="I14" s="447">
        <v>12.5</v>
      </c>
      <c r="J14" s="447">
        <v>1200</v>
      </c>
      <c r="K14" s="447">
        <v>2600</v>
      </c>
    </row>
    <row r="15" spans="1:14" x14ac:dyDescent="0.3">
      <c r="A15" s="256">
        <v>101020502500</v>
      </c>
      <c r="B15" t="s">
        <v>7</v>
      </c>
      <c r="C15" t="s">
        <v>8</v>
      </c>
      <c r="D15" s="379">
        <v>101020502500</v>
      </c>
      <c r="E15" t="s">
        <v>3450</v>
      </c>
      <c r="F15" t="s">
        <v>3450</v>
      </c>
      <c r="G15" t="s">
        <v>2970</v>
      </c>
      <c r="H15">
        <v>13</v>
      </c>
      <c r="I15" s="447">
        <v>12.5</v>
      </c>
      <c r="J15" s="447">
        <v>1200</v>
      </c>
      <c r="K15" s="447">
        <v>2600</v>
      </c>
    </row>
    <row r="16" spans="1:14" x14ac:dyDescent="0.3">
      <c r="A16" s="256">
        <v>101020503500</v>
      </c>
      <c r="B16" t="s">
        <v>7</v>
      </c>
      <c r="C16" t="s">
        <v>8</v>
      </c>
      <c r="D16" s="379">
        <v>101020503500</v>
      </c>
      <c r="E16" t="s">
        <v>3451</v>
      </c>
      <c r="F16" t="s">
        <v>3451</v>
      </c>
      <c r="G16" t="s">
        <v>2970</v>
      </c>
      <c r="H16">
        <v>13</v>
      </c>
      <c r="I16" s="447">
        <v>12.5</v>
      </c>
      <c r="J16" s="447">
        <v>1200</v>
      </c>
      <c r="K16" s="447">
        <v>3000</v>
      </c>
    </row>
    <row r="17" spans="1:11" x14ac:dyDescent="0.3">
      <c r="A17" s="256">
        <v>101020602500</v>
      </c>
      <c r="B17" t="s">
        <v>7</v>
      </c>
      <c r="C17" t="s">
        <v>8</v>
      </c>
      <c r="D17" s="379">
        <v>101020602500</v>
      </c>
      <c r="E17" t="s">
        <v>3452</v>
      </c>
      <c r="F17" t="s">
        <v>3452</v>
      </c>
      <c r="G17" t="s">
        <v>2970</v>
      </c>
      <c r="H17">
        <v>15.4</v>
      </c>
      <c r="I17" s="447">
        <v>15</v>
      </c>
      <c r="J17" s="447">
        <v>1200</v>
      </c>
      <c r="K17" s="447">
        <v>2600</v>
      </c>
    </row>
    <row r="18" spans="1:11" x14ac:dyDescent="0.3">
      <c r="A18" s="256">
        <v>101020603500</v>
      </c>
      <c r="B18" t="s">
        <v>7</v>
      </c>
      <c r="C18" t="s">
        <v>8</v>
      </c>
      <c r="D18" s="379">
        <v>101020603500</v>
      </c>
      <c r="E18" t="s">
        <v>3453</v>
      </c>
      <c r="F18" t="s">
        <v>3453</v>
      </c>
      <c r="G18" t="s">
        <v>2970</v>
      </c>
      <c r="H18">
        <v>15.4</v>
      </c>
      <c r="I18" s="447">
        <v>15</v>
      </c>
      <c r="J18" s="447">
        <v>1200</v>
      </c>
      <c r="K18" s="447">
        <v>2600</v>
      </c>
    </row>
    <row r="19" spans="1:11" x14ac:dyDescent="0.3">
      <c r="A19" s="256">
        <v>101020702500</v>
      </c>
      <c r="B19" t="s">
        <v>7</v>
      </c>
      <c r="C19" t="s">
        <v>8</v>
      </c>
      <c r="D19" s="379">
        <v>101020702500</v>
      </c>
      <c r="E19" t="s">
        <v>3454</v>
      </c>
      <c r="F19" t="s">
        <v>3454</v>
      </c>
      <c r="G19" t="s">
        <v>2970</v>
      </c>
      <c r="H19">
        <v>18.079999999999998</v>
      </c>
      <c r="I19" s="447">
        <v>12.5</v>
      </c>
      <c r="J19" s="447">
        <v>1200</v>
      </c>
      <c r="K19" s="447">
        <v>2600</v>
      </c>
    </row>
    <row r="20" spans="1:11" x14ac:dyDescent="0.3">
      <c r="A20" s="256">
        <v>101020703500</v>
      </c>
      <c r="B20" t="s">
        <v>7</v>
      </c>
      <c r="C20" t="s">
        <v>8</v>
      </c>
      <c r="D20" s="379">
        <v>101020703500</v>
      </c>
      <c r="E20" t="s">
        <v>3455</v>
      </c>
      <c r="F20" t="s">
        <v>3455</v>
      </c>
      <c r="G20" t="s">
        <v>2970</v>
      </c>
      <c r="H20">
        <v>21.61</v>
      </c>
      <c r="I20" s="447">
        <v>15</v>
      </c>
      <c r="J20" s="447">
        <v>1200</v>
      </c>
      <c r="K20" s="447">
        <v>2600</v>
      </c>
    </row>
    <row r="21" spans="1:11" x14ac:dyDescent="0.3">
      <c r="A21" s="256">
        <v>101021102600</v>
      </c>
      <c r="B21" t="s">
        <v>9</v>
      </c>
      <c r="C21" t="s">
        <v>10</v>
      </c>
      <c r="D21" s="379">
        <v>101021102600</v>
      </c>
      <c r="E21" t="s">
        <v>11</v>
      </c>
      <c r="F21" t="s">
        <v>11</v>
      </c>
      <c r="G21" t="s">
        <v>2970</v>
      </c>
      <c r="H21">
        <v>7.67</v>
      </c>
      <c r="I21" s="447">
        <v>9.5</v>
      </c>
      <c r="J21" s="447">
        <v>1200</v>
      </c>
      <c r="K21" s="447">
        <v>2600</v>
      </c>
    </row>
    <row r="22" spans="1:11" x14ac:dyDescent="0.3">
      <c r="A22" s="256">
        <v>101021200500</v>
      </c>
      <c r="B22" t="s">
        <v>9</v>
      </c>
      <c r="C22" t="s">
        <v>10</v>
      </c>
      <c r="D22" s="379">
        <v>101021200500</v>
      </c>
      <c r="E22" t="s">
        <v>12</v>
      </c>
      <c r="F22" t="s">
        <v>12</v>
      </c>
      <c r="G22" t="s">
        <v>2970</v>
      </c>
      <c r="H22">
        <v>8.39</v>
      </c>
      <c r="I22" s="447">
        <v>12.5</v>
      </c>
      <c r="J22" s="447">
        <v>1200</v>
      </c>
      <c r="K22" s="447">
        <v>2600</v>
      </c>
    </row>
    <row r="23" spans="1:11" x14ac:dyDescent="0.3">
      <c r="A23" s="256">
        <v>101021201100</v>
      </c>
      <c r="B23" t="s">
        <v>9</v>
      </c>
      <c r="C23" t="s">
        <v>10</v>
      </c>
      <c r="D23" s="379">
        <v>101021201100</v>
      </c>
      <c r="E23" t="s">
        <v>13</v>
      </c>
      <c r="F23">
        <v>0</v>
      </c>
      <c r="G23" t="s">
        <v>2970</v>
      </c>
      <c r="H23">
        <v>8.84</v>
      </c>
      <c r="I23" s="447">
        <v>12.5</v>
      </c>
      <c r="J23" s="447">
        <v>1200</v>
      </c>
      <c r="K23" s="447">
        <v>2000</v>
      </c>
    </row>
    <row r="24" spans="1:11" x14ac:dyDescent="0.3">
      <c r="A24" s="256">
        <v>101021202600</v>
      </c>
      <c r="B24" t="s">
        <v>9</v>
      </c>
      <c r="C24" t="s">
        <v>10</v>
      </c>
      <c r="D24" s="379">
        <v>101021202600</v>
      </c>
      <c r="E24" t="s">
        <v>14</v>
      </c>
      <c r="F24" t="s">
        <v>14</v>
      </c>
      <c r="G24" t="s">
        <v>2970</v>
      </c>
      <c r="H24">
        <v>8.84</v>
      </c>
      <c r="I24" s="447">
        <v>12.5</v>
      </c>
      <c r="J24" s="447">
        <v>1200</v>
      </c>
      <c r="K24" s="447">
        <v>2600</v>
      </c>
    </row>
    <row r="25" spans="1:11" x14ac:dyDescent="0.3">
      <c r="A25" s="256">
        <v>101021203600</v>
      </c>
      <c r="B25" t="s">
        <v>9</v>
      </c>
      <c r="C25" t="s">
        <v>10</v>
      </c>
      <c r="D25" s="379">
        <v>101021203600</v>
      </c>
      <c r="E25" t="s">
        <v>15</v>
      </c>
      <c r="F25">
        <v>0</v>
      </c>
      <c r="G25" t="s">
        <v>2970</v>
      </c>
      <c r="H25">
        <v>8.84</v>
      </c>
      <c r="I25" s="447">
        <v>12.5</v>
      </c>
      <c r="J25" s="447">
        <v>1200</v>
      </c>
      <c r="K25" s="447">
        <v>3000</v>
      </c>
    </row>
    <row r="26" spans="1:11" x14ac:dyDescent="0.3">
      <c r="A26" s="256">
        <v>101021204000</v>
      </c>
      <c r="B26" t="s">
        <v>9</v>
      </c>
      <c r="C26" t="s">
        <v>10</v>
      </c>
      <c r="D26" s="379">
        <v>101021204000</v>
      </c>
      <c r="E26" t="s">
        <v>3456</v>
      </c>
      <c r="F26" t="s">
        <v>3456</v>
      </c>
      <c r="G26" t="s">
        <v>2970</v>
      </c>
      <c r="H26">
        <v>13.07</v>
      </c>
      <c r="I26" s="447">
        <v>15</v>
      </c>
      <c r="J26" s="447">
        <v>1200</v>
      </c>
      <c r="K26" s="447">
        <v>2600</v>
      </c>
    </row>
    <row r="27" spans="1:11" ht="18.75" customHeight="1" x14ac:dyDescent="0.3">
      <c r="A27" s="256">
        <v>101021205000</v>
      </c>
      <c r="B27" t="s">
        <v>9</v>
      </c>
      <c r="C27" t="s">
        <v>10</v>
      </c>
      <c r="D27" s="379">
        <v>101021205000</v>
      </c>
      <c r="E27" t="s">
        <v>16</v>
      </c>
      <c r="F27" t="s">
        <v>16</v>
      </c>
      <c r="G27" t="s">
        <v>2970</v>
      </c>
      <c r="H27">
        <v>19.79</v>
      </c>
      <c r="I27" s="447">
        <v>18</v>
      </c>
      <c r="J27" s="447">
        <v>1200</v>
      </c>
      <c r="K27" s="447">
        <v>2600</v>
      </c>
    </row>
    <row r="28" spans="1:11" x14ac:dyDescent="0.3">
      <c r="A28" s="256">
        <v>101021401100</v>
      </c>
      <c r="B28" t="s">
        <v>9</v>
      </c>
      <c r="C28" t="s">
        <v>10</v>
      </c>
      <c r="D28" s="379">
        <v>101021401100</v>
      </c>
      <c r="E28" t="s">
        <v>17</v>
      </c>
      <c r="F28">
        <v>0</v>
      </c>
      <c r="G28" t="s">
        <v>2970</v>
      </c>
      <c r="H28">
        <v>13.41</v>
      </c>
      <c r="I28" s="447">
        <v>12.5</v>
      </c>
      <c r="J28" s="447">
        <v>1200</v>
      </c>
      <c r="K28" s="447">
        <v>2000</v>
      </c>
    </row>
    <row r="29" spans="1:11" x14ac:dyDescent="0.3">
      <c r="A29" s="256">
        <v>101021402600</v>
      </c>
      <c r="B29" t="s">
        <v>9</v>
      </c>
      <c r="C29" t="s">
        <v>10</v>
      </c>
      <c r="D29" s="379">
        <v>101021402600</v>
      </c>
      <c r="E29" t="s">
        <v>18</v>
      </c>
      <c r="F29" t="s">
        <v>18</v>
      </c>
      <c r="G29" t="s">
        <v>2970</v>
      </c>
      <c r="H29">
        <v>13.41</v>
      </c>
      <c r="I29" s="447">
        <v>12.5</v>
      </c>
      <c r="J29" s="447">
        <v>1200</v>
      </c>
      <c r="K29" s="447">
        <v>2600</v>
      </c>
    </row>
    <row r="30" spans="1:11" x14ac:dyDescent="0.3">
      <c r="A30" s="256">
        <v>101021403600</v>
      </c>
      <c r="B30" t="s">
        <v>9</v>
      </c>
      <c r="C30" t="s">
        <v>10</v>
      </c>
      <c r="D30" s="379">
        <v>101021403600</v>
      </c>
      <c r="E30" t="s">
        <v>19</v>
      </c>
      <c r="F30">
        <v>0</v>
      </c>
      <c r="G30" t="s">
        <v>2970</v>
      </c>
      <c r="H30">
        <v>13.41</v>
      </c>
      <c r="I30" s="447">
        <v>12.5</v>
      </c>
      <c r="J30" s="447">
        <v>1200</v>
      </c>
      <c r="K30" s="447">
        <v>3000</v>
      </c>
    </row>
    <row r="31" spans="1:11" x14ac:dyDescent="0.3">
      <c r="A31" s="256">
        <v>101021501100</v>
      </c>
      <c r="B31" t="s">
        <v>9</v>
      </c>
      <c r="C31" t="s">
        <v>10</v>
      </c>
      <c r="D31" s="379">
        <v>101021501100</v>
      </c>
      <c r="E31" t="s">
        <v>20</v>
      </c>
      <c r="F31" t="s">
        <v>20</v>
      </c>
      <c r="G31" t="s">
        <v>2970</v>
      </c>
      <c r="H31">
        <v>13.3</v>
      </c>
      <c r="I31" s="447">
        <v>12.5</v>
      </c>
      <c r="J31" s="447">
        <v>2000</v>
      </c>
      <c r="K31" s="447">
        <v>1200</v>
      </c>
    </row>
    <row r="32" spans="1:11" x14ac:dyDescent="0.3">
      <c r="A32" s="256">
        <v>101021605000</v>
      </c>
      <c r="B32" t="s">
        <v>9</v>
      </c>
      <c r="C32" t="s">
        <v>10</v>
      </c>
      <c r="D32" s="379">
        <v>101021605000</v>
      </c>
      <c r="E32" t="s">
        <v>21</v>
      </c>
      <c r="F32">
        <v>0</v>
      </c>
      <c r="G32" t="s">
        <v>2970</v>
      </c>
      <c r="H32">
        <v>16.88</v>
      </c>
      <c r="I32" s="447">
        <v>12.5</v>
      </c>
      <c r="J32" s="447">
        <v>1200</v>
      </c>
      <c r="K32" s="447">
        <v>2600</v>
      </c>
    </row>
    <row r="33" spans="1:11" x14ac:dyDescent="0.3">
      <c r="A33" s="256">
        <v>101021502600</v>
      </c>
      <c r="B33" t="s">
        <v>9</v>
      </c>
      <c r="C33" t="s">
        <v>10</v>
      </c>
      <c r="D33" s="379">
        <v>101021502600</v>
      </c>
      <c r="E33" t="s">
        <v>22</v>
      </c>
      <c r="F33">
        <v>0</v>
      </c>
      <c r="G33" t="s">
        <v>2970</v>
      </c>
      <c r="H33">
        <v>13.3</v>
      </c>
      <c r="I33" s="447">
        <v>12.5</v>
      </c>
      <c r="J33" s="447">
        <v>1200</v>
      </c>
      <c r="K33" s="447">
        <v>2600</v>
      </c>
    </row>
    <row r="34" spans="1:11" x14ac:dyDescent="0.3">
      <c r="A34" s="256">
        <v>101021504000</v>
      </c>
      <c r="B34" t="s">
        <v>9</v>
      </c>
      <c r="C34" t="s">
        <v>10</v>
      </c>
      <c r="D34" s="379">
        <v>101021504000</v>
      </c>
      <c r="E34" t="s">
        <v>23</v>
      </c>
      <c r="F34">
        <v>0</v>
      </c>
      <c r="G34" t="s">
        <v>2970</v>
      </c>
      <c r="H34">
        <v>13.3</v>
      </c>
      <c r="I34" s="447">
        <v>12.5</v>
      </c>
      <c r="J34" s="447">
        <v>1200</v>
      </c>
      <c r="K34" s="447">
        <v>3000</v>
      </c>
    </row>
    <row r="35" spans="1:11" x14ac:dyDescent="0.3">
      <c r="A35" s="256">
        <v>101021601000</v>
      </c>
      <c r="B35" t="s">
        <v>9</v>
      </c>
      <c r="C35" t="s">
        <v>10</v>
      </c>
      <c r="D35" s="379">
        <v>101021601000</v>
      </c>
      <c r="E35" t="s">
        <v>3457</v>
      </c>
      <c r="F35" t="s">
        <v>3457</v>
      </c>
      <c r="G35" t="s">
        <v>2970</v>
      </c>
      <c r="H35">
        <v>16.88</v>
      </c>
      <c r="I35" s="447">
        <v>15</v>
      </c>
      <c r="J35" s="447">
        <v>1200</v>
      </c>
      <c r="K35" s="447">
        <v>2000</v>
      </c>
    </row>
    <row r="36" spans="1:11" x14ac:dyDescent="0.3">
      <c r="A36" s="256">
        <v>101021602600</v>
      </c>
      <c r="B36" t="s">
        <v>9</v>
      </c>
      <c r="C36" t="s">
        <v>10</v>
      </c>
      <c r="D36" s="379">
        <v>101021602600</v>
      </c>
      <c r="E36" t="s">
        <v>24</v>
      </c>
      <c r="F36" t="s">
        <v>24</v>
      </c>
      <c r="G36" t="s">
        <v>2970</v>
      </c>
      <c r="H36">
        <v>16.88</v>
      </c>
      <c r="I36" s="447">
        <v>15</v>
      </c>
      <c r="J36" s="447">
        <v>1200</v>
      </c>
      <c r="K36" s="447">
        <v>2600</v>
      </c>
    </row>
    <row r="37" spans="1:11" x14ac:dyDescent="0.3">
      <c r="A37" s="256">
        <v>101021602700</v>
      </c>
      <c r="B37" t="s">
        <v>9</v>
      </c>
      <c r="C37" t="s">
        <v>10</v>
      </c>
      <c r="D37" s="379">
        <v>101021602700</v>
      </c>
      <c r="E37" t="s">
        <v>25</v>
      </c>
      <c r="F37" t="s">
        <v>25</v>
      </c>
      <c r="G37" t="s">
        <v>3016</v>
      </c>
      <c r="H37">
        <v>16.88</v>
      </c>
      <c r="I37" s="447">
        <v>15</v>
      </c>
      <c r="J37" s="447">
        <v>1200</v>
      </c>
      <c r="K37" s="447">
        <v>3000</v>
      </c>
    </row>
    <row r="38" spans="1:11" x14ac:dyDescent="0.3">
      <c r="A38" s="256">
        <v>101021702500</v>
      </c>
      <c r="B38" t="s">
        <v>9</v>
      </c>
      <c r="C38" t="s">
        <v>10</v>
      </c>
      <c r="D38" s="379">
        <v>101021702500</v>
      </c>
      <c r="E38" t="s">
        <v>26</v>
      </c>
      <c r="F38" t="s">
        <v>26</v>
      </c>
      <c r="G38" t="s">
        <v>2970</v>
      </c>
      <c r="H38">
        <v>20.46</v>
      </c>
      <c r="I38" t="s">
        <v>3015</v>
      </c>
      <c r="J38" s="447">
        <v>1200</v>
      </c>
      <c r="K38" s="447">
        <v>2600</v>
      </c>
    </row>
    <row r="39" spans="1:11" x14ac:dyDescent="0.3">
      <c r="A39" s="256">
        <v>101021702600</v>
      </c>
      <c r="B39" t="s">
        <v>9</v>
      </c>
      <c r="C39" t="s">
        <v>10</v>
      </c>
      <c r="D39" s="379">
        <v>101021702600</v>
      </c>
      <c r="E39" t="s">
        <v>27</v>
      </c>
      <c r="F39" t="s">
        <v>27</v>
      </c>
      <c r="G39" t="s">
        <v>2970</v>
      </c>
      <c r="H39">
        <v>20.46</v>
      </c>
      <c r="I39" s="447">
        <v>12.5</v>
      </c>
      <c r="J39" s="447">
        <v>1200</v>
      </c>
      <c r="K39" s="447">
        <v>2600</v>
      </c>
    </row>
    <row r="40" spans="1:11" x14ac:dyDescent="0.3">
      <c r="A40" s="256">
        <v>101021900500</v>
      </c>
      <c r="B40" t="s">
        <v>9</v>
      </c>
      <c r="C40" t="s">
        <v>10</v>
      </c>
      <c r="D40" s="379">
        <v>101021900500</v>
      </c>
      <c r="E40" t="s">
        <v>28</v>
      </c>
      <c r="F40">
        <v>0</v>
      </c>
      <c r="G40" t="s">
        <v>2970</v>
      </c>
      <c r="H40">
        <v>12.62</v>
      </c>
      <c r="I40" s="447">
        <v>12.5</v>
      </c>
      <c r="J40" s="447">
        <v>600</v>
      </c>
      <c r="K40" s="447">
        <v>2000</v>
      </c>
    </row>
    <row r="41" spans="1:11" x14ac:dyDescent="0.3">
      <c r="A41" s="256">
        <v>101021901000</v>
      </c>
      <c r="B41" t="s">
        <v>9</v>
      </c>
      <c r="C41" t="s">
        <v>10</v>
      </c>
      <c r="D41" s="379">
        <v>101021901000</v>
      </c>
      <c r="E41" t="s">
        <v>29</v>
      </c>
      <c r="F41">
        <v>0</v>
      </c>
      <c r="G41" t="s">
        <v>2970</v>
      </c>
      <c r="H41">
        <v>11.1</v>
      </c>
      <c r="I41" s="447">
        <v>12.5</v>
      </c>
      <c r="J41" s="447">
        <v>600</v>
      </c>
      <c r="K41" s="447">
        <v>2000</v>
      </c>
    </row>
    <row r="42" spans="1:11" x14ac:dyDescent="0.3">
      <c r="A42" s="256">
        <v>101022102000</v>
      </c>
      <c r="B42" t="s">
        <v>30</v>
      </c>
      <c r="C42" t="s">
        <v>31</v>
      </c>
      <c r="D42" s="379">
        <v>101022102000</v>
      </c>
      <c r="E42" t="s">
        <v>3502</v>
      </c>
      <c r="F42">
        <v>0</v>
      </c>
      <c r="G42" t="s">
        <v>2970</v>
      </c>
      <c r="H42">
        <v>7.68</v>
      </c>
      <c r="I42" s="447">
        <v>9.5</v>
      </c>
      <c r="J42" s="447">
        <v>1200</v>
      </c>
      <c r="K42" s="447">
        <v>2000</v>
      </c>
    </row>
    <row r="43" spans="1:11" x14ac:dyDescent="0.3">
      <c r="A43" s="256">
        <v>101022202000</v>
      </c>
      <c r="B43" t="s">
        <v>30</v>
      </c>
      <c r="C43" t="s">
        <v>31</v>
      </c>
      <c r="D43" s="379">
        <v>101022202000</v>
      </c>
      <c r="E43" t="s">
        <v>32</v>
      </c>
      <c r="F43" t="s">
        <v>32</v>
      </c>
      <c r="G43" t="s">
        <v>2970</v>
      </c>
      <c r="H43">
        <v>8.89</v>
      </c>
      <c r="I43" s="447">
        <v>12.5</v>
      </c>
      <c r="J43" s="447">
        <v>1200</v>
      </c>
      <c r="K43" s="447">
        <v>2000</v>
      </c>
    </row>
    <row r="44" spans="1:11" x14ac:dyDescent="0.3">
      <c r="A44" s="256">
        <v>101022202500</v>
      </c>
      <c r="B44" t="s">
        <v>30</v>
      </c>
      <c r="C44" t="s">
        <v>31</v>
      </c>
      <c r="D44" s="379">
        <v>101022202500</v>
      </c>
      <c r="E44" t="s">
        <v>33</v>
      </c>
      <c r="F44" t="s">
        <v>33</v>
      </c>
      <c r="G44" t="s">
        <v>2970</v>
      </c>
      <c r="H44">
        <v>8.89</v>
      </c>
      <c r="I44" t="s">
        <v>3015</v>
      </c>
      <c r="J44" s="447">
        <v>1200</v>
      </c>
      <c r="K44" s="447">
        <v>2600</v>
      </c>
    </row>
    <row r="45" spans="1:11" x14ac:dyDescent="0.3">
      <c r="A45" s="256">
        <v>101022203500</v>
      </c>
      <c r="B45" t="s">
        <v>30</v>
      </c>
      <c r="C45" t="s">
        <v>31</v>
      </c>
      <c r="D45" s="379">
        <v>101022203500</v>
      </c>
      <c r="E45" t="s">
        <v>34</v>
      </c>
      <c r="F45" t="s">
        <v>34</v>
      </c>
      <c r="G45" t="s">
        <v>2970</v>
      </c>
      <c r="H45">
        <v>8.89</v>
      </c>
      <c r="I45" t="s">
        <v>3015</v>
      </c>
      <c r="J45" s="447">
        <v>1200</v>
      </c>
      <c r="K45" s="447">
        <v>2600</v>
      </c>
    </row>
    <row r="46" spans="1:11" x14ac:dyDescent="0.3">
      <c r="A46" s="256">
        <v>101022402000</v>
      </c>
      <c r="B46" t="s">
        <v>30</v>
      </c>
      <c r="C46" t="s">
        <v>31</v>
      </c>
      <c r="D46" s="379">
        <v>101022402000</v>
      </c>
      <c r="E46" t="s">
        <v>35</v>
      </c>
      <c r="F46">
        <v>0</v>
      </c>
      <c r="G46" t="s">
        <v>2970</v>
      </c>
      <c r="H46">
        <v>13.63</v>
      </c>
      <c r="I46" s="447">
        <v>12.5</v>
      </c>
      <c r="J46" s="447">
        <v>1200</v>
      </c>
      <c r="K46" s="447">
        <v>2000</v>
      </c>
    </row>
    <row r="47" spans="1:11" x14ac:dyDescent="0.3">
      <c r="A47" s="256">
        <v>101022402500</v>
      </c>
      <c r="B47" t="s">
        <v>30</v>
      </c>
      <c r="C47" t="s">
        <v>31</v>
      </c>
      <c r="D47" s="379">
        <v>101022402500</v>
      </c>
      <c r="E47" t="s">
        <v>36</v>
      </c>
      <c r="F47">
        <v>0</v>
      </c>
      <c r="G47" t="s">
        <v>2970</v>
      </c>
      <c r="H47">
        <v>13.63</v>
      </c>
      <c r="I47" t="s">
        <v>3015</v>
      </c>
      <c r="J47" s="447">
        <v>1200</v>
      </c>
      <c r="K47" s="447">
        <v>2600</v>
      </c>
    </row>
    <row r="48" spans="1:11" x14ac:dyDescent="0.3">
      <c r="A48" s="256">
        <v>101022403500</v>
      </c>
      <c r="B48" t="s">
        <v>30</v>
      </c>
      <c r="C48" t="s">
        <v>31</v>
      </c>
      <c r="D48" s="379">
        <v>101022403500</v>
      </c>
      <c r="E48" t="s">
        <v>37</v>
      </c>
      <c r="F48">
        <v>0</v>
      </c>
      <c r="G48" t="s">
        <v>2970</v>
      </c>
      <c r="H48">
        <v>13.63</v>
      </c>
      <c r="I48" t="s">
        <v>3015</v>
      </c>
      <c r="J48" s="447">
        <v>1200</v>
      </c>
      <c r="K48" s="447">
        <v>2600</v>
      </c>
    </row>
    <row r="49" spans="1:11" x14ac:dyDescent="0.3">
      <c r="A49" s="256">
        <v>101022502500</v>
      </c>
      <c r="B49" t="s">
        <v>30</v>
      </c>
      <c r="C49" t="s">
        <v>31</v>
      </c>
      <c r="D49" s="379">
        <v>101022502500</v>
      </c>
      <c r="E49" t="s">
        <v>38</v>
      </c>
      <c r="F49" t="s">
        <v>38</v>
      </c>
      <c r="G49" t="s">
        <v>2970</v>
      </c>
      <c r="H49">
        <v>12.93</v>
      </c>
      <c r="I49" s="447">
        <v>12.5</v>
      </c>
      <c r="J49" s="447">
        <v>1200</v>
      </c>
      <c r="K49" s="447">
        <v>2600</v>
      </c>
    </row>
    <row r="50" spans="1:11" x14ac:dyDescent="0.3">
      <c r="A50" s="256">
        <v>101022602500</v>
      </c>
      <c r="B50" t="s">
        <v>30</v>
      </c>
      <c r="C50" t="s">
        <v>31</v>
      </c>
      <c r="D50" s="379">
        <v>101022602500</v>
      </c>
      <c r="E50" t="s">
        <v>39</v>
      </c>
      <c r="F50" t="s">
        <v>39</v>
      </c>
      <c r="G50" t="s">
        <v>2970</v>
      </c>
      <c r="H50">
        <v>13.76</v>
      </c>
      <c r="I50" s="447">
        <v>15</v>
      </c>
      <c r="J50" s="447">
        <v>1200</v>
      </c>
      <c r="K50" s="447">
        <v>2600</v>
      </c>
    </row>
    <row r="51" spans="1:11" x14ac:dyDescent="0.3">
      <c r="A51" s="256">
        <v>101022702500</v>
      </c>
      <c r="B51" t="s">
        <v>30</v>
      </c>
      <c r="C51" t="s">
        <v>31</v>
      </c>
      <c r="D51" s="379">
        <v>101022702500</v>
      </c>
      <c r="E51" t="s">
        <v>40</v>
      </c>
      <c r="F51" t="s">
        <v>40</v>
      </c>
      <c r="G51" t="s">
        <v>2970</v>
      </c>
      <c r="H51">
        <v>15.7</v>
      </c>
      <c r="I51" s="447">
        <v>12.5</v>
      </c>
      <c r="J51" s="447">
        <v>1200</v>
      </c>
      <c r="K51" s="447">
        <v>2600</v>
      </c>
    </row>
    <row r="52" spans="1:11" x14ac:dyDescent="0.3">
      <c r="A52" s="256">
        <v>102020101100</v>
      </c>
      <c r="B52" t="s">
        <v>41</v>
      </c>
      <c r="C52" t="s">
        <v>42</v>
      </c>
      <c r="D52" s="379">
        <v>102020101100</v>
      </c>
      <c r="E52" t="s">
        <v>43</v>
      </c>
      <c r="F52">
        <v>0</v>
      </c>
      <c r="G52" t="s">
        <v>2970</v>
      </c>
      <c r="H52">
        <v>91.28</v>
      </c>
      <c r="I52" s="447">
        <v>12.5</v>
      </c>
      <c r="J52" s="447">
        <v>625</v>
      </c>
      <c r="K52" s="447">
        <v>2500</v>
      </c>
    </row>
    <row r="53" spans="1:11" x14ac:dyDescent="0.3">
      <c r="A53" s="256">
        <v>102020102000</v>
      </c>
      <c r="B53" t="s">
        <v>41</v>
      </c>
      <c r="C53" t="s">
        <v>42</v>
      </c>
      <c r="D53" s="379">
        <v>102020102000</v>
      </c>
      <c r="E53" t="s">
        <v>44</v>
      </c>
      <c r="F53" t="s">
        <v>44</v>
      </c>
      <c r="G53" t="s">
        <v>2970</v>
      </c>
      <c r="H53">
        <v>118.12</v>
      </c>
      <c r="I53" s="447">
        <v>12.5</v>
      </c>
      <c r="J53" s="447">
        <v>625</v>
      </c>
      <c r="K53" s="447">
        <v>2500</v>
      </c>
    </row>
    <row r="54" spans="1:11" x14ac:dyDescent="0.3">
      <c r="A54" s="256">
        <v>102020102500</v>
      </c>
      <c r="B54" t="s">
        <v>41</v>
      </c>
      <c r="C54" t="s">
        <v>42</v>
      </c>
      <c r="D54" s="379">
        <v>102020102500</v>
      </c>
      <c r="E54" t="s">
        <v>45</v>
      </c>
      <c r="F54" t="s">
        <v>45</v>
      </c>
      <c r="G54" t="s">
        <v>2970</v>
      </c>
      <c r="H54">
        <v>14.93</v>
      </c>
      <c r="I54" s="447">
        <v>12.5</v>
      </c>
      <c r="J54" s="447">
        <v>1250</v>
      </c>
      <c r="K54" s="447">
        <v>2000</v>
      </c>
    </row>
    <row r="55" spans="1:11" x14ac:dyDescent="0.3">
      <c r="A55" s="256">
        <v>102020103000</v>
      </c>
      <c r="B55" t="s">
        <v>41</v>
      </c>
      <c r="C55" t="s">
        <v>42</v>
      </c>
      <c r="D55" s="379">
        <v>102020103000</v>
      </c>
      <c r="E55" t="s">
        <v>46</v>
      </c>
      <c r="F55" t="s">
        <v>46</v>
      </c>
      <c r="G55" t="s">
        <v>2970</v>
      </c>
      <c r="H55">
        <v>54.85</v>
      </c>
      <c r="I55" s="447">
        <v>12.5</v>
      </c>
      <c r="J55" s="447">
        <v>1250</v>
      </c>
      <c r="K55" s="447">
        <v>2000</v>
      </c>
    </row>
    <row r="56" spans="1:11" x14ac:dyDescent="0.3">
      <c r="A56" s="256">
        <v>102020103100</v>
      </c>
      <c r="B56" t="s">
        <v>41</v>
      </c>
      <c r="C56" t="s">
        <v>42</v>
      </c>
      <c r="D56" s="379">
        <v>102020103100</v>
      </c>
      <c r="E56" t="s">
        <v>47</v>
      </c>
      <c r="F56" t="s">
        <v>47</v>
      </c>
      <c r="G56" t="s">
        <v>2970</v>
      </c>
      <c r="H56">
        <v>59.93</v>
      </c>
      <c r="I56" s="447">
        <v>12.5</v>
      </c>
      <c r="J56" s="447">
        <v>1200</v>
      </c>
      <c r="K56" s="447">
        <v>2600</v>
      </c>
    </row>
    <row r="57" spans="1:11" x14ac:dyDescent="0.3">
      <c r="A57" s="256">
        <v>102020103500</v>
      </c>
      <c r="B57" t="s">
        <v>41</v>
      </c>
      <c r="C57" t="s">
        <v>42</v>
      </c>
      <c r="D57" s="379">
        <v>102020103500</v>
      </c>
      <c r="E57" t="s">
        <v>48</v>
      </c>
      <c r="F57" t="s">
        <v>48</v>
      </c>
      <c r="G57" t="s">
        <v>2970</v>
      </c>
      <c r="H57">
        <v>72.28</v>
      </c>
      <c r="I57" s="447">
        <v>20</v>
      </c>
      <c r="J57" s="447">
        <v>1250</v>
      </c>
      <c r="K57" s="447">
        <v>2000</v>
      </c>
    </row>
    <row r="58" spans="1:11" x14ac:dyDescent="0.3">
      <c r="A58" s="256">
        <v>102020104000</v>
      </c>
      <c r="B58" t="s">
        <v>41</v>
      </c>
      <c r="C58" t="s">
        <v>42</v>
      </c>
      <c r="D58" s="379">
        <v>102020104000</v>
      </c>
      <c r="E58" t="s">
        <v>49</v>
      </c>
      <c r="F58" t="s">
        <v>49</v>
      </c>
      <c r="G58" t="s">
        <v>2970</v>
      </c>
      <c r="H58">
        <v>85.29</v>
      </c>
      <c r="I58" s="447">
        <v>25</v>
      </c>
      <c r="J58" s="447">
        <v>1250</v>
      </c>
      <c r="K58" s="447">
        <v>2000</v>
      </c>
    </row>
    <row r="59" spans="1:11" x14ac:dyDescent="0.3">
      <c r="A59" s="256">
        <v>102020104500</v>
      </c>
      <c r="B59" t="s">
        <v>41</v>
      </c>
      <c r="C59" t="s">
        <v>42</v>
      </c>
      <c r="D59" s="379">
        <v>102020104500</v>
      </c>
      <c r="E59" t="s">
        <v>50</v>
      </c>
      <c r="F59" t="s">
        <v>50</v>
      </c>
      <c r="G59" t="s">
        <v>2970</v>
      </c>
      <c r="H59">
        <v>101.16</v>
      </c>
      <c r="I59" s="447">
        <v>30</v>
      </c>
      <c r="J59" s="447">
        <v>1250</v>
      </c>
      <c r="K59" s="447">
        <v>2000</v>
      </c>
    </row>
    <row r="60" spans="1:11" x14ac:dyDescent="0.3">
      <c r="A60" s="256">
        <v>102020107000</v>
      </c>
      <c r="B60" t="s">
        <v>41</v>
      </c>
      <c r="C60" t="s">
        <v>42</v>
      </c>
      <c r="D60" s="379">
        <v>102020107000</v>
      </c>
      <c r="E60" t="s">
        <v>51</v>
      </c>
      <c r="F60">
        <v>0</v>
      </c>
      <c r="G60" t="s">
        <v>2970</v>
      </c>
      <c r="H60">
        <v>28.3</v>
      </c>
      <c r="I60" t="s">
        <v>3015</v>
      </c>
      <c r="J60" s="447">
        <v>1200</v>
      </c>
      <c r="K60" s="447">
        <v>2600</v>
      </c>
    </row>
    <row r="61" spans="1:11" x14ac:dyDescent="0.3">
      <c r="A61" s="256">
        <v>102020107200</v>
      </c>
      <c r="B61" t="s">
        <v>41</v>
      </c>
      <c r="C61" t="s">
        <v>42</v>
      </c>
      <c r="D61" s="379">
        <v>102020107200</v>
      </c>
      <c r="E61" t="s">
        <v>52</v>
      </c>
      <c r="F61">
        <v>0</v>
      </c>
      <c r="G61" t="s">
        <v>2970</v>
      </c>
      <c r="H61">
        <v>33.89</v>
      </c>
      <c r="I61" s="447">
        <v>15</v>
      </c>
      <c r="J61" s="447">
        <v>1200</v>
      </c>
      <c r="K61" s="447">
        <v>2600</v>
      </c>
    </row>
    <row r="62" spans="1:11" x14ac:dyDescent="0.3">
      <c r="A62" s="256">
        <v>102020109100</v>
      </c>
      <c r="B62" t="s">
        <v>41</v>
      </c>
      <c r="C62" t="s">
        <v>42</v>
      </c>
      <c r="D62" s="379">
        <v>102020109100</v>
      </c>
      <c r="E62" t="s">
        <v>53</v>
      </c>
      <c r="F62" t="s">
        <v>53</v>
      </c>
      <c r="G62" t="s">
        <v>2970</v>
      </c>
      <c r="H62">
        <v>21.81</v>
      </c>
      <c r="I62" s="447">
        <v>6.5</v>
      </c>
      <c r="J62" s="447">
        <v>1200</v>
      </c>
      <c r="K62" s="447">
        <v>2500</v>
      </c>
    </row>
    <row r="63" spans="1:11" x14ac:dyDescent="0.3">
      <c r="A63" s="256">
        <v>102020109000</v>
      </c>
      <c r="B63" t="s">
        <v>41</v>
      </c>
      <c r="C63" t="s">
        <v>42</v>
      </c>
      <c r="D63" s="379">
        <v>102020109000</v>
      </c>
      <c r="E63" t="s">
        <v>54</v>
      </c>
      <c r="F63" t="s">
        <v>54</v>
      </c>
      <c r="G63" t="s">
        <v>2970</v>
      </c>
      <c r="H63">
        <v>21.19</v>
      </c>
      <c r="I63" s="447">
        <v>6.5</v>
      </c>
      <c r="J63" s="447">
        <v>900</v>
      </c>
      <c r="K63" s="447">
        <v>2500</v>
      </c>
    </row>
    <row r="64" spans="1:11" x14ac:dyDescent="0.3">
      <c r="A64" s="256">
        <v>102020201000</v>
      </c>
      <c r="B64" t="s">
        <v>41</v>
      </c>
      <c r="C64" t="s">
        <v>42</v>
      </c>
      <c r="D64" s="379">
        <v>102020201000</v>
      </c>
      <c r="E64" t="s">
        <v>55</v>
      </c>
      <c r="F64">
        <v>0</v>
      </c>
      <c r="G64" t="s">
        <v>2970</v>
      </c>
      <c r="H64">
        <v>65.13</v>
      </c>
      <c r="I64" s="447">
        <v>8</v>
      </c>
      <c r="J64" s="447">
        <v>1200</v>
      </c>
      <c r="K64" s="447">
        <v>2400</v>
      </c>
    </row>
    <row r="65" spans="1:11" x14ac:dyDescent="0.3">
      <c r="A65" s="256">
        <v>102020201500</v>
      </c>
      <c r="B65" t="s">
        <v>41</v>
      </c>
      <c r="C65" t="s">
        <v>42</v>
      </c>
      <c r="D65" s="379">
        <v>102020201500</v>
      </c>
      <c r="E65" t="s">
        <v>56</v>
      </c>
      <c r="F65" t="s">
        <v>56</v>
      </c>
      <c r="G65" t="s">
        <v>2970</v>
      </c>
      <c r="H65">
        <v>87.69</v>
      </c>
      <c r="I65" t="s">
        <v>3015</v>
      </c>
      <c r="J65" s="447">
        <v>1200</v>
      </c>
      <c r="K65" s="447">
        <v>2400</v>
      </c>
    </row>
    <row r="66" spans="1:11" x14ac:dyDescent="0.3">
      <c r="A66" s="256">
        <v>102020205000</v>
      </c>
      <c r="B66" t="s">
        <v>41</v>
      </c>
      <c r="C66" t="s">
        <v>42</v>
      </c>
      <c r="D66" s="379">
        <v>102020205000</v>
      </c>
      <c r="E66" t="s">
        <v>58</v>
      </c>
      <c r="F66">
        <v>0</v>
      </c>
      <c r="G66" t="s">
        <v>2970</v>
      </c>
      <c r="H66">
        <v>75.17</v>
      </c>
      <c r="I66" s="447">
        <v>8</v>
      </c>
      <c r="J66" s="447">
        <v>900</v>
      </c>
      <c r="K66" s="447">
        <v>1200</v>
      </c>
    </row>
    <row r="67" spans="1:11" x14ac:dyDescent="0.3">
      <c r="A67" s="256">
        <v>102020301500</v>
      </c>
      <c r="B67" t="s">
        <v>41</v>
      </c>
      <c r="C67" t="s">
        <v>42</v>
      </c>
      <c r="D67" s="379">
        <v>102020301500</v>
      </c>
      <c r="E67" t="s">
        <v>59</v>
      </c>
      <c r="F67" t="s">
        <v>59</v>
      </c>
      <c r="G67" t="s">
        <v>2970</v>
      </c>
      <c r="H67">
        <v>34.619999999999997</v>
      </c>
      <c r="I67" s="447">
        <v>12.5</v>
      </c>
      <c r="J67" s="447">
        <v>1200</v>
      </c>
      <c r="K67" s="447">
        <v>2600</v>
      </c>
    </row>
    <row r="68" spans="1:11" x14ac:dyDescent="0.3">
      <c r="A68" s="256">
        <v>102020305000</v>
      </c>
      <c r="B68" t="s">
        <v>41</v>
      </c>
      <c r="C68" t="s">
        <v>42</v>
      </c>
      <c r="D68" s="379">
        <v>102020305000</v>
      </c>
      <c r="E68" t="s">
        <v>60</v>
      </c>
      <c r="F68">
        <v>0</v>
      </c>
      <c r="G68" t="s">
        <v>2970</v>
      </c>
      <c r="H68">
        <v>37.93</v>
      </c>
      <c r="I68" s="447">
        <v>12.5</v>
      </c>
      <c r="J68" s="447">
        <v>1200</v>
      </c>
      <c r="K68" s="447">
        <v>2600</v>
      </c>
    </row>
    <row r="69" spans="1:11" x14ac:dyDescent="0.3">
      <c r="A69" s="256">
        <v>102020306000</v>
      </c>
      <c r="B69" t="s">
        <v>41</v>
      </c>
      <c r="C69" t="s">
        <v>42</v>
      </c>
      <c r="D69" s="379">
        <v>102020306000</v>
      </c>
      <c r="E69" t="s">
        <v>61</v>
      </c>
      <c r="F69">
        <v>0</v>
      </c>
      <c r="G69" t="s">
        <v>2970</v>
      </c>
      <c r="H69">
        <v>47.3</v>
      </c>
      <c r="I69" s="447">
        <v>12.5</v>
      </c>
      <c r="J69" s="447">
        <v>1200</v>
      </c>
      <c r="K69" s="447">
        <v>2000</v>
      </c>
    </row>
    <row r="70" spans="1:11" x14ac:dyDescent="0.3">
      <c r="A70" s="256">
        <v>102020307100</v>
      </c>
      <c r="B70" t="s">
        <v>41</v>
      </c>
      <c r="C70" t="s">
        <v>42</v>
      </c>
      <c r="D70" s="379">
        <v>102020307100</v>
      </c>
      <c r="E70" t="s">
        <v>62</v>
      </c>
      <c r="F70">
        <v>0</v>
      </c>
      <c r="G70" t="s">
        <v>2970</v>
      </c>
      <c r="H70">
        <v>37.549999999999997</v>
      </c>
      <c r="I70" s="447">
        <v>12.5</v>
      </c>
      <c r="J70" s="447">
        <v>1200</v>
      </c>
      <c r="K70" s="447">
        <v>2000</v>
      </c>
    </row>
    <row r="71" spans="1:11" x14ac:dyDescent="0.3">
      <c r="A71" s="256">
        <v>102020307200</v>
      </c>
      <c r="B71" t="s">
        <v>41</v>
      </c>
      <c r="C71" t="s">
        <v>42</v>
      </c>
      <c r="D71" s="379">
        <v>102020307200</v>
      </c>
      <c r="E71" t="s">
        <v>63</v>
      </c>
      <c r="F71" t="s">
        <v>63</v>
      </c>
      <c r="G71" t="s">
        <v>2970</v>
      </c>
      <c r="H71">
        <v>37.549999999999997</v>
      </c>
      <c r="I71" s="447">
        <v>12.5</v>
      </c>
      <c r="J71" s="447">
        <v>1200</v>
      </c>
      <c r="K71" s="447">
        <v>2600</v>
      </c>
    </row>
    <row r="72" spans="1:11" x14ac:dyDescent="0.3">
      <c r="A72" s="256">
        <v>102020307800</v>
      </c>
      <c r="B72" t="s">
        <v>41</v>
      </c>
      <c r="C72" t="s">
        <v>42</v>
      </c>
      <c r="D72" s="379">
        <v>102020307800</v>
      </c>
      <c r="E72" t="s">
        <v>64</v>
      </c>
      <c r="F72" t="s">
        <v>64</v>
      </c>
      <c r="G72" t="s">
        <v>2970</v>
      </c>
      <c r="H72">
        <v>28.55</v>
      </c>
      <c r="I72" s="447">
        <v>10</v>
      </c>
      <c r="J72" s="447">
        <v>1000</v>
      </c>
      <c r="K72" s="447">
        <v>1500</v>
      </c>
    </row>
    <row r="73" spans="1:11" x14ac:dyDescent="0.3">
      <c r="A73" s="256">
        <v>102020308000</v>
      </c>
      <c r="B73" t="s">
        <v>41</v>
      </c>
      <c r="C73" t="s">
        <v>42</v>
      </c>
      <c r="D73" s="379">
        <v>102020308000</v>
      </c>
      <c r="E73" t="s">
        <v>65</v>
      </c>
      <c r="F73" t="s">
        <v>65</v>
      </c>
      <c r="G73" t="s">
        <v>2970</v>
      </c>
      <c r="H73">
        <v>35.22</v>
      </c>
      <c r="I73" s="447">
        <v>12.5</v>
      </c>
      <c r="J73" s="447">
        <v>1500</v>
      </c>
      <c r="K73" s="447">
        <v>1000</v>
      </c>
    </row>
    <row r="74" spans="1:11" x14ac:dyDescent="0.3">
      <c r="A74" s="256">
        <v>102020401500</v>
      </c>
      <c r="B74" t="s">
        <v>41</v>
      </c>
      <c r="C74" t="s">
        <v>42</v>
      </c>
      <c r="D74" s="379">
        <v>102020401500</v>
      </c>
      <c r="E74" t="s">
        <v>66</v>
      </c>
      <c r="F74">
        <v>0</v>
      </c>
      <c r="G74" t="s">
        <v>2970</v>
      </c>
      <c r="H74">
        <v>64.209999999999994</v>
      </c>
      <c r="I74" s="447">
        <v>12.5</v>
      </c>
      <c r="J74" s="447">
        <v>1188</v>
      </c>
      <c r="K74" s="447">
        <v>1998</v>
      </c>
    </row>
    <row r="75" spans="1:11" x14ac:dyDescent="0.3">
      <c r="A75" s="256">
        <v>102020401600</v>
      </c>
      <c r="B75" t="s">
        <v>41</v>
      </c>
      <c r="C75" t="s">
        <v>42</v>
      </c>
      <c r="D75" s="379">
        <v>102020401600</v>
      </c>
      <c r="E75" t="s">
        <v>67</v>
      </c>
      <c r="F75">
        <v>0</v>
      </c>
      <c r="G75" t="s">
        <v>2970</v>
      </c>
      <c r="H75">
        <v>64.319999999999993</v>
      </c>
      <c r="I75" s="447">
        <v>12.5</v>
      </c>
      <c r="J75" s="447">
        <v>1188</v>
      </c>
      <c r="K75" s="447">
        <v>1998</v>
      </c>
    </row>
    <row r="76" spans="1:11" x14ac:dyDescent="0.3">
      <c r="A76" s="256">
        <v>102020402000</v>
      </c>
      <c r="B76" t="s">
        <v>41</v>
      </c>
      <c r="C76" t="s">
        <v>42</v>
      </c>
      <c r="D76" s="379">
        <v>102020402000</v>
      </c>
      <c r="E76" t="s">
        <v>3458</v>
      </c>
      <c r="F76">
        <v>0</v>
      </c>
      <c r="G76" t="s">
        <v>2970</v>
      </c>
      <c r="H76">
        <v>64.319999999999993</v>
      </c>
      <c r="I76" s="447">
        <v>12.5</v>
      </c>
      <c r="J76" s="447">
        <v>1188</v>
      </c>
      <c r="K76" s="447">
        <v>1998</v>
      </c>
    </row>
    <row r="77" spans="1:11" x14ac:dyDescent="0.3">
      <c r="A77" s="256">
        <v>102020402500</v>
      </c>
      <c r="B77" t="s">
        <v>41</v>
      </c>
      <c r="C77" t="s">
        <v>42</v>
      </c>
      <c r="D77" s="379">
        <v>102020402500</v>
      </c>
      <c r="E77" t="s">
        <v>3459</v>
      </c>
      <c r="F77">
        <v>0</v>
      </c>
      <c r="G77" t="s">
        <v>2970</v>
      </c>
      <c r="H77">
        <v>64.319999999999993</v>
      </c>
      <c r="I77" s="447">
        <v>12.5</v>
      </c>
      <c r="J77" s="447">
        <v>1188</v>
      </c>
      <c r="K77" s="447">
        <v>1998</v>
      </c>
    </row>
    <row r="78" spans="1:11" x14ac:dyDescent="0.3">
      <c r="A78" s="256">
        <v>102020403000</v>
      </c>
      <c r="B78" t="s">
        <v>41</v>
      </c>
      <c r="C78" t="s">
        <v>42</v>
      </c>
      <c r="D78" s="379">
        <v>102020403000</v>
      </c>
      <c r="E78" t="s">
        <v>68</v>
      </c>
      <c r="F78">
        <v>0</v>
      </c>
      <c r="G78" t="s">
        <v>2970</v>
      </c>
      <c r="H78">
        <v>60.47</v>
      </c>
      <c r="I78" s="447">
        <v>12.5</v>
      </c>
      <c r="J78" s="447">
        <v>2000</v>
      </c>
      <c r="K78" s="447">
        <v>1200</v>
      </c>
    </row>
    <row r="79" spans="1:11" x14ac:dyDescent="0.3">
      <c r="A79" s="256">
        <v>102020403400</v>
      </c>
      <c r="B79" t="s">
        <v>41</v>
      </c>
      <c r="C79" t="s">
        <v>42</v>
      </c>
      <c r="D79" s="379">
        <v>102020403400</v>
      </c>
      <c r="E79" t="s">
        <v>3460</v>
      </c>
      <c r="F79">
        <v>0</v>
      </c>
      <c r="G79" t="s">
        <v>2970</v>
      </c>
      <c r="H79">
        <v>64.319999999999993</v>
      </c>
      <c r="I79" s="447">
        <v>12.5</v>
      </c>
      <c r="J79" s="447">
        <v>1200</v>
      </c>
      <c r="K79" s="447">
        <v>2000</v>
      </c>
    </row>
    <row r="80" spans="1:11" x14ac:dyDescent="0.3">
      <c r="A80" s="256">
        <v>102020403500</v>
      </c>
      <c r="B80" t="s">
        <v>41</v>
      </c>
      <c r="C80" t="s">
        <v>42</v>
      </c>
      <c r="D80" s="379">
        <v>102020403500</v>
      </c>
      <c r="E80" t="s">
        <v>3461</v>
      </c>
      <c r="F80">
        <v>0</v>
      </c>
      <c r="G80" t="s">
        <v>2970</v>
      </c>
      <c r="H80">
        <v>65.83</v>
      </c>
      <c r="I80" s="447">
        <v>12.5</v>
      </c>
      <c r="J80" s="447">
        <v>1200</v>
      </c>
      <c r="K80" s="447">
        <v>2000</v>
      </c>
    </row>
    <row r="81" spans="1:11" x14ac:dyDescent="0.3">
      <c r="A81" s="256">
        <v>102020403600</v>
      </c>
      <c r="B81" t="s">
        <v>41</v>
      </c>
      <c r="C81" t="s">
        <v>42</v>
      </c>
      <c r="D81" s="379">
        <v>102020403600</v>
      </c>
      <c r="E81" t="s">
        <v>69</v>
      </c>
      <c r="F81">
        <v>0</v>
      </c>
      <c r="G81" t="s">
        <v>2970</v>
      </c>
      <c r="H81">
        <v>60.74</v>
      </c>
      <c r="I81" s="447">
        <v>12.5</v>
      </c>
      <c r="J81" s="447">
        <v>1200</v>
      </c>
      <c r="K81" s="447">
        <v>2000</v>
      </c>
    </row>
    <row r="82" spans="1:11" x14ac:dyDescent="0.3">
      <c r="A82" s="256">
        <v>102020405500</v>
      </c>
      <c r="B82" t="s">
        <v>41</v>
      </c>
      <c r="C82" t="s">
        <v>42</v>
      </c>
      <c r="D82" s="379">
        <v>102020405500</v>
      </c>
      <c r="E82" t="s">
        <v>70</v>
      </c>
      <c r="F82">
        <v>0</v>
      </c>
      <c r="G82" t="s">
        <v>2970</v>
      </c>
      <c r="H82">
        <v>64.209999999999994</v>
      </c>
      <c r="I82" s="447">
        <v>12.5</v>
      </c>
      <c r="J82" s="447">
        <v>1200</v>
      </c>
      <c r="K82" s="447">
        <v>1980</v>
      </c>
    </row>
    <row r="83" spans="1:11" x14ac:dyDescent="0.3">
      <c r="A83" s="256">
        <v>102020406500</v>
      </c>
      <c r="B83" t="s">
        <v>41</v>
      </c>
      <c r="C83" t="s">
        <v>42</v>
      </c>
      <c r="D83" s="379">
        <v>102020406500</v>
      </c>
      <c r="E83" t="s">
        <v>3462</v>
      </c>
      <c r="F83">
        <v>0</v>
      </c>
      <c r="G83" t="s">
        <v>2970</v>
      </c>
      <c r="H83">
        <v>64.319999999999993</v>
      </c>
      <c r="I83" s="447">
        <v>12.5</v>
      </c>
      <c r="J83" s="447">
        <v>1188</v>
      </c>
      <c r="K83" s="447">
        <v>1998</v>
      </c>
    </row>
    <row r="84" spans="1:11" x14ac:dyDescent="0.3">
      <c r="A84" s="256">
        <v>102020406600</v>
      </c>
      <c r="B84" t="s">
        <v>41</v>
      </c>
      <c r="C84" t="s">
        <v>42</v>
      </c>
      <c r="D84" s="379">
        <v>102020406600</v>
      </c>
      <c r="E84" t="s">
        <v>71</v>
      </c>
      <c r="F84" t="s">
        <v>71</v>
      </c>
      <c r="G84" t="s">
        <v>2970</v>
      </c>
      <c r="H84">
        <v>62.42</v>
      </c>
      <c r="I84" s="447">
        <v>12.5</v>
      </c>
      <c r="J84" s="447">
        <v>1188</v>
      </c>
      <c r="K84" s="447">
        <v>1998</v>
      </c>
    </row>
    <row r="85" spans="1:11" x14ac:dyDescent="0.3">
      <c r="A85" s="256">
        <v>102020408000</v>
      </c>
      <c r="B85" t="s">
        <v>41</v>
      </c>
      <c r="C85" t="s">
        <v>42</v>
      </c>
      <c r="D85" s="379">
        <v>102020408000</v>
      </c>
      <c r="E85" t="s">
        <v>3463</v>
      </c>
      <c r="F85">
        <v>0</v>
      </c>
      <c r="G85" t="s">
        <v>2970</v>
      </c>
      <c r="H85">
        <v>64.319999999999993</v>
      </c>
      <c r="I85" s="447">
        <v>12.5</v>
      </c>
      <c r="J85" s="447">
        <v>1200</v>
      </c>
      <c r="K85" s="447">
        <v>2000</v>
      </c>
    </row>
    <row r="86" spans="1:11" x14ac:dyDescent="0.3">
      <c r="A86" s="256">
        <v>102020408100</v>
      </c>
      <c r="B86" t="s">
        <v>41</v>
      </c>
      <c r="C86" t="s">
        <v>42</v>
      </c>
      <c r="D86" s="379">
        <v>102020408100</v>
      </c>
      <c r="E86" t="s">
        <v>72</v>
      </c>
      <c r="F86">
        <v>0</v>
      </c>
      <c r="G86" t="s">
        <v>2970</v>
      </c>
      <c r="H86">
        <v>62.42</v>
      </c>
      <c r="I86" s="447">
        <v>12.5</v>
      </c>
      <c r="J86" s="447">
        <v>1200</v>
      </c>
      <c r="K86" s="447">
        <v>2000</v>
      </c>
    </row>
    <row r="87" spans="1:11" x14ac:dyDescent="0.3">
      <c r="A87" s="256">
        <v>102020408300</v>
      </c>
      <c r="B87" t="s">
        <v>41</v>
      </c>
      <c r="C87" t="s">
        <v>42</v>
      </c>
      <c r="D87" s="379">
        <v>102020408300</v>
      </c>
      <c r="E87" t="s">
        <v>73</v>
      </c>
      <c r="F87">
        <v>0</v>
      </c>
      <c r="G87" t="s">
        <v>2970</v>
      </c>
      <c r="H87">
        <v>64.209999999999994</v>
      </c>
      <c r="I87" s="447">
        <v>12.5</v>
      </c>
      <c r="J87" s="447">
        <v>1200</v>
      </c>
      <c r="K87" s="447">
        <v>2400</v>
      </c>
    </row>
    <row r="88" spans="1:11" x14ac:dyDescent="0.3">
      <c r="A88" s="256">
        <v>102020410500</v>
      </c>
      <c r="B88" t="s">
        <v>41</v>
      </c>
      <c r="C88" t="s">
        <v>42</v>
      </c>
      <c r="D88" s="379">
        <v>102020410500</v>
      </c>
      <c r="E88" t="s">
        <v>74</v>
      </c>
      <c r="F88">
        <v>0</v>
      </c>
      <c r="G88" t="s">
        <v>2970</v>
      </c>
      <c r="H88">
        <v>64.209999999999994</v>
      </c>
      <c r="I88" s="447">
        <v>12.5</v>
      </c>
      <c r="J88" s="447">
        <v>1200</v>
      </c>
      <c r="K88" s="447">
        <v>1875</v>
      </c>
    </row>
    <row r="89" spans="1:11" x14ac:dyDescent="0.3">
      <c r="A89" s="256">
        <v>102020411200</v>
      </c>
      <c r="B89" t="s">
        <v>41</v>
      </c>
      <c r="C89" t="s">
        <v>42</v>
      </c>
      <c r="D89" s="379">
        <v>102020411200</v>
      </c>
      <c r="E89" t="s">
        <v>3464</v>
      </c>
      <c r="F89">
        <v>0</v>
      </c>
      <c r="G89" t="s">
        <v>2970</v>
      </c>
      <c r="H89">
        <v>65.83</v>
      </c>
      <c r="I89" s="447">
        <v>12.5</v>
      </c>
      <c r="J89" s="447">
        <v>1200</v>
      </c>
      <c r="K89" s="447">
        <v>2000</v>
      </c>
    </row>
    <row r="90" spans="1:11" x14ac:dyDescent="0.3">
      <c r="A90" s="256">
        <v>102020411300</v>
      </c>
      <c r="B90" t="s">
        <v>41</v>
      </c>
      <c r="C90" t="s">
        <v>42</v>
      </c>
      <c r="D90" s="379">
        <v>102020411300</v>
      </c>
      <c r="E90" t="s">
        <v>75</v>
      </c>
      <c r="F90">
        <v>0</v>
      </c>
      <c r="G90" t="s">
        <v>2970</v>
      </c>
      <c r="H90">
        <v>64.209999999999994</v>
      </c>
      <c r="I90" s="447">
        <v>12.5</v>
      </c>
      <c r="J90" s="447">
        <v>1200</v>
      </c>
      <c r="K90" s="447">
        <v>2000</v>
      </c>
    </row>
    <row r="91" spans="1:11" x14ac:dyDescent="0.3">
      <c r="A91" s="256">
        <v>102020411400</v>
      </c>
      <c r="B91" t="s">
        <v>41</v>
      </c>
      <c r="C91" t="s">
        <v>42</v>
      </c>
      <c r="D91" s="379">
        <v>102020411400</v>
      </c>
      <c r="E91" t="s">
        <v>3465</v>
      </c>
      <c r="F91">
        <v>0</v>
      </c>
      <c r="G91" t="s">
        <v>2970</v>
      </c>
      <c r="H91">
        <v>67.78</v>
      </c>
      <c r="I91" t="s">
        <v>3015</v>
      </c>
      <c r="J91" s="447">
        <v>1200</v>
      </c>
      <c r="K91" s="447">
        <v>1998</v>
      </c>
    </row>
    <row r="92" spans="1:11" x14ac:dyDescent="0.3">
      <c r="A92" s="256">
        <v>102020411500</v>
      </c>
      <c r="B92" t="s">
        <v>41</v>
      </c>
      <c r="C92" t="s">
        <v>42</v>
      </c>
      <c r="D92" s="379">
        <v>102020411500</v>
      </c>
      <c r="E92" t="s">
        <v>76</v>
      </c>
      <c r="F92">
        <v>0</v>
      </c>
      <c r="G92" t="s">
        <v>2970</v>
      </c>
      <c r="H92">
        <v>60.74</v>
      </c>
      <c r="I92" s="447">
        <v>12.5</v>
      </c>
      <c r="J92" s="447">
        <v>1200</v>
      </c>
      <c r="K92" s="447">
        <v>1875</v>
      </c>
    </row>
    <row r="93" spans="1:11" x14ac:dyDescent="0.3">
      <c r="A93" s="256">
        <v>102020411600</v>
      </c>
      <c r="B93" t="s">
        <v>41</v>
      </c>
      <c r="C93" t="s">
        <v>42</v>
      </c>
      <c r="D93" s="379">
        <v>102020411600</v>
      </c>
      <c r="E93" t="s">
        <v>77</v>
      </c>
      <c r="F93">
        <v>0</v>
      </c>
      <c r="G93" t="s">
        <v>2970</v>
      </c>
      <c r="H93">
        <v>60.74</v>
      </c>
      <c r="I93" s="447">
        <v>12.5</v>
      </c>
      <c r="J93" s="447">
        <v>2000</v>
      </c>
      <c r="K93" s="447">
        <v>1200</v>
      </c>
    </row>
    <row r="94" spans="1:11" x14ac:dyDescent="0.3">
      <c r="A94" s="256">
        <v>102020412000</v>
      </c>
      <c r="B94" t="s">
        <v>41</v>
      </c>
      <c r="C94" t="s">
        <v>42</v>
      </c>
      <c r="D94" s="379">
        <v>102020412000</v>
      </c>
      <c r="E94" t="s">
        <v>78</v>
      </c>
      <c r="F94" t="s">
        <v>78</v>
      </c>
      <c r="G94" t="s">
        <v>3016</v>
      </c>
      <c r="H94">
        <v>58.36</v>
      </c>
      <c r="I94" s="447">
        <v>12.5</v>
      </c>
      <c r="J94" s="447">
        <v>1188</v>
      </c>
      <c r="K94" s="447">
        <v>1998</v>
      </c>
    </row>
    <row r="95" spans="1:11" x14ac:dyDescent="0.3">
      <c r="A95" s="256">
        <v>102020412500</v>
      </c>
      <c r="B95" t="s">
        <v>41</v>
      </c>
      <c r="C95" t="s">
        <v>42</v>
      </c>
      <c r="D95" s="379">
        <v>102020412500</v>
      </c>
      <c r="E95" t="s">
        <v>79</v>
      </c>
      <c r="F95">
        <v>0</v>
      </c>
      <c r="G95" t="s">
        <v>2970</v>
      </c>
      <c r="H95">
        <v>58.36</v>
      </c>
      <c r="I95" s="447">
        <v>12.5</v>
      </c>
      <c r="J95" s="447">
        <v>1188</v>
      </c>
      <c r="K95" s="447">
        <v>1998</v>
      </c>
    </row>
    <row r="96" spans="1:11" x14ac:dyDescent="0.3">
      <c r="A96" s="256">
        <v>102020420500</v>
      </c>
      <c r="B96" t="s">
        <v>41</v>
      </c>
      <c r="C96" t="s">
        <v>42</v>
      </c>
      <c r="D96" s="379">
        <v>102020420500</v>
      </c>
      <c r="E96" t="s">
        <v>80</v>
      </c>
      <c r="F96">
        <v>0</v>
      </c>
      <c r="G96" t="s">
        <v>2970</v>
      </c>
      <c r="H96">
        <v>64.319999999999993</v>
      </c>
      <c r="I96" s="447">
        <v>12.5</v>
      </c>
      <c r="J96" s="447">
        <v>1200</v>
      </c>
      <c r="K96" s="447">
        <v>2400</v>
      </c>
    </row>
    <row r="97" spans="1:11" x14ac:dyDescent="0.3">
      <c r="A97" s="256">
        <v>102020451000</v>
      </c>
      <c r="B97" t="s">
        <v>41</v>
      </c>
      <c r="C97" t="s">
        <v>42</v>
      </c>
      <c r="D97" s="379">
        <v>102020451000</v>
      </c>
      <c r="E97" t="s">
        <v>81</v>
      </c>
      <c r="F97" t="s">
        <v>81</v>
      </c>
      <c r="G97" t="s">
        <v>2970</v>
      </c>
      <c r="H97">
        <v>369.03</v>
      </c>
      <c r="I97" s="447">
        <v>12.5</v>
      </c>
      <c r="J97" s="447">
        <v>625</v>
      </c>
      <c r="K97" s="447">
        <v>2600</v>
      </c>
    </row>
    <row r="98" spans="1:11" x14ac:dyDescent="0.3">
      <c r="A98" s="256">
        <v>102020451500</v>
      </c>
      <c r="B98" t="s">
        <v>41</v>
      </c>
      <c r="C98" t="s">
        <v>42</v>
      </c>
      <c r="D98" s="379">
        <v>102020451500</v>
      </c>
      <c r="E98" t="s">
        <v>82</v>
      </c>
      <c r="F98" t="s">
        <v>82</v>
      </c>
      <c r="G98" t="s">
        <v>2970</v>
      </c>
      <c r="H98">
        <v>580.92999999999995</v>
      </c>
      <c r="I98" s="447">
        <v>12.5</v>
      </c>
      <c r="J98" s="447">
        <v>625</v>
      </c>
      <c r="K98" s="447">
        <v>2600</v>
      </c>
    </row>
    <row r="99" spans="1:11" x14ac:dyDescent="0.3">
      <c r="A99" s="256">
        <v>102020452500</v>
      </c>
      <c r="B99" t="s">
        <v>41</v>
      </c>
      <c r="C99" t="s">
        <v>42</v>
      </c>
      <c r="D99" s="379">
        <v>102020452500</v>
      </c>
      <c r="E99" t="s">
        <v>83</v>
      </c>
      <c r="F99" t="s">
        <v>83</v>
      </c>
      <c r="G99" t="s">
        <v>2970</v>
      </c>
      <c r="H99">
        <v>781.67</v>
      </c>
      <c r="I99" s="447">
        <v>12.5</v>
      </c>
      <c r="J99" s="447">
        <v>625</v>
      </c>
      <c r="K99" s="447">
        <v>2600</v>
      </c>
    </row>
    <row r="100" spans="1:11" x14ac:dyDescent="0.3">
      <c r="A100" s="256">
        <v>102020505000</v>
      </c>
      <c r="B100" t="s">
        <v>41</v>
      </c>
      <c r="C100" t="s">
        <v>42</v>
      </c>
      <c r="D100" s="379">
        <v>102020505000</v>
      </c>
      <c r="E100" t="s">
        <v>84</v>
      </c>
      <c r="F100" t="s">
        <v>84</v>
      </c>
      <c r="G100" t="s">
        <v>2970</v>
      </c>
      <c r="H100">
        <v>26.22</v>
      </c>
      <c r="I100" s="447">
        <v>12.5</v>
      </c>
      <c r="J100" s="447">
        <v>1200</v>
      </c>
      <c r="K100" s="447">
        <v>1875</v>
      </c>
    </row>
    <row r="101" spans="1:11" x14ac:dyDescent="0.3">
      <c r="A101" s="256">
        <v>102020551000</v>
      </c>
      <c r="B101" t="s">
        <v>41</v>
      </c>
      <c r="C101" t="s">
        <v>42</v>
      </c>
      <c r="D101" s="379">
        <v>102020551000</v>
      </c>
      <c r="E101" t="s">
        <v>85</v>
      </c>
      <c r="F101">
        <v>0</v>
      </c>
      <c r="G101" t="s">
        <v>2946</v>
      </c>
      <c r="H101">
        <v>131.1</v>
      </c>
      <c r="I101">
        <v>0</v>
      </c>
      <c r="J101" s="380">
        <v>0</v>
      </c>
      <c r="K101" s="380">
        <v>0</v>
      </c>
    </row>
    <row r="102" spans="1:11" x14ac:dyDescent="0.3">
      <c r="A102" s="256">
        <v>102020552000</v>
      </c>
      <c r="B102" t="s">
        <v>41</v>
      </c>
      <c r="C102" t="s">
        <v>42</v>
      </c>
      <c r="D102" s="379">
        <v>102020552000</v>
      </c>
      <c r="E102" t="s">
        <v>86</v>
      </c>
      <c r="F102" t="s">
        <v>86</v>
      </c>
      <c r="G102" t="s">
        <v>2948</v>
      </c>
      <c r="H102">
        <v>131.1</v>
      </c>
      <c r="I102">
        <v>0</v>
      </c>
      <c r="J102" s="380">
        <v>0</v>
      </c>
      <c r="K102" s="380">
        <v>0</v>
      </c>
    </row>
    <row r="103" spans="1:11" x14ac:dyDescent="0.3">
      <c r="A103" s="256">
        <v>102020553000</v>
      </c>
      <c r="B103" t="s">
        <v>41</v>
      </c>
      <c r="C103" t="s">
        <v>42</v>
      </c>
      <c r="D103" s="379">
        <v>102020553000</v>
      </c>
      <c r="E103" t="s">
        <v>87</v>
      </c>
      <c r="F103">
        <v>0</v>
      </c>
      <c r="G103" t="s">
        <v>2946</v>
      </c>
      <c r="H103">
        <v>131.1</v>
      </c>
      <c r="I103">
        <v>0</v>
      </c>
      <c r="J103" s="380">
        <v>0</v>
      </c>
      <c r="K103" s="380">
        <v>0</v>
      </c>
    </row>
    <row r="104" spans="1:11" x14ac:dyDescent="0.3">
      <c r="A104" s="256">
        <v>102020554000</v>
      </c>
      <c r="B104" t="s">
        <v>41</v>
      </c>
      <c r="C104" t="s">
        <v>42</v>
      </c>
      <c r="D104" s="379">
        <v>102020554000</v>
      </c>
      <c r="E104" t="s">
        <v>88</v>
      </c>
      <c r="F104">
        <v>0</v>
      </c>
      <c r="G104" t="s">
        <v>2948</v>
      </c>
      <c r="H104">
        <v>131.1</v>
      </c>
      <c r="I104">
        <v>0</v>
      </c>
      <c r="J104" s="380">
        <v>0</v>
      </c>
      <c r="K104" s="380">
        <v>0</v>
      </c>
    </row>
    <row r="105" spans="1:11" x14ac:dyDescent="0.3">
      <c r="A105" s="256">
        <v>102020750400</v>
      </c>
      <c r="B105" t="s">
        <v>41</v>
      </c>
      <c r="C105" t="s">
        <v>42</v>
      </c>
      <c r="D105" s="379">
        <v>102020750400</v>
      </c>
      <c r="E105" t="s">
        <v>89</v>
      </c>
      <c r="F105" t="s">
        <v>89</v>
      </c>
      <c r="G105" t="s">
        <v>2944</v>
      </c>
      <c r="H105">
        <v>157.29</v>
      </c>
      <c r="I105">
        <v>0</v>
      </c>
      <c r="J105" s="380">
        <v>0</v>
      </c>
      <c r="K105" s="380">
        <v>0</v>
      </c>
    </row>
    <row r="106" spans="1:11" x14ac:dyDescent="0.3">
      <c r="A106" s="256">
        <v>102020750500</v>
      </c>
      <c r="B106" t="s">
        <v>41</v>
      </c>
      <c r="C106" t="s">
        <v>42</v>
      </c>
      <c r="D106" s="379">
        <v>102020750500</v>
      </c>
      <c r="E106" t="s">
        <v>90</v>
      </c>
      <c r="F106">
        <v>0</v>
      </c>
      <c r="G106" t="s">
        <v>2944</v>
      </c>
      <c r="H106">
        <v>62.9</v>
      </c>
      <c r="I106">
        <v>0</v>
      </c>
      <c r="J106" s="380">
        <v>0</v>
      </c>
      <c r="K106" s="380">
        <v>0</v>
      </c>
    </row>
    <row r="107" spans="1:11" x14ac:dyDescent="0.3">
      <c r="A107" s="256">
        <v>102020901000</v>
      </c>
      <c r="B107" t="s">
        <v>41</v>
      </c>
      <c r="C107" t="s">
        <v>42</v>
      </c>
      <c r="D107" s="379">
        <v>102020901000</v>
      </c>
      <c r="E107" t="s">
        <v>91</v>
      </c>
      <c r="F107">
        <v>0</v>
      </c>
      <c r="G107" t="s">
        <v>2970</v>
      </c>
      <c r="H107">
        <v>92.87</v>
      </c>
      <c r="I107" s="447">
        <v>80</v>
      </c>
      <c r="J107" s="447">
        <v>500</v>
      </c>
      <c r="K107" s="447">
        <v>666</v>
      </c>
    </row>
    <row r="108" spans="1:11" x14ac:dyDescent="0.3">
      <c r="A108" s="256">
        <v>102020901500</v>
      </c>
      <c r="B108" t="s">
        <v>41</v>
      </c>
      <c r="C108" t="s">
        <v>42</v>
      </c>
      <c r="D108" s="379">
        <v>102020901500</v>
      </c>
      <c r="E108" t="s">
        <v>92</v>
      </c>
      <c r="F108">
        <v>0</v>
      </c>
      <c r="G108" t="s">
        <v>2970</v>
      </c>
      <c r="H108">
        <v>98.56</v>
      </c>
      <c r="I108" s="447">
        <v>80</v>
      </c>
      <c r="J108" s="447">
        <v>500</v>
      </c>
      <c r="K108" s="447">
        <v>666</v>
      </c>
    </row>
    <row r="109" spans="1:11" x14ac:dyDescent="0.3">
      <c r="A109" s="256">
        <v>102021100500</v>
      </c>
      <c r="B109" t="s">
        <v>93</v>
      </c>
      <c r="C109" t="s">
        <v>94</v>
      </c>
      <c r="D109" s="379">
        <v>102021100500</v>
      </c>
      <c r="E109" t="s">
        <v>96</v>
      </c>
      <c r="F109" t="s">
        <v>96</v>
      </c>
      <c r="G109" t="s">
        <v>2970</v>
      </c>
      <c r="H109">
        <v>78.59</v>
      </c>
      <c r="I109" s="447">
        <v>12.5</v>
      </c>
      <c r="J109" s="447">
        <v>1200</v>
      </c>
      <c r="K109" s="447">
        <v>2600</v>
      </c>
    </row>
    <row r="110" spans="1:11" x14ac:dyDescent="0.3">
      <c r="A110" s="256">
        <v>102021101200</v>
      </c>
      <c r="B110" t="s">
        <v>93</v>
      </c>
      <c r="C110" t="s">
        <v>94</v>
      </c>
      <c r="D110" s="379">
        <v>102021101200</v>
      </c>
      <c r="E110" t="s">
        <v>95</v>
      </c>
      <c r="F110">
        <v>0</v>
      </c>
      <c r="G110" t="s">
        <v>2970</v>
      </c>
      <c r="H110">
        <v>11.36</v>
      </c>
      <c r="I110" s="447">
        <v>12.5</v>
      </c>
      <c r="J110" s="447">
        <v>1200</v>
      </c>
      <c r="K110" s="447">
        <v>2600</v>
      </c>
    </row>
    <row r="111" spans="1:11" x14ac:dyDescent="0.3">
      <c r="A111" s="256">
        <v>102021101500</v>
      </c>
      <c r="B111" t="s">
        <v>93</v>
      </c>
      <c r="C111" t="s">
        <v>94</v>
      </c>
      <c r="D111" s="379">
        <v>102021101500</v>
      </c>
      <c r="E111" t="s">
        <v>97</v>
      </c>
      <c r="F111">
        <v>0</v>
      </c>
      <c r="G111" t="s">
        <v>2970</v>
      </c>
      <c r="H111">
        <v>11.36</v>
      </c>
      <c r="I111" s="447">
        <v>12.5</v>
      </c>
      <c r="J111" s="447">
        <v>1200</v>
      </c>
      <c r="K111" s="447">
        <v>3000</v>
      </c>
    </row>
    <row r="112" spans="1:11" x14ac:dyDescent="0.3">
      <c r="A112" s="256">
        <v>102021106000</v>
      </c>
      <c r="B112" t="s">
        <v>93</v>
      </c>
      <c r="C112" t="s">
        <v>94</v>
      </c>
      <c r="D112" s="379">
        <v>102021106000</v>
      </c>
      <c r="E112" t="s">
        <v>98</v>
      </c>
      <c r="F112" t="s">
        <v>99</v>
      </c>
      <c r="G112" t="s">
        <v>2970</v>
      </c>
      <c r="H112">
        <v>56.91</v>
      </c>
      <c r="I112" s="447">
        <v>12.5</v>
      </c>
      <c r="J112" s="447">
        <v>1200</v>
      </c>
      <c r="K112" s="447">
        <v>3000</v>
      </c>
    </row>
    <row r="113" spans="1:11" x14ac:dyDescent="0.3">
      <c r="A113" s="256">
        <v>102021109000</v>
      </c>
      <c r="B113" t="s">
        <v>93</v>
      </c>
      <c r="C113" t="s">
        <v>94</v>
      </c>
      <c r="D113" s="379">
        <v>102021109000</v>
      </c>
      <c r="E113" t="s">
        <v>100</v>
      </c>
      <c r="F113" t="s">
        <v>100</v>
      </c>
      <c r="G113" t="s">
        <v>2970</v>
      </c>
      <c r="H113">
        <v>31.05</v>
      </c>
      <c r="I113" s="447">
        <v>6.5</v>
      </c>
      <c r="J113" s="447">
        <v>1200</v>
      </c>
      <c r="K113" s="447">
        <v>2600</v>
      </c>
    </row>
    <row r="114" spans="1:11" x14ac:dyDescent="0.3">
      <c r="A114" s="256">
        <v>102021200100</v>
      </c>
      <c r="B114" t="s">
        <v>93</v>
      </c>
      <c r="C114" t="s">
        <v>94</v>
      </c>
      <c r="D114" s="379">
        <v>102021200100</v>
      </c>
      <c r="E114" t="s">
        <v>101</v>
      </c>
      <c r="F114">
        <v>0</v>
      </c>
      <c r="G114" t="s">
        <v>2970</v>
      </c>
      <c r="H114">
        <v>53.65</v>
      </c>
      <c r="I114" s="447">
        <v>10</v>
      </c>
      <c r="J114" s="447">
        <v>1200</v>
      </c>
      <c r="K114" s="447">
        <v>2400</v>
      </c>
    </row>
    <row r="115" spans="1:11" x14ac:dyDescent="0.3">
      <c r="A115" s="256">
        <v>102021200500</v>
      </c>
      <c r="B115" t="s">
        <v>93</v>
      </c>
      <c r="C115" t="s">
        <v>94</v>
      </c>
      <c r="D115" s="379">
        <v>102021200500</v>
      </c>
      <c r="E115" t="s">
        <v>102</v>
      </c>
      <c r="F115">
        <v>0</v>
      </c>
      <c r="G115" t="s">
        <v>2970</v>
      </c>
      <c r="H115">
        <v>60.97</v>
      </c>
      <c r="I115" s="447">
        <v>12</v>
      </c>
      <c r="J115" s="447">
        <v>1200</v>
      </c>
      <c r="K115" s="447">
        <v>2400</v>
      </c>
    </row>
    <row r="116" spans="1:11" x14ac:dyDescent="0.3">
      <c r="A116" s="256">
        <v>102021307200</v>
      </c>
      <c r="B116" t="s">
        <v>93</v>
      </c>
      <c r="C116" t="s">
        <v>94</v>
      </c>
      <c r="D116" s="379">
        <v>102021307200</v>
      </c>
      <c r="E116" t="s">
        <v>103</v>
      </c>
      <c r="F116" t="s">
        <v>103</v>
      </c>
      <c r="G116" t="s">
        <v>2970</v>
      </c>
      <c r="H116">
        <v>78.59</v>
      </c>
      <c r="I116" s="447">
        <v>12.5</v>
      </c>
      <c r="J116" s="447">
        <v>1200</v>
      </c>
      <c r="K116" s="447">
        <v>2600</v>
      </c>
    </row>
    <row r="117" spans="1:11" x14ac:dyDescent="0.3">
      <c r="A117" s="256">
        <v>102021307500</v>
      </c>
      <c r="B117" t="s">
        <v>93</v>
      </c>
      <c r="C117" t="s">
        <v>94</v>
      </c>
      <c r="D117" s="379">
        <v>102021307500</v>
      </c>
      <c r="E117" t="s">
        <v>104</v>
      </c>
      <c r="F117" t="s">
        <v>104</v>
      </c>
      <c r="G117" t="s">
        <v>2970</v>
      </c>
      <c r="H117">
        <v>78.59</v>
      </c>
      <c r="I117" s="447">
        <v>12.5</v>
      </c>
      <c r="J117" s="447">
        <v>1200</v>
      </c>
      <c r="K117" s="447">
        <v>2600</v>
      </c>
    </row>
    <row r="118" spans="1:11" x14ac:dyDescent="0.3">
      <c r="A118" s="256">
        <v>102021402000</v>
      </c>
      <c r="B118" t="s">
        <v>93</v>
      </c>
      <c r="C118" t="s">
        <v>94</v>
      </c>
      <c r="D118" s="379">
        <v>102021402000</v>
      </c>
      <c r="E118" t="s">
        <v>105</v>
      </c>
      <c r="F118">
        <v>0</v>
      </c>
      <c r="G118" t="s">
        <v>2970</v>
      </c>
      <c r="H118">
        <v>736.92</v>
      </c>
      <c r="I118" s="447">
        <v>12.5</v>
      </c>
      <c r="J118" s="447">
        <v>1000</v>
      </c>
      <c r="K118" s="447">
        <v>1200</v>
      </c>
    </row>
    <row r="119" spans="1:11" x14ac:dyDescent="0.3">
      <c r="A119" s="256">
        <v>102021412000</v>
      </c>
      <c r="B119" t="s">
        <v>93</v>
      </c>
      <c r="C119" t="s">
        <v>94</v>
      </c>
      <c r="D119" s="379">
        <v>102021412000</v>
      </c>
      <c r="E119" t="s">
        <v>106</v>
      </c>
      <c r="F119">
        <v>0</v>
      </c>
      <c r="G119" t="s">
        <v>2965</v>
      </c>
      <c r="H119">
        <v>139.76</v>
      </c>
      <c r="I119">
        <v>0</v>
      </c>
      <c r="J119" s="380">
        <v>0</v>
      </c>
      <c r="K119" s="447">
        <v>1000</v>
      </c>
    </row>
    <row r="120" spans="1:11" x14ac:dyDescent="0.3">
      <c r="A120" s="256">
        <v>102021600000</v>
      </c>
      <c r="B120" t="s">
        <v>93</v>
      </c>
      <c r="C120" t="s">
        <v>94</v>
      </c>
      <c r="D120" s="379">
        <v>102021600000</v>
      </c>
      <c r="E120" t="s">
        <v>107</v>
      </c>
      <c r="F120" t="s">
        <v>107</v>
      </c>
      <c r="G120" t="s">
        <v>2970</v>
      </c>
      <c r="H120">
        <v>54.51</v>
      </c>
      <c r="I120" s="447">
        <v>12.5</v>
      </c>
      <c r="J120" s="447">
        <v>1200</v>
      </c>
      <c r="K120" s="447">
        <v>2400</v>
      </c>
    </row>
    <row r="121" spans="1:11" x14ac:dyDescent="0.3">
      <c r="A121" s="256">
        <v>102021601000</v>
      </c>
      <c r="B121" t="s">
        <v>93</v>
      </c>
      <c r="C121" t="s">
        <v>94</v>
      </c>
      <c r="D121" s="379">
        <v>102021601000</v>
      </c>
      <c r="E121" t="s">
        <v>108</v>
      </c>
      <c r="F121">
        <v>0</v>
      </c>
      <c r="G121" t="s">
        <v>2970</v>
      </c>
      <c r="H121">
        <v>86.65</v>
      </c>
      <c r="I121" s="447">
        <v>12.5</v>
      </c>
      <c r="J121" s="447">
        <v>1200</v>
      </c>
      <c r="K121" s="447">
        <v>2400</v>
      </c>
    </row>
    <row r="122" spans="1:11" x14ac:dyDescent="0.3">
      <c r="A122" s="256">
        <v>102021602000</v>
      </c>
      <c r="B122" t="s">
        <v>93</v>
      </c>
      <c r="C122" t="s">
        <v>94</v>
      </c>
      <c r="D122" s="379">
        <v>102021602000</v>
      </c>
      <c r="E122" t="s">
        <v>109</v>
      </c>
      <c r="F122">
        <v>0</v>
      </c>
      <c r="G122" t="s">
        <v>2970</v>
      </c>
      <c r="H122">
        <v>86.65</v>
      </c>
      <c r="I122" s="447">
        <v>12.5</v>
      </c>
      <c r="J122" s="447">
        <v>1200</v>
      </c>
      <c r="K122" s="447">
        <v>2400</v>
      </c>
    </row>
    <row r="123" spans="1:11" x14ac:dyDescent="0.3">
      <c r="A123" s="256">
        <v>102021603000</v>
      </c>
      <c r="B123" t="s">
        <v>93</v>
      </c>
      <c r="C123" t="s">
        <v>94</v>
      </c>
      <c r="D123" s="379">
        <v>102021603000</v>
      </c>
      <c r="E123" t="s">
        <v>110</v>
      </c>
      <c r="F123" t="s">
        <v>110</v>
      </c>
      <c r="G123" t="s">
        <v>2970</v>
      </c>
      <c r="H123">
        <v>54.51</v>
      </c>
      <c r="I123" s="447">
        <v>12.5</v>
      </c>
      <c r="J123" s="447">
        <v>1200</v>
      </c>
      <c r="K123" s="447">
        <v>2400</v>
      </c>
    </row>
    <row r="124" spans="1:11" x14ac:dyDescent="0.3">
      <c r="A124" s="256">
        <v>102021604000</v>
      </c>
      <c r="B124" t="s">
        <v>93</v>
      </c>
      <c r="C124" t="s">
        <v>94</v>
      </c>
      <c r="D124" s="379">
        <v>102021604000</v>
      </c>
      <c r="E124" t="s">
        <v>111</v>
      </c>
      <c r="F124">
        <v>0</v>
      </c>
      <c r="G124" t="s">
        <v>2970</v>
      </c>
      <c r="H124">
        <v>86.65</v>
      </c>
      <c r="I124" s="447">
        <v>12.5</v>
      </c>
      <c r="J124" s="447">
        <v>1200</v>
      </c>
      <c r="K124" s="447">
        <v>2400</v>
      </c>
    </row>
    <row r="125" spans="1:11" x14ac:dyDescent="0.3">
      <c r="A125" s="256">
        <v>102021605000</v>
      </c>
      <c r="B125" t="s">
        <v>93</v>
      </c>
      <c r="C125" t="s">
        <v>94</v>
      </c>
      <c r="D125" s="379">
        <v>102021605000</v>
      </c>
      <c r="E125" t="s">
        <v>112</v>
      </c>
      <c r="F125" t="s">
        <v>112</v>
      </c>
      <c r="G125" t="s">
        <v>2970</v>
      </c>
      <c r="H125">
        <v>15.01</v>
      </c>
      <c r="I125" s="447">
        <v>18</v>
      </c>
      <c r="J125" s="447">
        <v>1200</v>
      </c>
      <c r="K125" s="447">
        <v>2430</v>
      </c>
    </row>
    <row r="126" spans="1:11" x14ac:dyDescent="0.3">
      <c r="A126" s="256">
        <v>102021700500</v>
      </c>
      <c r="B126" t="s">
        <v>93</v>
      </c>
      <c r="C126" t="s">
        <v>94</v>
      </c>
      <c r="D126" s="379">
        <v>102021700500</v>
      </c>
      <c r="E126" t="s">
        <v>113</v>
      </c>
      <c r="F126" t="s">
        <v>113</v>
      </c>
      <c r="G126" t="s">
        <v>2970</v>
      </c>
      <c r="H126">
        <v>69.22</v>
      </c>
      <c r="I126" s="447">
        <v>12.5</v>
      </c>
      <c r="J126" s="447">
        <v>1200</v>
      </c>
      <c r="K126" s="447">
        <v>2000</v>
      </c>
    </row>
    <row r="127" spans="1:11" x14ac:dyDescent="0.3">
      <c r="A127" s="256">
        <v>102021701000</v>
      </c>
      <c r="B127" t="s">
        <v>93</v>
      </c>
      <c r="C127" t="s">
        <v>94</v>
      </c>
      <c r="D127" s="379">
        <v>102021701000</v>
      </c>
      <c r="E127" t="s">
        <v>114</v>
      </c>
      <c r="F127" t="s">
        <v>114</v>
      </c>
      <c r="G127" t="s">
        <v>2970</v>
      </c>
      <c r="H127">
        <v>78.66</v>
      </c>
      <c r="I127" s="447">
        <v>12.5</v>
      </c>
      <c r="J127" s="447">
        <v>1200</v>
      </c>
      <c r="K127" s="447">
        <v>2000</v>
      </c>
    </row>
    <row r="128" spans="1:11" x14ac:dyDescent="0.3">
      <c r="A128" s="256">
        <v>102021701500</v>
      </c>
      <c r="B128" t="s">
        <v>93</v>
      </c>
      <c r="C128" t="s">
        <v>94</v>
      </c>
      <c r="D128" s="379">
        <v>102021701500</v>
      </c>
      <c r="E128" t="s">
        <v>3466</v>
      </c>
      <c r="F128" t="s">
        <v>3466</v>
      </c>
      <c r="G128" t="s">
        <v>2970</v>
      </c>
      <c r="H128">
        <v>44.06</v>
      </c>
      <c r="I128" s="447">
        <v>12.5</v>
      </c>
      <c r="J128" s="447">
        <v>1200</v>
      </c>
      <c r="K128" s="447">
        <v>2600</v>
      </c>
    </row>
    <row r="129" spans="1:11" x14ac:dyDescent="0.3">
      <c r="A129" s="256">
        <v>102022103100</v>
      </c>
      <c r="B129" t="s">
        <v>115</v>
      </c>
      <c r="C129" t="s">
        <v>116</v>
      </c>
      <c r="D129" s="379">
        <v>102022103100</v>
      </c>
      <c r="E129" t="s">
        <v>117</v>
      </c>
      <c r="F129" t="s">
        <v>117</v>
      </c>
      <c r="G129" t="s">
        <v>2970</v>
      </c>
      <c r="H129">
        <v>67.459999999999994</v>
      </c>
      <c r="I129" s="447">
        <v>15</v>
      </c>
      <c r="J129" s="447">
        <v>1200</v>
      </c>
      <c r="K129" s="447">
        <v>2000</v>
      </c>
    </row>
    <row r="130" spans="1:11" x14ac:dyDescent="0.3">
      <c r="A130" s="256">
        <v>102022105000</v>
      </c>
      <c r="B130" t="s">
        <v>115</v>
      </c>
      <c r="C130" t="s">
        <v>116</v>
      </c>
      <c r="D130" s="379">
        <v>102022105000</v>
      </c>
      <c r="E130" t="s">
        <v>3468</v>
      </c>
      <c r="F130" t="s">
        <v>3468</v>
      </c>
      <c r="G130" t="s">
        <v>2970</v>
      </c>
      <c r="H130">
        <v>14.34</v>
      </c>
      <c r="I130" s="447">
        <v>12.5</v>
      </c>
      <c r="J130" s="447">
        <v>1200</v>
      </c>
      <c r="K130" s="447">
        <v>2600</v>
      </c>
    </row>
    <row r="131" spans="1:11" x14ac:dyDescent="0.3">
      <c r="A131" s="256">
        <v>102022109500</v>
      </c>
      <c r="B131" t="s">
        <v>115</v>
      </c>
      <c r="C131" t="s">
        <v>116</v>
      </c>
      <c r="D131" s="379">
        <v>102022109500</v>
      </c>
      <c r="E131" t="s">
        <v>118</v>
      </c>
      <c r="F131" t="s">
        <v>118</v>
      </c>
      <c r="G131" t="s">
        <v>2970</v>
      </c>
      <c r="H131">
        <v>46.14</v>
      </c>
      <c r="I131" s="447">
        <v>6</v>
      </c>
      <c r="J131" s="447">
        <v>1200</v>
      </c>
      <c r="K131" s="447">
        <v>2400</v>
      </c>
    </row>
    <row r="132" spans="1:11" x14ac:dyDescent="0.3">
      <c r="A132" s="256">
        <v>355022401000</v>
      </c>
      <c r="B132" t="s">
        <v>1422</v>
      </c>
      <c r="C132" t="s">
        <v>1423</v>
      </c>
      <c r="D132" s="379">
        <v>355022401000</v>
      </c>
      <c r="E132" t="s">
        <v>119</v>
      </c>
      <c r="F132" t="s">
        <v>119</v>
      </c>
      <c r="G132" t="s">
        <v>2970</v>
      </c>
      <c r="H132">
        <v>86.64</v>
      </c>
      <c r="I132" s="447">
        <v>6</v>
      </c>
      <c r="J132" s="447">
        <v>1998</v>
      </c>
      <c r="K132" s="447">
        <v>1188</v>
      </c>
    </row>
    <row r="133" spans="1:11" x14ac:dyDescent="0.3">
      <c r="A133" s="256">
        <v>355022403500</v>
      </c>
      <c r="B133" t="s">
        <v>1422</v>
      </c>
      <c r="C133" t="s">
        <v>1423</v>
      </c>
      <c r="D133" s="379">
        <v>355022403500</v>
      </c>
      <c r="E133" t="s">
        <v>120</v>
      </c>
      <c r="F133" t="s">
        <v>120</v>
      </c>
      <c r="G133" t="s">
        <v>2970</v>
      </c>
      <c r="H133">
        <v>76.5</v>
      </c>
      <c r="I133" s="447">
        <v>12.5</v>
      </c>
      <c r="J133" s="447">
        <v>1200</v>
      </c>
      <c r="K133" s="447">
        <v>2000</v>
      </c>
    </row>
    <row r="134" spans="1:11" x14ac:dyDescent="0.3">
      <c r="A134" s="256">
        <v>355022406500</v>
      </c>
      <c r="B134" t="s">
        <v>1422</v>
      </c>
      <c r="C134" t="s">
        <v>1423</v>
      </c>
      <c r="D134" s="379">
        <v>355022406500</v>
      </c>
      <c r="E134" t="s">
        <v>121</v>
      </c>
      <c r="F134">
        <v>0</v>
      </c>
      <c r="G134" t="s">
        <v>2970</v>
      </c>
      <c r="H134">
        <v>70.180000000000007</v>
      </c>
      <c r="I134" s="447">
        <v>12.5</v>
      </c>
      <c r="J134" s="447">
        <v>2000</v>
      </c>
      <c r="K134" s="447">
        <v>1200</v>
      </c>
    </row>
    <row r="135" spans="1:11" x14ac:dyDescent="0.3">
      <c r="A135" s="256">
        <v>355022406800</v>
      </c>
      <c r="B135" t="s">
        <v>1422</v>
      </c>
      <c r="C135" t="s">
        <v>1423</v>
      </c>
      <c r="D135" s="379">
        <v>355022406800</v>
      </c>
      <c r="E135" t="s">
        <v>3484</v>
      </c>
      <c r="F135" t="s">
        <v>3484</v>
      </c>
      <c r="G135" t="s">
        <v>2970</v>
      </c>
      <c r="H135">
        <v>100.4</v>
      </c>
      <c r="I135">
        <v>0</v>
      </c>
      <c r="J135" s="380">
        <v>0</v>
      </c>
      <c r="K135" s="380">
        <v>0</v>
      </c>
    </row>
    <row r="136" spans="1:11" x14ac:dyDescent="0.3">
      <c r="A136" s="256">
        <v>102022104500</v>
      </c>
      <c r="B136" t="s">
        <v>115</v>
      </c>
      <c r="C136" t="s">
        <v>116</v>
      </c>
      <c r="D136" s="379">
        <v>102022104500</v>
      </c>
      <c r="E136" t="s">
        <v>3467</v>
      </c>
      <c r="F136" t="s">
        <v>3467</v>
      </c>
      <c r="G136" t="s">
        <v>2970</v>
      </c>
      <c r="H136">
        <v>14.34</v>
      </c>
      <c r="I136" s="447">
        <v>12.5</v>
      </c>
      <c r="J136" s="447">
        <v>1200</v>
      </c>
      <c r="K136" s="447">
        <v>2000</v>
      </c>
    </row>
    <row r="137" spans="1:11" ht="15" customHeight="1" x14ac:dyDescent="0.3">
      <c r="A137" s="256">
        <v>102022500200</v>
      </c>
      <c r="B137" t="s">
        <v>115</v>
      </c>
      <c r="C137" t="s">
        <v>116</v>
      </c>
      <c r="D137" s="379">
        <v>102022500200</v>
      </c>
      <c r="E137" t="s">
        <v>3469</v>
      </c>
      <c r="F137">
        <v>0</v>
      </c>
      <c r="G137" t="s">
        <v>2970</v>
      </c>
      <c r="H137">
        <v>50.66</v>
      </c>
      <c r="I137">
        <v>0</v>
      </c>
      <c r="J137" s="380">
        <v>0</v>
      </c>
      <c r="K137" s="380">
        <v>0</v>
      </c>
    </row>
    <row r="138" spans="1:11" x14ac:dyDescent="0.3">
      <c r="A138" s="256">
        <v>102022500500</v>
      </c>
      <c r="B138" t="s">
        <v>115</v>
      </c>
      <c r="C138" t="s">
        <v>116</v>
      </c>
      <c r="D138" s="379">
        <v>102022500500</v>
      </c>
      <c r="E138" t="s">
        <v>122</v>
      </c>
      <c r="F138" t="s">
        <v>122</v>
      </c>
      <c r="G138" t="s">
        <v>2970</v>
      </c>
      <c r="H138">
        <v>59.23</v>
      </c>
      <c r="I138" s="447">
        <v>12.5</v>
      </c>
      <c r="J138" s="447">
        <v>1200</v>
      </c>
      <c r="K138" s="447">
        <v>2400</v>
      </c>
    </row>
    <row r="139" spans="1:11" x14ac:dyDescent="0.3">
      <c r="A139" s="256">
        <v>102022501000</v>
      </c>
      <c r="B139" t="s">
        <v>115</v>
      </c>
      <c r="C139" t="s">
        <v>116</v>
      </c>
      <c r="D139" s="379">
        <v>102022501000</v>
      </c>
      <c r="E139" t="s">
        <v>123</v>
      </c>
      <c r="F139" t="s">
        <v>123</v>
      </c>
      <c r="G139" t="s">
        <v>2970</v>
      </c>
      <c r="H139">
        <v>58.08</v>
      </c>
      <c r="I139" s="447">
        <v>12.5</v>
      </c>
      <c r="J139" s="447">
        <v>1200</v>
      </c>
      <c r="K139" s="447">
        <v>2400</v>
      </c>
    </row>
    <row r="140" spans="1:11" x14ac:dyDescent="0.3">
      <c r="A140" s="256">
        <v>103001101000</v>
      </c>
      <c r="B140" t="s">
        <v>124</v>
      </c>
      <c r="C140" t="s">
        <v>125</v>
      </c>
      <c r="D140" s="379">
        <v>103001101000</v>
      </c>
      <c r="E140" t="s">
        <v>126</v>
      </c>
      <c r="F140" t="s">
        <v>126</v>
      </c>
      <c r="G140" t="s">
        <v>2973</v>
      </c>
      <c r="H140">
        <v>178.83</v>
      </c>
      <c r="I140" s="447">
        <v>14</v>
      </c>
      <c r="J140" s="447">
        <v>35</v>
      </c>
      <c r="K140" s="447">
        <v>52</v>
      </c>
    </row>
    <row r="141" spans="1:11" x14ac:dyDescent="0.3">
      <c r="A141" s="256">
        <v>103001102000</v>
      </c>
      <c r="B141" t="s">
        <v>124</v>
      </c>
      <c r="C141" t="s">
        <v>125</v>
      </c>
      <c r="D141" s="379">
        <v>103001102000</v>
      </c>
      <c r="E141" t="s">
        <v>127</v>
      </c>
      <c r="F141" t="s">
        <v>127</v>
      </c>
      <c r="G141" t="s">
        <v>2973</v>
      </c>
      <c r="H141">
        <v>192.26</v>
      </c>
      <c r="I141" s="447">
        <v>14</v>
      </c>
      <c r="J141" s="447">
        <v>35</v>
      </c>
      <c r="K141" s="447">
        <v>52</v>
      </c>
    </row>
    <row r="142" spans="1:11" x14ac:dyDescent="0.3">
      <c r="A142" s="256">
        <v>103020100200</v>
      </c>
      <c r="B142" t="s">
        <v>128</v>
      </c>
      <c r="C142" t="s">
        <v>129</v>
      </c>
      <c r="D142" s="379">
        <v>103020100200</v>
      </c>
      <c r="E142" t="s">
        <v>131</v>
      </c>
      <c r="F142" t="s">
        <v>131</v>
      </c>
      <c r="G142" t="s">
        <v>2973</v>
      </c>
      <c r="H142">
        <v>35.270000000000003</v>
      </c>
      <c r="I142">
        <v>0</v>
      </c>
      <c r="J142" s="380">
        <v>0</v>
      </c>
      <c r="K142" s="380">
        <v>0</v>
      </c>
    </row>
    <row r="143" spans="1:11" x14ac:dyDescent="0.3">
      <c r="A143" s="256">
        <v>103020100500</v>
      </c>
      <c r="B143" t="s">
        <v>128</v>
      </c>
      <c r="C143" t="s">
        <v>129</v>
      </c>
      <c r="D143" s="379">
        <v>103020100500</v>
      </c>
      <c r="E143" t="s">
        <v>132</v>
      </c>
      <c r="F143" t="s">
        <v>132</v>
      </c>
      <c r="G143" t="s">
        <v>2981</v>
      </c>
      <c r="H143">
        <v>1294</v>
      </c>
      <c r="I143">
        <v>0</v>
      </c>
      <c r="J143" s="380">
        <v>0</v>
      </c>
      <c r="K143" s="380">
        <v>0</v>
      </c>
    </row>
    <row r="144" spans="1:11" x14ac:dyDescent="0.3">
      <c r="A144" s="256">
        <v>103020101000</v>
      </c>
      <c r="B144" t="s">
        <v>128</v>
      </c>
      <c r="C144" t="s">
        <v>129</v>
      </c>
      <c r="D144" s="379">
        <v>103020101000</v>
      </c>
      <c r="E144" t="s">
        <v>133</v>
      </c>
      <c r="F144">
        <v>0</v>
      </c>
      <c r="G144" t="s">
        <v>2973</v>
      </c>
      <c r="H144">
        <v>62.58</v>
      </c>
      <c r="I144">
        <v>0</v>
      </c>
      <c r="J144" s="380">
        <v>0</v>
      </c>
      <c r="K144" s="380">
        <v>0</v>
      </c>
    </row>
    <row r="145" spans="1:11" x14ac:dyDescent="0.3">
      <c r="A145" s="256">
        <v>103020102000</v>
      </c>
      <c r="B145" t="s">
        <v>128</v>
      </c>
      <c r="C145" t="s">
        <v>129</v>
      </c>
      <c r="D145" s="379">
        <v>103020102000</v>
      </c>
      <c r="E145" t="s">
        <v>134</v>
      </c>
      <c r="F145">
        <v>0</v>
      </c>
      <c r="G145" t="s">
        <v>2981</v>
      </c>
      <c r="H145">
        <v>2502.94</v>
      </c>
      <c r="I145">
        <v>0</v>
      </c>
      <c r="J145" s="380">
        <v>0</v>
      </c>
      <c r="K145" s="380">
        <v>0</v>
      </c>
    </row>
    <row r="146" spans="1:11" x14ac:dyDescent="0.3">
      <c r="A146" s="256">
        <v>103020102500</v>
      </c>
      <c r="B146" t="s">
        <v>128</v>
      </c>
      <c r="C146" t="s">
        <v>129</v>
      </c>
      <c r="D146" s="379">
        <v>103020102500</v>
      </c>
      <c r="E146" t="s">
        <v>135</v>
      </c>
      <c r="F146">
        <v>0</v>
      </c>
      <c r="G146" t="s">
        <v>2973</v>
      </c>
      <c r="H146">
        <v>71.09</v>
      </c>
      <c r="I146">
        <v>0</v>
      </c>
      <c r="J146" s="380">
        <v>0</v>
      </c>
      <c r="K146" s="380">
        <v>0</v>
      </c>
    </row>
    <row r="147" spans="1:11" x14ac:dyDescent="0.3">
      <c r="A147" s="256">
        <v>103020110000</v>
      </c>
      <c r="B147" t="s">
        <v>128</v>
      </c>
      <c r="C147" t="s">
        <v>129</v>
      </c>
      <c r="D147" s="379">
        <v>103020110000</v>
      </c>
      <c r="E147" t="s">
        <v>3550</v>
      </c>
      <c r="F147" t="s">
        <v>3550</v>
      </c>
      <c r="G147" t="s">
        <v>2981</v>
      </c>
      <c r="H147">
        <v>1124.94</v>
      </c>
      <c r="I147">
        <v>0</v>
      </c>
      <c r="J147" s="380">
        <v>0</v>
      </c>
      <c r="K147" s="380">
        <v>0</v>
      </c>
    </row>
    <row r="148" spans="1:11" x14ac:dyDescent="0.3">
      <c r="A148" s="256">
        <v>103020110400</v>
      </c>
      <c r="B148" t="s">
        <v>128</v>
      </c>
      <c r="C148" t="s">
        <v>129</v>
      </c>
      <c r="D148" s="379">
        <v>103020110400</v>
      </c>
      <c r="E148" t="s">
        <v>136</v>
      </c>
      <c r="F148" t="s">
        <v>136</v>
      </c>
      <c r="G148" t="s">
        <v>2981</v>
      </c>
      <c r="H148">
        <v>15.33</v>
      </c>
      <c r="I148">
        <v>0</v>
      </c>
      <c r="J148" s="380">
        <v>0</v>
      </c>
      <c r="K148" s="380">
        <v>0</v>
      </c>
    </row>
    <row r="149" spans="1:11" x14ac:dyDescent="0.3">
      <c r="A149" s="256">
        <v>103020110500</v>
      </c>
      <c r="B149" t="s">
        <v>128</v>
      </c>
      <c r="C149" t="s">
        <v>129</v>
      </c>
      <c r="D149" s="379">
        <v>103020110500</v>
      </c>
      <c r="E149" t="s">
        <v>137</v>
      </c>
      <c r="F149" t="s">
        <v>137</v>
      </c>
      <c r="G149" t="s">
        <v>2973</v>
      </c>
      <c r="H149">
        <v>26.87</v>
      </c>
      <c r="I149">
        <v>0</v>
      </c>
      <c r="J149" s="380">
        <v>0</v>
      </c>
      <c r="K149" s="380">
        <v>0</v>
      </c>
    </row>
    <row r="150" spans="1:11" x14ac:dyDescent="0.3">
      <c r="A150" s="256">
        <v>103020110900</v>
      </c>
      <c r="B150" t="s">
        <v>128</v>
      </c>
      <c r="C150" t="s">
        <v>129</v>
      </c>
      <c r="D150" s="379">
        <v>103020110900</v>
      </c>
      <c r="E150" t="s">
        <v>138</v>
      </c>
      <c r="F150" t="s">
        <v>138</v>
      </c>
      <c r="G150" t="s">
        <v>2973</v>
      </c>
      <c r="H150">
        <v>18.420000000000002</v>
      </c>
      <c r="I150">
        <v>0</v>
      </c>
      <c r="J150" s="380">
        <v>0</v>
      </c>
      <c r="K150" s="380">
        <v>0</v>
      </c>
    </row>
    <row r="151" spans="1:11" x14ac:dyDescent="0.3">
      <c r="A151" s="256">
        <v>103020111000</v>
      </c>
      <c r="B151" t="s">
        <v>128</v>
      </c>
      <c r="C151" t="s">
        <v>129</v>
      </c>
      <c r="D151" s="379">
        <v>103020111000</v>
      </c>
      <c r="E151" t="s">
        <v>130</v>
      </c>
      <c r="F151" t="s">
        <v>130</v>
      </c>
      <c r="G151" t="s">
        <v>2973</v>
      </c>
      <c r="H151">
        <v>44.65</v>
      </c>
      <c r="I151">
        <v>0</v>
      </c>
      <c r="J151" s="380">
        <v>0</v>
      </c>
      <c r="K151" s="380">
        <v>0</v>
      </c>
    </row>
    <row r="152" spans="1:11" x14ac:dyDescent="0.3">
      <c r="A152" s="256">
        <v>103020123100</v>
      </c>
      <c r="B152" t="s">
        <v>128</v>
      </c>
      <c r="C152" t="s">
        <v>129</v>
      </c>
      <c r="D152" s="379">
        <v>103020123100</v>
      </c>
      <c r="E152" t="s">
        <v>139</v>
      </c>
      <c r="F152">
        <v>0</v>
      </c>
      <c r="G152" t="s">
        <v>2945</v>
      </c>
      <c r="H152">
        <v>93.18</v>
      </c>
      <c r="I152">
        <v>0</v>
      </c>
      <c r="J152" s="380">
        <v>0</v>
      </c>
      <c r="K152" s="380">
        <v>0</v>
      </c>
    </row>
    <row r="153" spans="1:11" x14ac:dyDescent="0.3">
      <c r="A153" s="256">
        <v>103020123200</v>
      </c>
      <c r="B153" t="s">
        <v>128</v>
      </c>
      <c r="C153" t="s">
        <v>129</v>
      </c>
      <c r="D153" s="379">
        <v>103020123200</v>
      </c>
      <c r="E153" t="s">
        <v>140</v>
      </c>
      <c r="F153" t="s">
        <v>140</v>
      </c>
      <c r="G153" t="s">
        <v>2945</v>
      </c>
      <c r="H153">
        <v>116.34</v>
      </c>
      <c r="I153">
        <v>0</v>
      </c>
      <c r="J153" s="380">
        <v>0</v>
      </c>
      <c r="K153" s="380">
        <v>0</v>
      </c>
    </row>
    <row r="154" spans="1:11" x14ac:dyDescent="0.3">
      <c r="A154" s="256">
        <v>103020123500</v>
      </c>
      <c r="B154" t="s">
        <v>128</v>
      </c>
      <c r="C154" t="s">
        <v>129</v>
      </c>
      <c r="D154" s="379">
        <v>103020123500</v>
      </c>
      <c r="E154" t="s">
        <v>141</v>
      </c>
      <c r="F154" t="s">
        <v>141</v>
      </c>
      <c r="G154" t="s">
        <v>2981</v>
      </c>
      <c r="H154">
        <v>5.87</v>
      </c>
      <c r="I154">
        <v>0</v>
      </c>
      <c r="J154" s="380">
        <v>0</v>
      </c>
      <c r="K154" s="380">
        <v>0</v>
      </c>
    </row>
    <row r="155" spans="1:11" x14ac:dyDescent="0.3">
      <c r="A155" s="256">
        <v>103020124000</v>
      </c>
      <c r="B155" t="s">
        <v>128</v>
      </c>
      <c r="C155" t="s">
        <v>129</v>
      </c>
      <c r="D155" s="379">
        <v>103020124000</v>
      </c>
      <c r="E155" t="s">
        <v>142</v>
      </c>
      <c r="F155" t="s">
        <v>142</v>
      </c>
      <c r="G155" t="s">
        <v>2945</v>
      </c>
      <c r="H155">
        <v>124.17</v>
      </c>
      <c r="I155">
        <v>0</v>
      </c>
      <c r="J155" s="380">
        <v>0</v>
      </c>
      <c r="K155" s="380">
        <v>0</v>
      </c>
    </row>
    <row r="156" spans="1:11" x14ac:dyDescent="0.3">
      <c r="A156" s="256">
        <v>103020126000</v>
      </c>
      <c r="B156" t="s">
        <v>128</v>
      </c>
      <c r="C156" t="s">
        <v>129</v>
      </c>
      <c r="D156" s="379">
        <v>103020126000</v>
      </c>
      <c r="E156" t="s">
        <v>143</v>
      </c>
      <c r="F156" t="s">
        <v>143</v>
      </c>
      <c r="G156" t="s">
        <v>2945</v>
      </c>
      <c r="H156">
        <v>107.5</v>
      </c>
      <c r="I156">
        <v>0</v>
      </c>
      <c r="J156" s="380">
        <v>0</v>
      </c>
      <c r="K156" s="380">
        <v>0</v>
      </c>
    </row>
    <row r="157" spans="1:11" x14ac:dyDescent="0.3">
      <c r="A157" s="256">
        <v>103020130000</v>
      </c>
      <c r="B157" t="s">
        <v>128</v>
      </c>
      <c r="C157" t="s">
        <v>129</v>
      </c>
      <c r="D157" s="379">
        <v>103020130000</v>
      </c>
      <c r="E157" t="s">
        <v>3551</v>
      </c>
      <c r="F157" t="s">
        <v>3551</v>
      </c>
      <c r="G157" t="s">
        <v>2981</v>
      </c>
      <c r="H157">
        <v>645.91999999999996</v>
      </c>
      <c r="I157">
        <v>0</v>
      </c>
      <c r="J157" s="380">
        <v>0</v>
      </c>
      <c r="K157" s="380">
        <v>0</v>
      </c>
    </row>
    <row r="158" spans="1:11" x14ac:dyDescent="0.3">
      <c r="A158" s="256">
        <v>103020130500</v>
      </c>
      <c r="B158" t="s">
        <v>128</v>
      </c>
      <c r="C158" t="s">
        <v>129</v>
      </c>
      <c r="D158" s="379">
        <v>103020130500</v>
      </c>
      <c r="E158" t="s">
        <v>144</v>
      </c>
      <c r="F158">
        <v>0</v>
      </c>
      <c r="G158" t="s">
        <v>2981</v>
      </c>
      <c r="H158">
        <v>677.35</v>
      </c>
      <c r="I158">
        <v>0</v>
      </c>
      <c r="J158" s="380">
        <v>0</v>
      </c>
      <c r="K158" s="380">
        <v>0</v>
      </c>
    </row>
    <row r="159" spans="1:11" x14ac:dyDescent="0.3">
      <c r="A159" s="256">
        <v>103020130700</v>
      </c>
      <c r="B159" t="s">
        <v>128</v>
      </c>
      <c r="C159" t="s">
        <v>129</v>
      </c>
      <c r="D159" s="379">
        <v>103020130700</v>
      </c>
      <c r="E159" t="s">
        <v>145</v>
      </c>
      <c r="F159">
        <v>0</v>
      </c>
      <c r="G159" t="s">
        <v>2981</v>
      </c>
      <c r="H159">
        <v>887.59</v>
      </c>
      <c r="I159">
        <v>0</v>
      </c>
      <c r="J159" s="380">
        <v>0</v>
      </c>
      <c r="K159" s="380">
        <v>0</v>
      </c>
    </row>
    <row r="160" spans="1:11" x14ac:dyDescent="0.3">
      <c r="A160" s="256">
        <v>103020131500</v>
      </c>
      <c r="B160" t="s">
        <v>128</v>
      </c>
      <c r="C160" t="s">
        <v>129</v>
      </c>
      <c r="D160" s="379">
        <v>103020131500</v>
      </c>
      <c r="E160" t="s">
        <v>146</v>
      </c>
      <c r="F160" t="s">
        <v>146</v>
      </c>
      <c r="G160" t="s">
        <v>2973</v>
      </c>
      <c r="H160">
        <v>18.97</v>
      </c>
      <c r="I160">
        <v>0</v>
      </c>
      <c r="J160" s="380">
        <v>0</v>
      </c>
      <c r="K160" s="380">
        <v>0</v>
      </c>
    </row>
    <row r="161" spans="1:11" x14ac:dyDescent="0.3">
      <c r="A161" s="256">
        <v>103020132000</v>
      </c>
      <c r="B161" t="s">
        <v>128</v>
      </c>
      <c r="C161" t="s">
        <v>129</v>
      </c>
      <c r="D161" s="379">
        <v>103020132000</v>
      </c>
      <c r="E161" t="s">
        <v>147</v>
      </c>
      <c r="F161">
        <v>0</v>
      </c>
      <c r="G161" t="s">
        <v>2944</v>
      </c>
      <c r="H161">
        <v>20.83</v>
      </c>
      <c r="I161">
        <v>0</v>
      </c>
      <c r="J161" s="380">
        <v>0</v>
      </c>
      <c r="K161" s="380">
        <v>0</v>
      </c>
    </row>
    <row r="162" spans="1:11" x14ac:dyDescent="0.3">
      <c r="A162" s="256">
        <v>103020133000</v>
      </c>
      <c r="B162" t="s">
        <v>128</v>
      </c>
      <c r="C162" t="s">
        <v>129</v>
      </c>
      <c r="D162" s="379">
        <v>103020133000</v>
      </c>
      <c r="E162" t="s">
        <v>148</v>
      </c>
      <c r="F162" t="s">
        <v>148</v>
      </c>
      <c r="G162" t="s">
        <v>2973</v>
      </c>
      <c r="H162">
        <v>28.33</v>
      </c>
      <c r="I162">
        <v>0</v>
      </c>
      <c r="J162" s="380">
        <v>0</v>
      </c>
      <c r="K162" s="380">
        <v>0</v>
      </c>
    </row>
    <row r="163" spans="1:11" x14ac:dyDescent="0.3">
      <c r="A163" s="256">
        <v>103020133100</v>
      </c>
      <c r="B163" t="s">
        <v>128</v>
      </c>
      <c r="C163" t="s">
        <v>129</v>
      </c>
      <c r="D163" s="379">
        <v>103020133100</v>
      </c>
      <c r="E163" t="s">
        <v>149</v>
      </c>
      <c r="F163" t="s">
        <v>149</v>
      </c>
      <c r="G163" t="s">
        <v>2973</v>
      </c>
      <c r="H163">
        <v>54.84</v>
      </c>
      <c r="I163">
        <v>0</v>
      </c>
      <c r="J163" s="380">
        <v>0</v>
      </c>
      <c r="K163" s="380">
        <v>0</v>
      </c>
    </row>
    <row r="164" spans="1:11" x14ac:dyDescent="0.3">
      <c r="A164" s="256">
        <v>103020133200</v>
      </c>
      <c r="B164" t="s">
        <v>128</v>
      </c>
      <c r="C164" t="s">
        <v>129</v>
      </c>
      <c r="D164" s="379">
        <v>103020133200</v>
      </c>
      <c r="E164" t="s">
        <v>150</v>
      </c>
      <c r="F164" t="s">
        <v>150</v>
      </c>
      <c r="G164" t="s">
        <v>2973</v>
      </c>
      <c r="H164">
        <v>93.88</v>
      </c>
      <c r="I164">
        <v>0</v>
      </c>
      <c r="J164" s="380">
        <v>0</v>
      </c>
      <c r="K164" s="380">
        <v>0</v>
      </c>
    </row>
    <row r="165" spans="1:11" x14ac:dyDescent="0.3">
      <c r="A165" s="256">
        <v>103020134000</v>
      </c>
      <c r="B165" t="s">
        <v>128</v>
      </c>
      <c r="C165" t="s">
        <v>129</v>
      </c>
      <c r="D165" s="379">
        <v>103020134000</v>
      </c>
      <c r="E165" t="s">
        <v>151</v>
      </c>
      <c r="F165" t="s">
        <v>151</v>
      </c>
      <c r="G165" t="s">
        <v>2985</v>
      </c>
      <c r="H165">
        <v>344.7</v>
      </c>
      <c r="I165">
        <v>0</v>
      </c>
      <c r="J165" s="380">
        <v>0</v>
      </c>
      <c r="K165" s="380">
        <v>0</v>
      </c>
    </row>
    <row r="166" spans="1:11" x14ac:dyDescent="0.3">
      <c r="A166" s="256">
        <v>103020136000</v>
      </c>
      <c r="B166" t="s">
        <v>128</v>
      </c>
      <c r="C166" t="s">
        <v>129</v>
      </c>
      <c r="D166" s="379">
        <v>103020136000</v>
      </c>
      <c r="E166" t="s">
        <v>152</v>
      </c>
      <c r="F166">
        <v>0</v>
      </c>
      <c r="G166" t="s">
        <v>2973</v>
      </c>
      <c r="H166">
        <v>225.07</v>
      </c>
      <c r="I166">
        <v>0</v>
      </c>
      <c r="J166" s="380">
        <v>0</v>
      </c>
      <c r="K166" s="380">
        <v>0</v>
      </c>
    </row>
    <row r="167" spans="1:11" x14ac:dyDescent="0.3">
      <c r="A167" s="256">
        <v>103020137000</v>
      </c>
      <c r="B167" t="s">
        <v>128</v>
      </c>
      <c r="C167" t="s">
        <v>129</v>
      </c>
      <c r="D167" s="379">
        <v>103020137000</v>
      </c>
      <c r="E167" t="s">
        <v>153</v>
      </c>
      <c r="F167" t="s">
        <v>153</v>
      </c>
      <c r="G167" t="s">
        <v>2973</v>
      </c>
      <c r="H167">
        <v>6.77</v>
      </c>
      <c r="I167">
        <v>0</v>
      </c>
      <c r="J167" s="380">
        <v>0</v>
      </c>
      <c r="K167" s="380">
        <v>0</v>
      </c>
    </row>
    <row r="168" spans="1:11" x14ac:dyDescent="0.3">
      <c r="A168" s="256">
        <v>103020138000</v>
      </c>
      <c r="B168" t="s">
        <v>128</v>
      </c>
      <c r="C168" t="s">
        <v>129</v>
      </c>
      <c r="D168" s="379">
        <v>103020138000</v>
      </c>
      <c r="E168" t="s">
        <v>154</v>
      </c>
      <c r="F168">
        <v>0</v>
      </c>
      <c r="G168" t="s">
        <v>2944</v>
      </c>
      <c r="H168">
        <v>47.59</v>
      </c>
      <c r="I168">
        <v>0</v>
      </c>
      <c r="J168" s="380">
        <v>0</v>
      </c>
      <c r="K168" s="380">
        <v>0</v>
      </c>
    </row>
    <row r="169" spans="1:11" x14ac:dyDescent="0.3">
      <c r="A169" s="256">
        <v>103020138500</v>
      </c>
      <c r="B169" t="s">
        <v>128</v>
      </c>
      <c r="C169" t="s">
        <v>129</v>
      </c>
      <c r="D169" s="379">
        <v>103020138500</v>
      </c>
      <c r="E169" t="s">
        <v>155</v>
      </c>
      <c r="F169">
        <v>0</v>
      </c>
      <c r="G169" t="s">
        <v>3017</v>
      </c>
      <c r="H169">
        <v>65.59</v>
      </c>
      <c r="I169">
        <v>0</v>
      </c>
      <c r="J169" s="380">
        <v>0</v>
      </c>
      <c r="K169" s="380">
        <v>0</v>
      </c>
    </row>
    <row r="170" spans="1:11" x14ac:dyDescent="0.3">
      <c r="A170" s="256">
        <v>103021100500</v>
      </c>
      <c r="B170" t="s">
        <v>156</v>
      </c>
      <c r="C170" t="s">
        <v>157</v>
      </c>
      <c r="D170" s="379">
        <v>103021100500</v>
      </c>
      <c r="E170" t="s">
        <v>158</v>
      </c>
      <c r="F170" t="s">
        <v>158</v>
      </c>
      <c r="G170" t="s">
        <v>2973</v>
      </c>
      <c r="H170">
        <v>36.57</v>
      </c>
      <c r="I170">
        <v>0</v>
      </c>
      <c r="J170" s="380">
        <v>0</v>
      </c>
      <c r="K170" s="380">
        <v>0</v>
      </c>
    </row>
    <row r="171" spans="1:11" x14ac:dyDescent="0.3">
      <c r="A171" s="256">
        <v>103021101000</v>
      </c>
      <c r="B171" t="s">
        <v>156</v>
      </c>
      <c r="C171" t="s">
        <v>157</v>
      </c>
      <c r="D171" s="379">
        <v>103021101000</v>
      </c>
      <c r="E171" t="s">
        <v>159</v>
      </c>
      <c r="F171" t="s">
        <v>159</v>
      </c>
      <c r="G171" t="s">
        <v>2944</v>
      </c>
      <c r="H171">
        <v>15.12</v>
      </c>
      <c r="I171">
        <v>0</v>
      </c>
      <c r="J171" s="380">
        <v>0</v>
      </c>
      <c r="K171" s="380">
        <v>0</v>
      </c>
    </row>
    <row r="172" spans="1:11" x14ac:dyDescent="0.3">
      <c r="A172" s="256">
        <v>103021102000</v>
      </c>
      <c r="B172" t="s">
        <v>156</v>
      </c>
      <c r="C172" t="s">
        <v>157</v>
      </c>
      <c r="D172" s="379">
        <v>103021102000</v>
      </c>
      <c r="E172" t="s">
        <v>160</v>
      </c>
      <c r="F172" t="s">
        <v>160</v>
      </c>
      <c r="G172" t="s">
        <v>2973</v>
      </c>
      <c r="H172">
        <v>72.400000000000006</v>
      </c>
      <c r="I172">
        <v>0</v>
      </c>
      <c r="J172" s="380">
        <v>0</v>
      </c>
      <c r="K172" s="380">
        <v>0</v>
      </c>
    </row>
    <row r="173" spans="1:11" x14ac:dyDescent="0.3">
      <c r="A173" s="256">
        <v>103021103000</v>
      </c>
      <c r="B173" t="s">
        <v>156</v>
      </c>
      <c r="C173" t="s">
        <v>157</v>
      </c>
      <c r="D173" s="379">
        <v>103021103000</v>
      </c>
      <c r="E173" t="s">
        <v>161</v>
      </c>
      <c r="F173" t="s">
        <v>161</v>
      </c>
      <c r="G173" t="s">
        <v>2973</v>
      </c>
      <c r="H173">
        <v>53.22</v>
      </c>
      <c r="I173">
        <v>0</v>
      </c>
      <c r="J173" s="380">
        <v>0</v>
      </c>
      <c r="K173" s="380">
        <v>0</v>
      </c>
    </row>
    <row r="174" spans="1:11" x14ac:dyDescent="0.3">
      <c r="A174" s="256">
        <v>103021105000</v>
      </c>
      <c r="B174" t="s">
        <v>156</v>
      </c>
      <c r="C174" t="s">
        <v>157</v>
      </c>
      <c r="D174" s="379">
        <v>103021105000</v>
      </c>
      <c r="E174" t="s">
        <v>162</v>
      </c>
      <c r="F174" t="s">
        <v>162</v>
      </c>
      <c r="G174" t="s">
        <v>2973</v>
      </c>
      <c r="H174">
        <v>35.85</v>
      </c>
      <c r="I174">
        <v>0</v>
      </c>
      <c r="J174" s="380">
        <v>0</v>
      </c>
      <c r="K174" s="380">
        <v>0</v>
      </c>
    </row>
    <row r="175" spans="1:11" x14ac:dyDescent="0.3">
      <c r="A175" s="256">
        <v>103021120000</v>
      </c>
      <c r="B175" t="s">
        <v>156</v>
      </c>
      <c r="C175" t="s">
        <v>157</v>
      </c>
      <c r="D175" s="379">
        <v>103021120000</v>
      </c>
      <c r="E175" t="s">
        <v>163</v>
      </c>
      <c r="F175" t="s">
        <v>163</v>
      </c>
      <c r="G175" t="s">
        <v>2944</v>
      </c>
      <c r="H175">
        <v>206.6</v>
      </c>
      <c r="I175">
        <v>0</v>
      </c>
      <c r="J175" s="380">
        <v>0</v>
      </c>
      <c r="K175" s="380">
        <v>0</v>
      </c>
    </row>
    <row r="176" spans="1:11" x14ac:dyDescent="0.3">
      <c r="A176" s="256">
        <v>103021121000</v>
      </c>
      <c r="B176" t="s">
        <v>156</v>
      </c>
      <c r="C176" t="s">
        <v>157</v>
      </c>
      <c r="D176" s="379">
        <v>103021121000</v>
      </c>
      <c r="E176" t="s">
        <v>164</v>
      </c>
      <c r="F176" t="s">
        <v>164</v>
      </c>
      <c r="G176" t="s">
        <v>2945</v>
      </c>
      <c r="H176">
        <v>20.91</v>
      </c>
      <c r="I176">
        <v>0</v>
      </c>
      <c r="J176" s="380">
        <v>0</v>
      </c>
      <c r="K176" s="380">
        <v>0</v>
      </c>
    </row>
    <row r="177" spans="1:11" x14ac:dyDescent="0.3">
      <c r="A177" s="256">
        <v>103021122000</v>
      </c>
      <c r="B177" t="s">
        <v>156</v>
      </c>
      <c r="C177" t="s">
        <v>157</v>
      </c>
      <c r="D177" s="379">
        <v>103021122000</v>
      </c>
      <c r="E177" t="s">
        <v>165</v>
      </c>
      <c r="F177" t="s">
        <v>165</v>
      </c>
      <c r="G177" t="s">
        <v>2981</v>
      </c>
      <c r="H177">
        <v>3.95</v>
      </c>
      <c r="I177">
        <v>0</v>
      </c>
      <c r="J177" s="380">
        <v>0</v>
      </c>
      <c r="K177" s="380">
        <v>0</v>
      </c>
    </row>
    <row r="178" spans="1:11" x14ac:dyDescent="0.3">
      <c r="A178" s="256">
        <v>103021122500</v>
      </c>
      <c r="B178" t="s">
        <v>156</v>
      </c>
      <c r="C178" t="s">
        <v>157</v>
      </c>
      <c r="D178" s="379">
        <v>103021122500</v>
      </c>
      <c r="E178" t="s">
        <v>166</v>
      </c>
      <c r="F178" t="s">
        <v>166</v>
      </c>
      <c r="G178" t="s">
        <v>2945</v>
      </c>
      <c r="H178">
        <v>65.02</v>
      </c>
      <c r="I178">
        <v>0</v>
      </c>
      <c r="J178" s="380">
        <v>0</v>
      </c>
      <c r="K178" s="380">
        <v>0</v>
      </c>
    </row>
    <row r="179" spans="1:11" x14ac:dyDescent="0.3">
      <c r="A179" s="256">
        <v>103021123000</v>
      </c>
      <c r="B179" t="s">
        <v>156</v>
      </c>
      <c r="C179" t="s">
        <v>157</v>
      </c>
      <c r="D179" s="379">
        <v>103021123000</v>
      </c>
      <c r="E179" t="s">
        <v>167</v>
      </c>
      <c r="F179" t="s">
        <v>167</v>
      </c>
      <c r="G179" t="s">
        <v>2945</v>
      </c>
      <c r="H179">
        <v>0</v>
      </c>
      <c r="I179">
        <v>0</v>
      </c>
      <c r="J179" s="380">
        <v>0</v>
      </c>
      <c r="K179" s="380">
        <v>0</v>
      </c>
    </row>
    <row r="180" spans="1:11" x14ac:dyDescent="0.3">
      <c r="A180" s="256">
        <v>103022100500</v>
      </c>
      <c r="B180" t="s">
        <v>168</v>
      </c>
      <c r="C180" t="s">
        <v>169</v>
      </c>
      <c r="D180" s="379">
        <v>103022100500</v>
      </c>
      <c r="E180" t="s">
        <v>170</v>
      </c>
      <c r="F180" t="s">
        <v>170</v>
      </c>
      <c r="G180" t="s">
        <v>2973</v>
      </c>
      <c r="H180">
        <v>27.26</v>
      </c>
      <c r="I180">
        <v>0</v>
      </c>
      <c r="J180" s="380">
        <v>0</v>
      </c>
      <c r="K180" s="380">
        <v>0</v>
      </c>
    </row>
    <row r="181" spans="1:11" x14ac:dyDescent="0.3">
      <c r="A181" s="256">
        <v>103022101000</v>
      </c>
      <c r="B181" t="s">
        <v>168</v>
      </c>
      <c r="C181" t="s">
        <v>169</v>
      </c>
      <c r="D181" s="379">
        <v>103022101000</v>
      </c>
      <c r="E181" t="s">
        <v>171</v>
      </c>
      <c r="F181" t="s">
        <v>171</v>
      </c>
      <c r="G181" t="s">
        <v>2973</v>
      </c>
      <c r="H181">
        <v>18.989999999999998</v>
      </c>
      <c r="I181">
        <v>0</v>
      </c>
      <c r="J181" s="380">
        <v>0</v>
      </c>
      <c r="K181" s="380">
        <v>0</v>
      </c>
    </row>
    <row r="182" spans="1:11" x14ac:dyDescent="0.3">
      <c r="A182" s="256">
        <v>103022101500</v>
      </c>
      <c r="B182" t="s">
        <v>168</v>
      </c>
      <c r="C182" t="s">
        <v>169</v>
      </c>
      <c r="D182" s="379">
        <v>103022101500</v>
      </c>
      <c r="E182" t="s">
        <v>172</v>
      </c>
      <c r="F182" t="s">
        <v>172</v>
      </c>
      <c r="G182" t="s">
        <v>2973</v>
      </c>
      <c r="H182">
        <v>75.38</v>
      </c>
      <c r="I182">
        <v>0</v>
      </c>
      <c r="J182" s="380">
        <v>0</v>
      </c>
      <c r="K182" s="380">
        <v>0</v>
      </c>
    </row>
    <row r="183" spans="1:11" x14ac:dyDescent="0.3">
      <c r="A183" s="256">
        <v>103022105000</v>
      </c>
      <c r="B183" t="s">
        <v>168</v>
      </c>
      <c r="C183" t="s">
        <v>169</v>
      </c>
      <c r="D183" s="379">
        <v>103022105000</v>
      </c>
      <c r="E183" t="s">
        <v>173</v>
      </c>
      <c r="F183" t="s">
        <v>173</v>
      </c>
      <c r="G183" t="s">
        <v>2973</v>
      </c>
      <c r="H183">
        <v>37.380000000000003</v>
      </c>
      <c r="I183">
        <v>0</v>
      </c>
      <c r="J183" s="380">
        <v>0</v>
      </c>
      <c r="K183" s="380">
        <v>0</v>
      </c>
    </row>
    <row r="184" spans="1:11" x14ac:dyDescent="0.3">
      <c r="A184" s="256">
        <v>103022110000</v>
      </c>
      <c r="B184" t="s">
        <v>168</v>
      </c>
      <c r="C184" t="s">
        <v>169</v>
      </c>
      <c r="D184" s="379">
        <v>103022110000</v>
      </c>
      <c r="E184" t="s">
        <v>174</v>
      </c>
      <c r="F184" t="s">
        <v>174</v>
      </c>
      <c r="G184" t="s">
        <v>2973</v>
      </c>
      <c r="H184">
        <v>60.48</v>
      </c>
      <c r="I184">
        <v>0</v>
      </c>
      <c r="J184" s="380">
        <v>0</v>
      </c>
      <c r="K184" s="380">
        <v>0</v>
      </c>
    </row>
    <row r="185" spans="1:11" x14ac:dyDescent="0.3">
      <c r="A185" s="256">
        <v>103022115000</v>
      </c>
      <c r="B185" t="s">
        <v>168</v>
      </c>
      <c r="C185" t="s">
        <v>169</v>
      </c>
      <c r="D185" s="379">
        <v>103022115000</v>
      </c>
      <c r="E185" t="s">
        <v>175</v>
      </c>
      <c r="F185" t="s">
        <v>176</v>
      </c>
      <c r="G185" t="s">
        <v>2973</v>
      </c>
      <c r="H185">
        <v>25.15</v>
      </c>
      <c r="I185">
        <v>0</v>
      </c>
      <c r="J185" s="380">
        <v>0</v>
      </c>
      <c r="K185" s="380">
        <v>0</v>
      </c>
    </row>
    <row r="186" spans="1:11" x14ac:dyDescent="0.3">
      <c r="A186" s="256">
        <v>103022116000</v>
      </c>
      <c r="B186" t="s">
        <v>168</v>
      </c>
      <c r="C186" t="s">
        <v>169</v>
      </c>
      <c r="D186" s="379">
        <v>103022116000</v>
      </c>
      <c r="E186" t="s">
        <v>177</v>
      </c>
      <c r="F186" t="s">
        <v>177</v>
      </c>
      <c r="G186" t="s">
        <v>2973</v>
      </c>
      <c r="H186">
        <v>25.54</v>
      </c>
      <c r="I186">
        <v>0</v>
      </c>
      <c r="J186" s="380">
        <v>0</v>
      </c>
      <c r="K186" s="380">
        <v>0</v>
      </c>
    </row>
    <row r="187" spans="1:11" x14ac:dyDescent="0.3">
      <c r="A187" s="254">
        <v>103023100500</v>
      </c>
      <c r="B187" t="s">
        <v>178</v>
      </c>
      <c r="C187" t="s">
        <v>179</v>
      </c>
      <c r="D187" s="379">
        <v>103023100500</v>
      </c>
      <c r="E187" t="s">
        <v>180</v>
      </c>
      <c r="F187" t="s">
        <v>180</v>
      </c>
      <c r="G187" t="s">
        <v>2973</v>
      </c>
      <c r="H187">
        <v>1.22</v>
      </c>
      <c r="I187">
        <v>0</v>
      </c>
      <c r="J187" s="380">
        <v>0</v>
      </c>
      <c r="K187" s="380">
        <v>0</v>
      </c>
    </row>
    <row r="188" spans="1:11" x14ac:dyDescent="0.3">
      <c r="A188" s="254">
        <v>103023101000</v>
      </c>
      <c r="B188" t="s">
        <v>178</v>
      </c>
      <c r="C188" t="s">
        <v>179</v>
      </c>
      <c r="D188" s="379">
        <v>103023101000</v>
      </c>
      <c r="E188" t="s">
        <v>181</v>
      </c>
      <c r="F188" t="s">
        <v>181</v>
      </c>
      <c r="G188" t="s">
        <v>2973</v>
      </c>
      <c r="H188">
        <v>177.54</v>
      </c>
      <c r="I188">
        <v>0</v>
      </c>
      <c r="J188" s="380">
        <v>0</v>
      </c>
      <c r="K188" s="380">
        <v>0</v>
      </c>
    </row>
    <row r="189" spans="1:11" x14ac:dyDescent="0.3">
      <c r="A189" s="254">
        <v>103023101500</v>
      </c>
      <c r="B189" t="s">
        <v>178</v>
      </c>
      <c r="C189" t="s">
        <v>179</v>
      </c>
      <c r="D189" s="379">
        <v>103023101500</v>
      </c>
      <c r="E189" t="s">
        <v>182</v>
      </c>
      <c r="F189" t="s">
        <v>182</v>
      </c>
      <c r="G189" t="s">
        <v>2973</v>
      </c>
      <c r="H189">
        <v>0</v>
      </c>
      <c r="I189">
        <v>0</v>
      </c>
      <c r="J189" s="380">
        <v>0</v>
      </c>
      <c r="K189" s="380">
        <v>0</v>
      </c>
    </row>
    <row r="190" spans="1:11" x14ac:dyDescent="0.3">
      <c r="A190" s="254">
        <v>103023102000</v>
      </c>
      <c r="B190" t="s">
        <v>178</v>
      </c>
      <c r="C190" t="s">
        <v>179</v>
      </c>
      <c r="D190" s="379">
        <v>103023102000</v>
      </c>
      <c r="E190" t="s">
        <v>183</v>
      </c>
      <c r="F190" t="s">
        <v>183</v>
      </c>
      <c r="G190" t="s">
        <v>2973</v>
      </c>
      <c r="H190">
        <v>190.84</v>
      </c>
      <c r="I190">
        <v>0</v>
      </c>
      <c r="J190" s="380">
        <v>0</v>
      </c>
      <c r="K190" s="380">
        <v>0</v>
      </c>
    </row>
    <row r="191" spans="1:11" x14ac:dyDescent="0.3">
      <c r="A191" s="254">
        <v>103023103000</v>
      </c>
      <c r="B191" t="s">
        <v>178</v>
      </c>
      <c r="C191" t="s">
        <v>179</v>
      </c>
      <c r="D191" s="379">
        <v>103023103000</v>
      </c>
      <c r="E191" t="s">
        <v>184</v>
      </c>
      <c r="F191">
        <v>0</v>
      </c>
      <c r="G191" t="s">
        <v>2973</v>
      </c>
      <c r="H191">
        <v>0</v>
      </c>
      <c r="I191">
        <v>0</v>
      </c>
      <c r="J191" s="380">
        <v>0</v>
      </c>
      <c r="K191" s="380">
        <v>0</v>
      </c>
    </row>
    <row r="192" spans="1:11" x14ac:dyDescent="0.3">
      <c r="A192" s="254">
        <v>103023105000</v>
      </c>
      <c r="B192" t="s">
        <v>178</v>
      </c>
      <c r="C192" t="s">
        <v>179</v>
      </c>
      <c r="D192" s="379">
        <v>103023105000</v>
      </c>
      <c r="E192" t="s">
        <v>185</v>
      </c>
      <c r="F192" t="s">
        <v>185</v>
      </c>
      <c r="G192" t="s">
        <v>2973</v>
      </c>
      <c r="H192">
        <v>99.12</v>
      </c>
      <c r="I192">
        <v>0</v>
      </c>
      <c r="J192" s="380">
        <v>0</v>
      </c>
      <c r="K192" s="380">
        <v>0</v>
      </c>
    </row>
    <row r="193" spans="1:11" x14ac:dyDescent="0.3">
      <c r="A193" s="254">
        <v>103023900000</v>
      </c>
      <c r="B193" t="s">
        <v>178</v>
      </c>
      <c r="C193" t="s">
        <v>179</v>
      </c>
      <c r="D193" s="379">
        <v>103023900000</v>
      </c>
      <c r="E193" t="s">
        <v>186</v>
      </c>
      <c r="F193" t="s">
        <v>186</v>
      </c>
      <c r="G193" t="s">
        <v>2985</v>
      </c>
      <c r="H193">
        <v>127.74</v>
      </c>
      <c r="I193">
        <v>0</v>
      </c>
      <c r="J193" s="380">
        <v>0</v>
      </c>
      <c r="K193" s="380">
        <v>0</v>
      </c>
    </row>
    <row r="194" spans="1:11" x14ac:dyDescent="0.3">
      <c r="A194" s="254">
        <v>103023900100</v>
      </c>
      <c r="B194" t="s">
        <v>178</v>
      </c>
      <c r="C194" t="s">
        <v>179</v>
      </c>
      <c r="D194" s="379">
        <v>103023900100</v>
      </c>
      <c r="E194" t="s">
        <v>187</v>
      </c>
      <c r="F194" t="s">
        <v>187</v>
      </c>
      <c r="G194" t="s">
        <v>2985</v>
      </c>
      <c r="H194">
        <v>576.73</v>
      </c>
      <c r="I194">
        <v>0</v>
      </c>
      <c r="J194" s="380">
        <v>0</v>
      </c>
      <c r="K194" s="380">
        <v>0</v>
      </c>
    </row>
    <row r="195" spans="1:11" x14ac:dyDescent="0.3">
      <c r="A195" s="254">
        <v>103023900200</v>
      </c>
      <c r="B195" t="s">
        <v>178</v>
      </c>
      <c r="C195" t="s">
        <v>179</v>
      </c>
      <c r="D195" s="379">
        <v>103023900200</v>
      </c>
      <c r="E195" t="s">
        <v>188</v>
      </c>
      <c r="F195" t="s">
        <v>188</v>
      </c>
      <c r="G195" t="s">
        <v>2944</v>
      </c>
      <c r="H195">
        <v>206.38</v>
      </c>
      <c r="I195">
        <v>0</v>
      </c>
      <c r="J195" s="380">
        <v>0</v>
      </c>
      <c r="K195" s="380">
        <v>0</v>
      </c>
    </row>
    <row r="196" spans="1:11" x14ac:dyDescent="0.3">
      <c r="A196" s="254">
        <v>103023900300</v>
      </c>
      <c r="B196" t="s">
        <v>178</v>
      </c>
      <c r="C196" t="s">
        <v>179</v>
      </c>
      <c r="D196" s="379">
        <v>103023900300</v>
      </c>
      <c r="E196" t="s">
        <v>189</v>
      </c>
      <c r="F196" t="s">
        <v>189</v>
      </c>
      <c r="G196" t="s">
        <v>2944</v>
      </c>
      <c r="H196">
        <v>149.66</v>
      </c>
      <c r="I196">
        <v>0</v>
      </c>
      <c r="J196" s="380">
        <v>0</v>
      </c>
      <c r="K196" s="380">
        <v>0</v>
      </c>
    </row>
    <row r="197" spans="1:11" x14ac:dyDescent="0.3">
      <c r="A197" s="254">
        <v>103023900400</v>
      </c>
      <c r="B197" t="s">
        <v>178</v>
      </c>
      <c r="C197" t="s">
        <v>179</v>
      </c>
      <c r="D197" s="379">
        <v>103023900400</v>
      </c>
      <c r="E197" t="s">
        <v>190</v>
      </c>
      <c r="F197" t="s">
        <v>190</v>
      </c>
      <c r="G197" t="s">
        <v>2973</v>
      </c>
      <c r="H197">
        <v>103.67</v>
      </c>
      <c r="I197">
        <v>0</v>
      </c>
      <c r="J197" s="380">
        <v>0</v>
      </c>
      <c r="K197" s="380">
        <v>0</v>
      </c>
    </row>
    <row r="198" spans="1:11" x14ac:dyDescent="0.3">
      <c r="A198" s="254">
        <v>103023900500</v>
      </c>
      <c r="B198" t="s">
        <v>178</v>
      </c>
      <c r="C198" t="s">
        <v>179</v>
      </c>
      <c r="D198" s="379">
        <v>103023900500</v>
      </c>
      <c r="E198" t="s">
        <v>191</v>
      </c>
      <c r="F198" t="s">
        <v>191</v>
      </c>
      <c r="G198" t="s">
        <v>2973</v>
      </c>
      <c r="H198">
        <v>191.84</v>
      </c>
      <c r="I198">
        <v>0</v>
      </c>
      <c r="J198" s="380">
        <v>0</v>
      </c>
      <c r="K198" s="380">
        <v>0</v>
      </c>
    </row>
    <row r="199" spans="1:11" x14ac:dyDescent="0.3">
      <c r="A199" s="254">
        <v>103023900600</v>
      </c>
      <c r="B199" t="s">
        <v>124</v>
      </c>
      <c r="C199" t="s">
        <v>125</v>
      </c>
      <c r="D199" s="379">
        <v>103023900600</v>
      </c>
      <c r="E199" t="s">
        <v>192</v>
      </c>
      <c r="F199" t="s">
        <v>192</v>
      </c>
      <c r="G199" t="s">
        <v>2973</v>
      </c>
      <c r="H199">
        <v>46.07</v>
      </c>
      <c r="I199">
        <v>0</v>
      </c>
      <c r="J199" s="380">
        <v>0</v>
      </c>
      <c r="K199" s="380">
        <v>0</v>
      </c>
    </row>
    <row r="200" spans="1:11" x14ac:dyDescent="0.3">
      <c r="A200" s="254">
        <v>103023900700</v>
      </c>
      <c r="B200" t="s">
        <v>178</v>
      </c>
      <c r="C200" t="s">
        <v>179</v>
      </c>
      <c r="D200" s="379">
        <v>103023900700</v>
      </c>
      <c r="E200" t="s">
        <v>193</v>
      </c>
      <c r="F200" t="s">
        <v>193</v>
      </c>
      <c r="G200" t="s">
        <v>2973</v>
      </c>
      <c r="H200">
        <v>184.69</v>
      </c>
      <c r="I200">
        <v>0</v>
      </c>
      <c r="J200" s="380">
        <v>0</v>
      </c>
      <c r="K200" s="380">
        <v>0</v>
      </c>
    </row>
    <row r="201" spans="1:11" x14ac:dyDescent="0.3">
      <c r="A201" s="254">
        <v>103023900800</v>
      </c>
      <c r="B201" t="s">
        <v>178</v>
      </c>
      <c r="C201" t="s">
        <v>179</v>
      </c>
      <c r="D201" s="379">
        <v>103023900800</v>
      </c>
      <c r="E201" t="s">
        <v>194</v>
      </c>
      <c r="F201" t="s">
        <v>194</v>
      </c>
      <c r="G201" t="s">
        <v>2944</v>
      </c>
      <c r="H201">
        <v>400.37</v>
      </c>
      <c r="I201">
        <v>0</v>
      </c>
      <c r="J201" s="380">
        <v>0</v>
      </c>
      <c r="K201" s="380">
        <v>0</v>
      </c>
    </row>
    <row r="202" spans="1:11" x14ac:dyDescent="0.3">
      <c r="A202" s="254">
        <v>103023901000</v>
      </c>
      <c r="B202" t="s">
        <v>178</v>
      </c>
      <c r="C202" t="s">
        <v>179</v>
      </c>
      <c r="D202" s="379">
        <v>103023901000</v>
      </c>
      <c r="E202" t="s">
        <v>195</v>
      </c>
      <c r="F202" t="s">
        <v>195</v>
      </c>
      <c r="G202" t="s">
        <v>2973</v>
      </c>
      <c r="H202">
        <v>83.41</v>
      </c>
      <c r="I202">
        <v>0</v>
      </c>
      <c r="J202" s="380">
        <v>0</v>
      </c>
      <c r="K202" s="380">
        <v>0</v>
      </c>
    </row>
    <row r="203" spans="1:11" x14ac:dyDescent="0.3">
      <c r="A203" s="254">
        <v>103023901100</v>
      </c>
      <c r="B203" t="s">
        <v>178</v>
      </c>
      <c r="C203" t="s">
        <v>179</v>
      </c>
      <c r="D203" s="379">
        <v>103023901100</v>
      </c>
      <c r="E203" t="s">
        <v>196</v>
      </c>
      <c r="F203" t="s">
        <v>196</v>
      </c>
      <c r="G203" t="s">
        <v>2973</v>
      </c>
      <c r="H203">
        <v>89.6</v>
      </c>
      <c r="I203">
        <v>0</v>
      </c>
      <c r="J203" s="380">
        <v>0</v>
      </c>
      <c r="K203" s="380">
        <v>0</v>
      </c>
    </row>
    <row r="204" spans="1:11" x14ac:dyDescent="0.3">
      <c r="A204" s="254">
        <v>103023901200</v>
      </c>
      <c r="B204" t="s">
        <v>178</v>
      </c>
      <c r="C204" t="s">
        <v>179</v>
      </c>
      <c r="D204" s="379">
        <v>103023901200</v>
      </c>
      <c r="E204" t="s">
        <v>197</v>
      </c>
      <c r="F204" t="s">
        <v>197</v>
      </c>
      <c r="G204" t="s">
        <v>2973</v>
      </c>
      <c r="H204">
        <v>89.6</v>
      </c>
      <c r="I204">
        <v>0</v>
      </c>
      <c r="J204" s="380">
        <v>0</v>
      </c>
      <c r="K204" s="380">
        <v>0</v>
      </c>
    </row>
    <row r="205" spans="1:11" x14ac:dyDescent="0.3">
      <c r="A205" s="254">
        <v>103023901300</v>
      </c>
      <c r="B205" t="s">
        <v>178</v>
      </c>
      <c r="C205" t="s">
        <v>179</v>
      </c>
      <c r="D205" s="379">
        <v>103023901300</v>
      </c>
      <c r="E205" t="s">
        <v>198</v>
      </c>
      <c r="F205" t="s">
        <v>198</v>
      </c>
      <c r="G205" t="s">
        <v>2973</v>
      </c>
      <c r="H205">
        <v>63.87</v>
      </c>
      <c r="I205">
        <v>0</v>
      </c>
      <c r="J205" s="380">
        <v>0</v>
      </c>
      <c r="K205" s="380">
        <v>0</v>
      </c>
    </row>
    <row r="206" spans="1:11" x14ac:dyDescent="0.3">
      <c r="A206" s="254">
        <v>103023901400</v>
      </c>
      <c r="B206" t="s">
        <v>178</v>
      </c>
      <c r="C206" t="s">
        <v>179</v>
      </c>
      <c r="D206" s="379">
        <v>103023901400</v>
      </c>
      <c r="E206" t="s">
        <v>199</v>
      </c>
      <c r="F206" t="s">
        <v>199</v>
      </c>
      <c r="G206" t="s">
        <v>2973</v>
      </c>
      <c r="H206">
        <v>63.87</v>
      </c>
      <c r="I206">
        <v>0</v>
      </c>
      <c r="J206" s="380">
        <v>0</v>
      </c>
      <c r="K206" s="380">
        <v>0</v>
      </c>
    </row>
    <row r="207" spans="1:11" x14ac:dyDescent="0.3">
      <c r="A207" s="254">
        <v>103023901500</v>
      </c>
      <c r="B207" t="s">
        <v>178</v>
      </c>
      <c r="C207" t="s">
        <v>179</v>
      </c>
      <c r="D207" s="379">
        <v>103023901500</v>
      </c>
      <c r="E207" t="s">
        <v>200</v>
      </c>
      <c r="F207" t="s">
        <v>200</v>
      </c>
      <c r="G207" t="s">
        <v>2973</v>
      </c>
      <c r="H207">
        <v>91.92</v>
      </c>
      <c r="I207">
        <v>0</v>
      </c>
      <c r="J207" s="380">
        <v>0</v>
      </c>
      <c r="K207" s="380">
        <v>0</v>
      </c>
    </row>
    <row r="208" spans="1:11" x14ac:dyDescent="0.3">
      <c r="A208" s="254">
        <v>103032101000</v>
      </c>
      <c r="B208" t="s">
        <v>201</v>
      </c>
      <c r="C208" t="s">
        <v>202</v>
      </c>
      <c r="D208" s="379">
        <v>103032101000</v>
      </c>
      <c r="E208" t="s">
        <v>203</v>
      </c>
      <c r="F208" t="s">
        <v>203</v>
      </c>
      <c r="G208" t="s">
        <v>2945</v>
      </c>
      <c r="H208">
        <v>122.24</v>
      </c>
      <c r="I208">
        <v>0</v>
      </c>
      <c r="J208" s="380">
        <v>0</v>
      </c>
      <c r="K208" s="380">
        <v>0</v>
      </c>
    </row>
    <row r="209" spans="1:11" x14ac:dyDescent="0.3">
      <c r="A209" s="254">
        <v>103032101500</v>
      </c>
      <c r="B209" t="s">
        <v>201</v>
      </c>
      <c r="C209" t="s">
        <v>202</v>
      </c>
      <c r="D209" s="379">
        <v>103032101500</v>
      </c>
      <c r="E209" t="s">
        <v>204</v>
      </c>
      <c r="F209" t="s">
        <v>204</v>
      </c>
      <c r="G209" t="s">
        <v>2945</v>
      </c>
      <c r="H209">
        <v>166.99</v>
      </c>
      <c r="I209">
        <v>0</v>
      </c>
      <c r="J209" s="380">
        <v>0</v>
      </c>
      <c r="K209" s="380">
        <v>0</v>
      </c>
    </row>
    <row r="210" spans="1:11" x14ac:dyDescent="0.3">
      <c r="A210" s="254">
        <v>103032102000</v>
      </c>
      <c r="B210" t="s">
        <v>201</v>
      </c>
      <c r="C210" t="s">
        <v>202</v>
      </c>
      <c r="D210" s="379">
        <v>103032102000</v>
      </c>
      <c r="E210" t="s">
        <v>205</v>
      </c>
      <c r="F210" t="s">
        <v>205</v>
      </c>
      <c r="G210" t="s">
        <v>2973</v>
      </c>
      <c r="H210">
        <v>102.03</v>
      </c>
      <c r="I210">
        <v>0</v>
      </c>
      <c r="J210" s="380">
        <v>0</v>
      </c>
      <c r="K210" s="380">
        <v>0</v>
      </c>
    </row>
    <row r="211" spans="1:11" x14ac:dyDescent="0.3">
      <c r="A211" s="254">
        <v>103049101000</v>
      </c>
      <c r="B211" t="s">
        <v>206</v>
      </c>
      <c r="C211" t="s">
        <v>207</v>
      </c>
      <c r="D211" s="379">
        <v>103049101000</v>
      </c>
      <c r="E211" t="s">
        <v>208</v>
      </c>
      <c r="F211" t="s">
        <v>208</v>
      </c>
      <c r="G211" t="s">
        <v>2973</v>
      </c>
      <c r="H211">
        <v>35.56</v>
      </c>
      <c r="I211">
        <v>0</v>
      </c>
      <c r="J211" s="380">
        <v>0</v>
      </c>
      <c r="K211" s="380">
        <v>0</v>
      </c>
    </row>
    <row r="212" spans="1:11" x14ac:dyDescent="0.3">
      <c r="A212" s="254">
        <v>103049101500</v>
      </c>
      <c r="B212" t="s">
        <v>206</v>
      </c>
      <c r="C212" t="s">
        <v>207</v>
      </c>
      <c r="D212" s="379">
        <v>103049101500</v>
      </c>
      <c r="E212" t="s">
        <v>209</v>
      </c>
      <c r="F212" t="s">
        <v>209</v>
      </c>
      <c r="G212" t="s">
        <v>2973</v>
      </c>
      <c r="H212">
        <v>27.18</v>
      </c>
      <c r="I212">
        <v>0</v>
      </c>
      <c r="J212" s="380">
        <v>0</v>
      </c>
      <c r="K212" s="380">
        <v>0</v>
      </c>
    </row>
    <row r="213" spans="1:11" x14ac:dyDescent="0.3">
      <c r="A213" s="254">
        <v>103049102000</v>
      </c>
      <c r="B213" t="s">
        <v>206</v>
      </c>
      <c r="C213" t="s">
        <v>207</v>
      </c>
      <c r="D213" s="379">
        <v>103049102000</v>
      </c>
      <c r="E213" t="s">
        <v>210</v>
      </c>
      <c r="F213">
        <v>0</v>
      </c>
      <c r="G213" t="s">
        <v>2973</v>
      </c>
      <c r="H213">
        <v>0</v>
      </c>
      <c r="I213">
        <v>0</v>
      </c>
      <c r="J213" s="380">
        <v>0</v>
      </c>
      <c r="K213" s="380">
        <v>0</v>
      </c>
    </row>
    <row r="214" spans="1:11" x14ac:dyDescent="0.3">
      <c r="A214" s="254">
        <v>103049900100</v>
      </c>
      <c r="B214" t="s">
        <v>206</v>
      </c>
      <c r="C214" t="s">
        <v>207</v>
      </c>
      <c r="D214" s="379">
        <v>103049900100</v>
      </c>
      <c r="E214" t="s">
        <v>211</v>
      </c>
      <c r="F214" t="s">
        <v>211</v>
      </c>
      <c r="G214" t="s">
        <v>2973</v>
      </c>
      <c r="H214">
        <v>20.57</v>
      </c>
      <c r="I214">
        <v>0</v>
      </c>
      <c r="J214" s="380">
        <v>0</v>
      </c>
      <c r="K214" s="380">
        <v>0</v>
      </c>
    </row>
    <row r="215" spans="1:11" x14ac:dyDescent="0.3">
      <c r="A215" s="254">
        <v>106010105000</v>
      </c>
      <c r="B215" t="s">
        <v>212</v>
      </c>
      <c r="C215" t="s">
        <v>213</v>
      </c>
      <c r="D215" s="379">
        <v>106010105000</v>
      </c>
      <c r="E215" t="s">
        <v>214</v>
      </c>
      <c r="F215" t="s">
        <v>214</v>
      </c>
      <c r="G215" t="s">
        <v>2944</v>
      </c>
      <c r="H215">
        <v>42.15</v>
      </c>
      <c r="I215" s="447">
        <v>6</v>
      </c>
      <c r="J215" s="447">
        <v>1220</v>
      </c>
      <c r="K215" s="447">
        <v>2440</v>
      </c>
    </row>
    <row r="216" spans="1:11" x14ac:dyDescent="0.3">
      <c r="A216" s="256">
        <v>106010106000</v>
      </c>
      <c r="B216" t="s">
        <v>212</v>
      </c>
      <c r="C216" t="s">
        <v>213</v>
      </c>
      <c r="D216" s="379">
        <v>106010106000</v>
      </c>
      <c r="E216" t="s">
        <v>215</v>
      </c>
      <c r="F216" t="s">
        <v>215</v>
      </c>
      <c r="G216" t="s">
        <v>2970</v>
      </c>
      <c r="H216">
        <v>16.100000000000001</v>
      </c>
      <c r="I216" s="447">
        <v>6</v>
      </c>
      <c r="J216" s="447">
        <v>1250</v>
      </c>
      <c r="K216" s="447">
        <v>2500</v>
      </c>
    </row>
    <row r="217" spans="1:11" x14ac:dyDescent="0.3">
      <c r="A217" s="256">
        <v>106010108000</v>
      </c>
      <c r="B217" t="s">
        <v>212</v>
      </c>
      <c r="C217" t="s">
        <v>213</v>
      </c>
      <c r="D217" s="379">
        <v>106010108000</v>
      </c>
      <c r="E217" t="s">
        <v>216</v>
      </c>
      <c r="F217" t="s">
        <v>216</v>
      </c>
      <c r="G217" t="s">
        <v>2970</v>
      </c>
      <c r="H217">
        <v>17.38</v>
      </c>
      <c r="I217" s="447">
        <v>8</v>
      </c>
      <c r="J217" s="447">
        <v>1250</v>
      </c>
      <c r="K217" s="447">
        <v>2500</v>
      </c>
    </row>
    <row r="218" spans="1:11" x14ac:dyDescent="0.3">
      <c r="A218" s="256">
        <v>106010110000</v>
      </c>
      <c r="B218" t="s">
        <v>212</v>
      </c>
      <c r="C218" t="s">
        <v>213</v>
      </c>
      <c r="D218" s="379">
        <v>106010110000</v>
      </c>
      <c r="E218" t="s">
        <v>217</v>
      </c>
      <c r="F218" t="s">
        <v>217</v>
      </c>
      <c r="G218" t="s">
        <v>2970</v>
      </c>
      <c r="H218">
        <v>20.76</v>
      </c>
      <c r="I218" s="447">
        <v>10</v>
      </c>
      <c r="J218" s="447">
        <v>1250</v>
      </c>
      <c r="K218" s="447">
        <v>2500</v>
      </c>
    </row>
    <row r="219" spans="1:11" x14ac:dyDescent="0.3">
      <c r="A219" s="256">
        <v>106010112000</v>
      </c>
      <c r="B219" t="s">
        <v>212</v>
      </c>
      <c r="C219" t="s">
        <v>213</v>
      </c>
      <c r="D219" s="379">
        <v>106010112000</v>
      </c>
      <c r="E219" t="s">
        <v>218</v>
      </c>
      <c r="F219" t="s">
        <v>218</v>
      </c>
      <c r="G219" t="s">
        <v>2970</v>
      </c>
      <c r="H219">
        <v>23.7</v>
      </c>
      <c r="I219" s="447">
        <v>12</v>
      </c>
      <c r="J219" s="447">
        <v>1250</v>
      </c>
      <c r="K219" s="447">
        <v>2500</v>
      </c>
    </row>
    <row r="220" spans="1:11" x14ac:dyDescent="0.3">
      <c r="A220" s="256">
        <v>106010113000</v>
      </c>
      <c r="B220" t="s">
        <v>212</v>
      </c>
      <c r="C220" t="s">
        <v>213</v>
      </c>
      <c r="D220" s="379">
        <v>106010113000</v>
      </c>
      <c r="E220" t="s">
        <v>219</v>
      </c>
      <c r="F220" t="s">
        <v>219</v>
      </c>
      <c r="G220" t="s">
        <v>2970</v>
      </c>
      <c r="H220">
        <v>43.47</v>
      </c>
      <c r="I220" s="447">
        <v>22</v>
      </c>
      <c r="J220" s="447">
        <v>1250</v>
      </c>
      <c r="K220" s="447">
        <v>2500</v>
      </c>
    </row>
    <row r="221" spans="1:11" x14ac:dyDescent="0.3">
      <c r="A221" s="256">
        <v>106010115000</v>
      </c>
      <c r="B221" t="s">
        <v>212</v>
      </c>
      <c r="C221" t="s">
        <v>213</v>
      </c>
      <c r="D221" s="379">
        <v>106010115000</v>
      </c>
      <c r="E221" t="s">
        <v>220</v>
      </c>
      <c r="F221" t="s">
        <v>220</v>
      </c>
      <c r="G221" t="s">
        <v>2970</v>
      </c>
      <c r="H221">
        <v>30.26</v>
      </c>
      <c r="I221" s="447">
        <v>15</v>
      </c>
      <c r="J221" s="447">
        <v>1250</v>
      </c>
      <c r="K221" s="447">
        <v>2500</v>
      </c>
    </row>
    <row r="222" spans="1:11" x14ac:dyDescent="0.3">
      <c r="A222" s="256">
        <v>106010212000</v>
      </c>
      <c r="B222" t="s">
        <v>212</v>
      </c>
      <c r="C222" t="s">
        <v>213</v>
      </c>
      <c r="D222" s="379">
        <v>106010212000</v>
      </c>
      <c r="E222" t="s">
        <v>221</v>
      </c>
      <c r="F222" t="s">
        <v>221</v>
      </c>
      <c r="G222" t="s">
        <v>2970</v>
      </c>
      <c r="H222">
        <v>19.989999999999998</v>
      </c>
      <c r="I222" s="447">
        <v>12</v>
      </c>
      <c r="J222" s="447">
        <v>600</v>
      </c>
      <c r="K222" s="447">
        <v>2800</v>
      </c>
    </row>
    <row r="223" spans="1:11" x14ac:dyDescent="0.3">
      <c r="A223" s="254">
        <v>152025130000</v>
      </c>
      <c r="B223" t="s">
        <v>222</v>
      </c>
      <c r="C223" t="s">
        <v>223</v>
      </c>
      <c r="D223" s="379">
        <v>152025130000</v>
      </c>
      <c r="E223" t="s">
        <v>224</v>
      </c>
      <c r="F223" t="s">
        <v>224</v>
      </c>
      <c r="G223" t="s">
        <v>3018</v>
      </c>
      <c r="H223">
        <v>3.47</v>
      </c>
      <c r="I223" s="447">
        <v>5</v>
      </c>
      <c r="J223" s="447">
        <v>60</v>
      </c>
      <c r="K223" s="447">
        <v>3000</v>
      </c>
    </row>
    <row r="224" spans="1:11" x14ac:dyDescent="0.3">
      <c r="A224" s="254">
        <v>152025140000</v>
      </c>
      <c r="B224" t="s">
        <v>222</v>
      </c>
      <c r="C224" t="s">
        <v>223</v>
      </c>
      <c r="D224" s="379">
        <v>152025140000</v>
      </c>
      <c r="E224" t="s">
        <v>225</v>
      </c>
      <c r="F224" t="s">
        <v>225</v>
      </c>
      <c r="G224" t="s">
        <v>3018</v>
      </c>
      <c r="H224">
        <v>3.47</v>
      </c>
      <c r="I224" s="447">
        <v>0.5</v>
      </c>
      <c r="J224" s="447">
        <v>60</v>
      </c>
      <c r="K224" s="447">
        <v>4000</v>
      </c>
    </row>
    <row r="225" spans="1:11" x14ac:dyDescent="0.3">
      <c r="A225" s="254">
        <v>152025230000</v>
      </c>
      <c r="B225" t="s">
        <v>222</v>
      </c>
      <c r="C225" t="s">
        <v>223</v>
      </c>
      <c r="D225" s="379">
        <v>152025230000</v>
      </c>
      <c r="E225" t="s">
        <v>226</v>
      </c>
      <c r="F225" t="s">
        <v>226</v>
      </c>
      <c r="G225" t="s">
        <v>3018</v>
      </c>
      <c r="H225">
        <v>2.0699999999999998</v>
      </c>
      <c r="I225" s="447">
        <v>0.5</v>
      </c>
      <c r="J225" s="447">
        <v>28</v>
      </c>
      <c r="K225" s="447">
        <v>3000</v>
      </c>
    </row>
    <row r="226" spans="1:11" x14ac:dyDescent="0.3">
      <c r="A226" s="254">
        <v>152025240000</v>
      </c>
      <c r="B226" t="s">
        <v>222</v>
      </c>
      <c r="C226" t="s">
        <v>223</v>
      </c>
      <c r="D226" s="379">
        <v>152025240000</v>
      </c>
      <c r="E226" t="s">
        <v>227</v>
      </c>
      <c r="F226" t="s">
        <v>227</v>
      </c>
      <c r="G226" t="s">
        <v>3018</v>
      </c>
      <c r="H226">
        <v>2.0699999999999998</v>
      </c>
      <c r="I226" s="447">
        <v>0.5</v>
      </c>
      <c r="J226" s="447">
        <v>28</v>
      </c>
      <c r="K226" s="447">
        <v>4000</v>
      </c>
    </row>
    <row r="227" spans="1:11" x14ac:dyDescent="0.3">
      <c r="A227" s="254">
        <v>152025330000</v>
      </c>
      <c r="B227" t="s">
        <v>222</v>
      </c>
      <c r="C227" t="s">
        <v>223</v>
      </c>
      <c r="D227" s="379">
        <v>152025330000</v>
      </c>
      <c r="E227" t="s">
        <v>228</v>
      </c>
      <c r="F227" t="s">
        <v>228</v>
      </c>
      <c r="G227" t="s">
        <v>3018</v>
      </c>
      <c r="H227">
        <v>3.76</v>
      </c>
      <c r="I227" s="447">
        <v>0.5</v>
      </c>
      <c r="J227" s="447">
        <v>50</v>
      </c>
      <c r="K227" s="447">
        <v>3000</v>
      </c>
    </row>
    <row r="228" spans="1:11" x14ac:dyDescent="0.3">
      <c r="A228" s="254">
        <v>152025340000</v>
      </c>
      <c r="B228" t="s">
        <v>222</v>
      </c>
      <c r="C228" t="s">
        <v>223</v>
      </c>
      <c r="D228" s="379">
        <v>152025340000</v>
      </c>
      <c r="E228" t="s">
        <v>229</v>
      </c>
      <c r="F228" t="s">
        <v>229</v>
      </c>
      <c r="G228" t="s">
        <v>3018</v>
      </c>
      <c r="H228">
        <v>3.76</v>
      </c>
      <c r="I228" s="447">
        <v>0.5</v>
      </c>
      <c r="J228" s="447">
        <v>50</v>
      </c>
      <c r="K228" s="447">
        <v>4000</v>
      </c>
    </row>
    <row r="229" spans="1:11" x14ac:dyDescent="0.3">
      <c r="A229" s="254">
        <v>152025430000</v>
      </c>
      <c r="B229" t="s">
        <v>222</v>
      </c>
      <c r="C229" t="s">
        <v>223</v>
      </c>
      <c r="D229" s="379">
        <v>152025430000</v>
      </c>
      <c r="E229" t="s">
        <v>230</v>
      </c>
      <c r="F229" t="s">
        <v>230</v>
      </c>
      <c r="G229" t="s">
        <v>3018</v>
      </c>
      <c r="H229">
        <v>4.5</v>
      </c>
      <c r="I229" s="447">
        <v>0.5</v>
      </c>
      <c r="J229" s="447">
        <v>75</v>
      </c>
      <c r="K229" s="447">
        <v>3000</v>
      </c>
    </row>
    <row r="230" spans="1:11" x14ac:dyDescent="0.3">
      <c r="A230" s="254">
        <v>152025440000</v>
      </c>
      <c r="B230" t="s">
        <v>222</v>
      </c>
      <c r="C230" t="s">
        <v>223</v>
      </c>
      <c r="D230" s="379">
        <v>152025440000</v>
      </c>
      <c r="E230" t="s">
        <v>231</v>
      </c>
      <c r="F230" t="s">
        <v>231</v>
      </c>
      <c r="G230" t="s">
        <v>3018</v>
      </c>
      <c r="H230">
        <v>4.5</v>
      </c>
      <c r="I230" s="447">
        <v>0.5</v>
      </c>
      <c r="J230" s="447">
        <v>75</v>
      </c>
      <c r="K230" s="447">
        <v>4000</v>
      </c>
    </row>
    <row r="231" spans="1:11" x14ac:dyDescent="0.3">
      <c r="A231" s="254">
        <v>152025530000</v>
      </c>
      <c r="B231" t="s">
        <v>222</v>
      </c>
      <c r="C231" t="s">
        <v>223</v>
      </c>
      <c r="D231" s="379">
        <v>152025530000</v>
      </c>
      <c r="E231" t="s">
        <v>232</v>
      </c>
      <c r="F231" t="s">
        <v>232</v>
      </c>
      <c r="G231" t="s">
        <v>3018</v>
      </c>
      <c r="H231">
        <v>5.24</v>
      </c>
      <c r="I231" s="447">
        <v>0.5</v>
      </c>
      <c r="J231" s="447">
        <v>100</v>
      </c>
      <c r="K231" s="447">
        <v>3000</v>
      </c>
    </row>
    <row r="232" spans="1:11" x14ac:dyDescent="0.3">
      <c r="A232" s="254">
        <v>152025540000</v>
      </c>
      <c r="B232" t="s">
        <v>222</v>
      </c>
      <c r="C232" t="s">
        <v>223</v>
      </c>
      <c r="D232" s="379">
        <v>152025540000</v>
      </c>
      <c r="E232" t="s">
        <v>233</v>
      </c>
      <c r="F232" t="s">
        <v>233</v>
      </c>
      <c r="G232" t="s">
        <v>3018</v>
      </c>
      <c r="H232">
        <v>5.24</v>
      </c>
      <c r="I232" s="447">
        <v>0.5</v>
      </c>
      <c r="J232" s="447">
        <v>100</v>
      </c>
      <c r="K232" s="447">
        <v>4000</v>
      </c>
    </row>
    <row r="233" spans="1:11" x14ac:dyDescent="0.3">
      <c r="A233" s="254">
        <v>152025630000</v>
      </c>
      <c r="B233" t="s">
        <v>222</v>
      </c>
      <c r="C233" t="s">
        <v>223</v>
      </c>
      <c r="D233" s="379">
        <v>152025630000</v>
      </c>
      <c r="E233" t="s">
        <v>234</v>
      </c>
      <c r="F233" t="s">
        <v>234</v>
      </c>
      <c r="G233" t="s">
        <v>3018</v>
      </c>
      <c r="H233">
        <v>3.19</v>
      </c>
      <c r="I233" s="447">
        <v>0.5</v>
      </c>
      <c r="J233" s="447">
        <v>50</v>
      </c>
      <c r="K233" s="447">
        <v>3000</v>
      </c>
    </row>
    <row r="234" spans="1:11" x14ac:dyDescent="0.3">
      <c r="A234" s="254">
        <v>152025640000</v>
      </c>
      <c r="B234" t="s">
        <v>222</v>
      </c>
      <c r="C234" t="s">
        <v>223</v>
      </c>
      <c r="D234" s="379">
        <v>152025640000</v>
      </c>
      <c r="E234" t="s">
        <v>235</v>
      </c>
      <c r="F234" t="s">
        <v>235</v>
      </c>
      <c r="G234" t="s">
        <v>3018</v>
      </c>
      <c r="H234">
        <v>3.19</v>
      </c>
      <c r="I234" s="447">
        <v>0.5</v>
      </c>
      <c r="J234" s="447">
        <v>50</v>
      </c>
      <c r="K234" s="447">
        <v>4000</v>
      </c>
    </row>
    <row r="235" spans="1:11" x14ac:dyDescent="0.3">
      <c r="A235" s="254">
        <v>152025730000</v>
      </c>
      <c r="B235" t="s">
        <v>222</v>
      </c>
      <c r="C235" t="s">
        <v>223</v>
      </c>
      <c r="D235" s="379">
        <v>152025730000</v>
      </c>
      <c r="E235" t="s">
        <v>236</v>
      </c>
      <c r="F235" t="s">
        <v>236</v>
      </c>
      <c r="G235" t="s">
        <v>3018</v>
      </c>
      <c r="H235">
        <v>3.93</v>
      </c>
      <c r="I235" s="447">
        <v>0.5</v>
      </c>
      <c r="J235" s="447">
        <v>75</v>
      </c>
      <c r="K235" s="447">
        <v>3000</v>
      </c>
    </row>
    <row r="236" spans="1:11" x14ac:dyDescent="0.3">
      <c r="A236" s="254">
        <v>152025740000</v>
      </c>
      <c r="B236" t="s">
        <v>222</v>
      </c>
      <c r="C236" t="s">
        <v>223</v>
      </c>
      <c r="D236" s="379">
        <v>152025740000</v>
      </c>
      <c r="E236" t="s">
        <v>237</v>
      </c>
      <c r="F236" t="s">
        <v>237</v>
      </c>
      <c r="G236" t="s">
        <v>3018</v>
      </c>
      <c r="H236">
        <v>3.93</v>
      </c>
      <c r="I236" s="447">
        <v>0.5</v>
      </c>
      <c r="J236" s="447">
        <v>75</v>
      </c>
      <c r="K236" s="447">
        <v>4000</v>
      </c>
    </row>
    <row r="237" spans="1:11" x14ac:dyDescent="0.3">
      <c r="A237" s="254">
        <v>152025830000</v>
      </c>
      <c r="B237" t="s">
        <v>222</v>
      </c>
      <c r="C237" t="s">
        <v>223</v>
      </c>
      <c r="D237" s="379">
        <v>152025830000</v>
      </c>
      <c r="E237" t="s">
        <v>238</v>
      </c>
      <c r="F237" t="s">
        <v>238</v>
      </c>
      <c r="G237" t="s">
        <v>3018</v>
      </c>
      <c r="H237">
        <v>4.6500000000000004</v>
      </c>
      <c r="I237" s="447">
        <v>0.5</v>
      </c>
      <c r="J237" s="447">
        <v>100</v>
      </c>
      <c r="K237" s="447">
        <v>3000</v>
      </c>
    </row>
    <row r="238" spans="1:11" x14ac:dyDescent="0.3">
      <c r="A238" s="254">
        <v>152025840000</v>
      </c>
      <c r="B238" t="s">
        <v>222</v>
      </c>
      <c r="C238" t="s">
        <v>223</v>
      </c>
      <c r="D238" s="379">
        <v>152025840000</v>
      </c>
      <c r="E238" t="s">
        <v>239</v>
      </c>
      <c r="F238" t="s">
        <v>239</v>
      </c>
      <c r="G238" t="s">
        <v>3018</v>
      </c>
      <c r="H238">
        <v>4.6500000000000004</v>
      </c>
      <c r="I238" s="447">
        <v>0.5</v>
      </c>
      <c r="J238" s="447">
        <v>100</v>
      </c>
      <c r="K238" s="447">
        <v>4000</v>
      </c>
    </row>
    <row r="239" spans="1:11" x14ac:dyDescent="0.3">
      <c r="A239" s="254">
        <v>152044130000</v>
      </c>
      <c r="B239" t="s">
        <v>240</v>
      </c>
      <c r="C239" t="s">
        <v>241</v>
      </c>
      <c r="D239" s="379">
        <v>152044130000</v>
      </c>
      <c r="E239" t="s">
        <v>242</v>
      </c>
      <c r="F239" t="s">
        <v>242</v>
      </c>
      <c r="G239" t="s">
        <v>3018</v>
      </c>
      <c r="H239">
        <v>3.24</v>
      </c>
      <c r="I239">
        <v>0</v>
      </c>
      <c r="J239" s="380">
        <v>0</v>
      </c>
      <c r="K239" s="380">
        <v>0</v>
      </c>
    </row>
    <row r="240" spans="1:11" x14ac:dyDescent="0.3">
      <c r="A240" s="257">
        <v>153006130000</v>
      </c>
      <c r="B240" t="s">
        <v>243</v>
      </c>
      <c r="C240" t="s">
        <v>244</v>
      </c>
      <c r="D240" s="379">
        <v>153006130000</v>
      </c>
      <c r="E240" t="s">
        <v>245</v>
      </c>
      <c r="F240" t="s">
        <v>245</v>
      </c>
      <c r="G240" t="s">
        <v>3018</v>
      </c>
      <c r="H240">
        <v>4.04</v>
      </c>
      <c r="I240" s="447">
        <v>0.6</v>
      </c>
      <c r="J240" s="447">
        <v>60</v>
      </c>
      <c r="K240" s="447">
        <v>3000</v>
      </c>
    </row>
    <row r="241" spans="1:11" x14ac:dyDescent="0.3">
      <c r="A241" s="257">
        <v>153006140000</v>
      </c>
      <c r="B241" t="s">
        <v>243</v>
      </c>
      <c r="C241" t="s">
        <v>244</v>
      </c>
      <c r="D241" s="379">
        <v>153006140000</v>
      </c>
      <c r="E241" t="s">
        <v>246</v>
      </c>
      <c r="F241" t="s">
        <v>246</v>
      </c>
      <c r="G241" t="s">
        <v>3018</v>
      </c>
      <c r="H241">
        <v>4.04</v>
      </c>
      <c r="I241" s="447">
        <v>0.6</v>
      </c>
      <c r="J241" s="447">
        <v>60</v>
      </c>
      <c r="K241" s="447">
        <v>4000</v>
      </c>
    </row>
    <row r="242" spans="1:11" x14ac:dyDescent="0.3">
      <c r="A242" s="257">
        <v>153006230000</v>
      </c>
      <c r="B242" t="s">
        <v>243</v>
      </c>
      <c r="C242" t="s">
        <v>244</v>
      </c>
      <c r="D242" s="379">
        <v>153006230000</v>
      </c>
      <c r="E242" t="s">
        <v>247</v>
      </c>
      <c r="F242" t="s">
        <v>247</v>
      </c>
      <c r="G242" t="s">
        <v>3018</v>
      </c>
      <c r="H242">
        <v>2.71</v>
      </c>
      <c r="I242" s="447">
        <v>0.6</v>
      </c>
      <c r="J242" s="447">
        <v>28</v>
      </c>
      <c r="K242" s="447">
        <v>3000</v>
      </c>
    </row>
    <row r="243" spans="1:11" x14ac:dyDescent="0.3">
      <c r="A243" s="257">
        <v>153006240000</v>
      </c>
      <c r="B243" t="s">
        <v>243</v>
      </c>
      <c r="C243" t="s">
        <v>244</v>
      </c>
      <c r="D243" s="379">
        <v>153006240000</v>
      </c>
      <c r="E243" t="s">
        <v>248</v>
      </c>
      <c r="F243" t="s">
        <v>248</v>
      </c>
      <c r="G243" t="s">
        <v>3018</v>
      </c>
      <c r="H243">
        <v>2.71</v>
      </c>
      <c r="I243" s="447">
        <v>0.6</v>
      </c>
      <c r="J243" s="447">
        <v>28</v>
      </c>
      <c r="K243" s="447">
        <v>4000</v>
      </c>
    </row>
    <row r="244" spans="1:11" x14ac:dyDescent="0.3">
      <c r="A244" s="257">
        <v>153006330000</v>
      </c>
      <c r="B244" t="s">
        <v>243</v>
      </c>
      <c r="C244" t="s">
        <v>244</v>
      </c>
      <c r="D244" s="379">
        <v>153006330000</v>
      </c>
      <c r="E244" t="s">
        <v>249</v>
      </c>
      <c r="F244" t="s">
        <v>249</v>
      </c>
      <c r="G244" t="s">
        <v>3018</v>
      </c>
      <c r="H244">
        <v>4.99</v>
      </c>
      <c r="I244" s="447">
        <v>0.6</v>
      </c>
      <c r="J244" s="447">
        <v>50</v>
      </c>
      <c r="K244" s="447">
        <v>3000</v>
      </c>
    </row>
    <row r="245" spans="1:11" x14ac:dyDescent="0.3">
      <c r="A245" s="257">
        <v>153006340000</v>
      </c>
      <c r="B245" t="s">
        <v>243</v>
      </c>
      <c r="C245" t="s">
        <v>244</v>
      </c>
      <c r="D245" s="379">
        <v>153006340000</v>
      </c>
      <c r="E245" t="s">
        <v>250</v>
      </c>
      <c r="F245" t="s">
        <v>250</v>
      </c>
      <c r="G245" t="s">
        <v>3018</v>
      </c>
      <c r="H245">
        <v>4.99</v>
      </c>
      <c r="I245" s="447">
        <v>0.6</v>
      </c>
      <c r="J245" s="447">
        <v>50</v>
      </c>
      <c r="K245" s="447">
        <v>4000</v>
      </c>
    </row>
    <row r="246" spans="1:11" x14ac:dyDescent="0.3">
      <c r="A246" s="257">
        <v>153006430000</v>
      </c>
      <c r="B246" t="s">
        <v>243</v>
      </c>
      <c r="C246" t="s">
        <v>244</v>
      </c>
      <c r="D246" s="379">
        <v>153006430000</v>
      </c>
      <c r="E246" t="s">
        <v>251</v>
      </c>
      <c r="F246" t="s">
        <v>251</v>
      </c>
      <c r="G246" t="s">
        <v>3018</v>
      </c>
      <c r="H246">
        <v>5.81</v>
      </c>
      <c r="I246" s="447">
        <v>0.6</v>
      </c>
      <c r="J246" s="447">
        <v>75</v>
      </c>
      <c r="K246" s="447">
        <v>3000</v>
      </c>
    </row>
    <row r="247" spans="1:11" x14ac:dyDescent="0.3">
      <c r="A247" s="257">
        <v>153006440000</v>
      </c>
      <c r="B247" t="s">
        <v>243</v>
      </c>
      <c r="C247" t="s">
        <v>244</v>
      </c>
      <c r="D247" s="379">
        <v>153006440000</v>
      </c>
      <c r="E247" t="s">
        <v>252</v>
      </c>
      <c r="F247" t="s">
        <v>252</v>
      </c>
      <c r="G247" t="s">
        <v>3018</v>
      </c>
      <c r="H247">
        <v>5.81</v>
      </c>
      <c r="I247" s="447">
        <v>0.6</v>
      </c>
      <c r="J247" s="447">
        <v>75</v>
      </c>
      <c r="K247" s="447">
        <v>4000</v>
      </c>
    </row>
    <row r="248" spans="1:11" x14ac:dyDescent="0.3">
      <c r="A248" s="257">
        <v>153006530000</v>
      </c>
      <c r="B248" t="s">
        <v>243</v>
      </c>
      <c r="C248" t="s">
        <v>244</v>
      </c>
      <c r="D248" s="379">
        <v>153006530000</v>
      </c>
      <c r="E248" t="s">
        <v>253</v>
      </c>
      <c r="F248" t="s">
        <v>253</v>
      </c>
      <c r="G248" t="s">
        <v>3018</v>
      </c>
      <c r="H248">
        <v>6.65</v>
      </c>
      <c r="I248" s="447">
        <v>0.6</v>
      </c>
      <c r="J248" s="447">
        <v>100</v>
      </c>
      <c r="K248" s="447">
        <v>3000</v>
      </c>
    </row>
    <row r="249" spans="1:11" x14ac:dyDescent="0.3">
      <c r="A249" s="257">
        <v>153006540000</v>
      </c>
      <c r="B249" t="s">
        <v>243</v>
      </c>
      <c r="C249" t="s">
        <v>244</v>
      </c>
      <c r="D249" s="379">
        <v>153006540000</v>
      </c>
      <c r="E249" t="s">
        <v>254</v>
      </c>
      <c r="F249" t="s">
        <v>254</v>
      </c>
      <c r="G249" t="s">
        <v>3018</v>
      </c>
      <c r="H249">
        <v>6.65</v>
      </c>
      <c r="I249" s="447">
        <v>0.6</v>
      </c>
      <c r="J249" s="447">
        <v>100</v>
      </c>
      <c r="K249" s="447">
        <v>4000</v>
      </c>
    </row>
    <row r="250" spans="1:11" x14ac:dyDescent="0.3">
      <c r="A250" s="257">
        <v>153006630000</v>
      </c>
      <c r="B250" t="s">
        <v>243</v>
      </c>
      <c r="C250" t="s">
        <v>244</v>
      </c>
      <c r="D250" s="379">
        <v>153006630000</v>
      </c>
      <c r="E250" t="s">
        <v>255</v>
      </c>
      <c r="F250" t="s">
        <v>255</v>
      </c>
      <c r="G250" t="s">
        <v>3018</v>
      </c>
      <c r="H250">
        <v>4.1500000000000004</v>
      </c>
      <c r="I250" s="447">
        <v>0.6</v>
      </c>
      <c r="J250" s="447">
        <v>50</v>
      </c>
      <c r="K250" s="447">
        <v>3000</v>
      </c>
    </row>
    <row r="251" spans="1:11" x14ac:dyDescent="0.3">
      <c r="A251" s="257">
        <v>153006640000</v>
      </c>
      <c r="B251" t="s">
        <v>243</v>
      </c>
      <c r="C251" t="s">
        <v>244</v>
      </c>
      <c r="D251" s="379">
        <v>153006640000</v>
      </c>
      <c r="E251" t="s">
        <v>256</v>
      </c>
      <c r="F251" t="s">
        <v>256</v>
      </c>
      <c r="G251" t="s">
        <v>3018</v>
      </c>
      <c r="H251">
        <v>4.1500000000000004</v>
      </c>
      <c r="I251" s="447">
        <v>0.6</v>
      </c>
      <c r="J251" s="447">
        <v>50</v>
      </c>
      <c r="K251" s="447">
        <v>4000</v>
      </c>
    </row>
    <row r="252" spans="1:11" x14ac:dyDescent="0.3">
      <c r="A252" s="257">
        <v>153006730000</v>
      </c>
      <c r="B252" t="s">
        <v>243</v>
      </c>
      <c r="C252" t="s">
        <v>244</v>
      </c>
      <c r="D252" s="379">
        <v>153006730000</v>
      </c>
      <c r="E252" t="s">
        <v>257</v>
      </c>
      <c r="F252" t="s">
        <v>257</v>
      </c>
      <c r="G252" t="s">
        <v>3018</v>
      </c>
      <c r="H252">
        <v>4.99</v>
      </c>
      <c r="I252" s="447">
        <v>0.6</v>
      </c>
      <c r="J252" s="447">
        <v>75</v>
      </c>
      <c r="K252" s="447">
        <v>3000</v>
      </c>
    </row>
    <row r="253" spans="1:11" x14ac:dyDescent="0.3">
      <c r="A253" s="257">
        <v>153006740000</v>
      </c>
      <c r="B253" t="s">
        <v>243</v>
      </c>
      <c r="C253" t="s">
        <v>244</v>
      </c>
      <c r="D253" s="379">
        <v>153006740000</v>
      </c>
      <c r="E253" t="s">
        <v>258</v>
      </c>
      <c r="F253" t="s">
        <v>258</v>
      </c>
      <c r="G253" t="s">
        <v>3018</v>
      </c>
      <c r="H253">
        <v>4.99</v>
      </c>
      <c r="I253" s="447">
        <v>0.6</v>
      </c>
      <c r="J253" s="447">
        <v>75</v>
      </c>
      <c r="K253" s="447">
        <v>4000</v>
      </c>
    </row>
    <row r="254" spans="1:11" x14ac:dyDescent="0.3">
      <c r="A254" s="257">
        <v>153006830000</v>
      </c>
      <c r="B254" t="s">
        <v>243</v>
      </c>
      <c r="C254" t="s">
        <v>244</v>
      </c>
      <c r="D254" s="379">
        <v>153006830000</v>
      </c>
      <c r="E254" t="s">
        <v>259</v>
      </c>
      <c r="F254" t="s">
        <v>259</v>
      </c>
      <c r="G254" t="s">
        <v>3018</v>
      </c>
      <c r="H254">
        <v>5.81</v>
      </c>
      <c r="I254" s="447">
        <v>0.6</v>
      </c>
      <c r="J254" s="447">
        <v>100</v>
      </c>
      <c r="K254" s="447">
        <v>3000</v>
      </c>
    </row>
    <row r="255" spans="1:11" x14ac:dyDescent="0.3">
      <c r="A255" s="257">
        <v>153006840000</v>
      </c>
      <c r="B255" t="s">
        <v>243</v>
      </c>
      <c r="C255" t="s">
        <v>244</v>
      </c>
      <c r="D255" s="379">
        <v>153006840000</v>
      </c>
      <c r="E255" t="s">
        <v>260</v>
      </c>
      <c r="F255" t="s">
        <v>260</v>
      </c>
      <c r="G255" t="s">
        <v>3018</v>
      </c>
      <c r="H255">
        <v>5.81</v>
      </c>
      <c r="I255" s="447">
        <v>0.6</v>
      </c>
      <c r="J255" s="447">
        <v>100</v>
      </c>
      <c r="K255" s="447">
        <v>4000</v>
      </c>
    </row>
    <row r="256" spans="1:11" x14ac:dyDescent="0.3">
      <c r="A256" s="257">
        <v>153020130000</v>
      </c>
      <c r="B256" t="s">
        <v>261</v>
      </c>
      <c r="C256" t="s">
        <v>262</v>
      </c>
      <c r="D256" s="379">
        <v>153020130000</v>
      </c>
      <c r="E256" t="s">
        <v>263</v>
      </c>
      <c r="F256" t="s">
        <v>263</v>
      </c>
      <c r="G256" t="s">
        <v>3018</v>
      </c>
      <c r="H256">
        <v>5.82</v>
      </c>
      <c r="I256" s="447">
        <v>0.6</v>
      </c>
      <c r="J256" s="447">
        <v>60</v>
      </c>
      <c r="K256" s="447">
        <v>3000</v>
      </c>
    </row>
    <row r="257" spans="1:11" x14ac:dyDescent="0.3">
      <c r="A257" s="257">
        <v>153020140000</v>
      </c>
      <c r="B257" t="s">
        <v>261</v>
      </c>
      <c r="C257" t="s">
        <v>262</v>
      </c>
      <c r="D257" s="379">
        <v>153020140000</v>
      </c>
      <c r="E257" t="s">
        <v>264</v>
      </c>
      <c r="F257" t="s">
        <v>264</v>
      </c>
      <c r="G257" t="s">
        <v>3018</v>
      </c>
      <c r="H257">
        <v>5.82</v>
      </c>
      <c r="I257" s="447">
        <v>0.6</v>
      </c>
      <c r="J257" s="447">
        <v>60</v>
      </c>
      <c r="K257" s="447">
        <v>4000</v>
      </c>
    </row>
    <row r="258" spans="1:11" x14ac:dyDescent="0.3">
      <c r="A258" s="257">
        <v>153020230000</v>
      </c>
      <c r="B258" t="s">
        <v>261</v>
      </c>
      <c r="C258" t="s">
        <v>262</v>
      </c>
      <c r="D258" s="379">
        <v>153020230000</v>
      </c>
      <c r="E258" t="s">
        <v>265</v>
      </c>
      <c r="F258" t="s">
        <v>265</v>
      </c>
      <c r="G258" t="s">
        <v>3018</v>
      </c>
      <c r="H258">
        <v>3.84</v>
      </c>
      <c r="I258" s="447">
        <v>0.6</v>
      </c>
      <c r="J258" s="447">
        <v>28</v>
      </c>
      <c r="K258" s="447">
        <v>3000</v>
      </c>
    </row>
    <row r="259" spans="1:11" x14ac:dyDescent="0.3">
      <c r="A259" s="257">
        <v>153020330000</v>
      </c>
      <c r="B259" t="s">
        <v>261</v>
      </c>
      <c r="C259" t="s">
        <v>262</v>
      </c>
      <c r="D259" s="379">
        <v>153020330000</v>
      </c>
      <c r="E259" t="s">
        <v>266</v>
      </c>
      <c r="F259" t="s">
        <v>266</v>
      </c>
      <c r="G259" t="s">
        <v>3018</v>
      </c>
      <c r="H259">
        <v>7.57</v>
      </c>
      <c r="I259" s="447">
        <v>6</v>
      </c>
      <c r="J259" s="447">
        <v>50</v>
      </c>
      <c r="K259" s="447">
        <v>3000</v>
      </c>
    </row>
    <row r="260" spans="1:11" x14ac:dyDescent="0.3">
      <c r="A260" s="257">
        <v>153020340000</v>
      </c>
      <c r="B260" t="s">
        <v>261</v>
      </c>
      <c r="C260" t="s">
        <v>262</v>
      </c>
      <c r="D260" s="379">
        <v>153020340000</v>
      </c>
      <c r="E260" t="s">
        <v>267</v>
      </c>
      <c r="F260" t="s">
        <v>267</v>
      </c>
      <c r="G260" t="s">
        <v>3018</v>
      </c>
      <c r="H260">
        <v>7.57</v>
      </c>
      <c r="I260" s="447">
        <v>0.6</v>
      </c>
      <c r="J260" s="447">
        <v>50</v>
      </c>
      <c r="K260" s="447">
        <v>4000</v>
      </c>
    </row>
    <row r="261" spans="1:11" x14ac:dyDescent="0.3">
      <c r="A261" s="257">
        <v>153020430000</v>
      </c>
      <c r="B261" t="s">
        <v>261</v>
      </c>
      <c r="C261" t="s">
        <v>262</v>
      </c>
      <c r="D261" s="379">
        <v>153020430000</v>
      </c>
      <c r="E261" t="s">
        <v>268</v>
      </c>
      <c r="F261" t="s">
        <v>268</v>
      </c>
      <c r="G261" t="s">
        <v>3018</v>
      </c>
      <c r="H261">
        <v>8.8699999999999992</v>
      </c>
      <c r="I261" s="447">
        <v>0.6</v>
      </c>
      <c r="J261" s="447">
        <v>75</v>
      </c>
      <c r="K261" s="447">
        <v>3000</v>
      </c>
    </row>
    <row r="262" spans="1:11" x14ac:dyDescent="0.3">
      <c r="A262" s="257">
        <v>153020440000</v>
      </c>
      <c r="B262" t="s">
        <v>261</v>
      </c>
      <c r="C262" t="s">
        <v>262</v>
      </c>
      <c r="D262" s="379">
        <v>153020440000</v>
      </c>
      <c r="E262" t="s">
        <v>269</v>
      </c>
      <c r="F262" t="s">
        <v>269</v>
      </c>
      <c r="G262" t="s">
        <v>3018</v>
      </c>
      <c r="H262">
        <v>8.8699999999999992</v>
      </c>
      <c r="I262" s="447">
        <v>0.6</v>
      </c>
      <c r="J262" s="447">
        <v>75</v>
      </c>
      <c r="K262" s="447">
        <v>4000</v>
      </c>
    </row>
    <row r="263" spans="1:11" x14ac:dyDescent="0.3">
      <c r="A263" s="257">
        <v>153020530000</v>
      </c>
      <c r="B263" t="s">
        <v>261</v>
      </c>
      <c r="C263" t="s">
        <v>262</v>
      </c>
      <c r="D263" s="379">
        <v>153020530000</v>
      </c>
      <c r="E263" t="s">
        <v>270</v>
      </c>
      <c r="F263" t="s">
        <v>270</v>
      </c>
      <c r="G263" t="s">
        <v>3018</v>
      </c>
      <c r="H263">
        <v>10</v>
      </c>
      <c r="I263" s="447">
        <v>0.6</v>
      </c>
      <c r="J263" s="447">
        <v>100</v>
      </c>
      <c r="K263" s="447">
        <v>3000</v>
      </c>
    </row>
    <row r="264" spans="1:11" x14ac:dyDescent="0.3">
      <c r="A264" s="257">
        <v>153020540000</v>
      </c>
      <c r="B264" t="s">
        <v>261</v>
      </c>
      <c r="C264" t="s">
        <v>262</v>
      </c>
      <c r="D264" s="379">
        <v>153020540000</v>
      </c>
      <c r="E264" t="s">
        <v>271</v>
      </c>
      <c r="F264" t="s">
        <v>271</v>
      </c>
      <c r="G264" t="s">
        <v>3018</v>
      </c>
      <c r="H264">
        <v>10</v>
      </c>
      <c r="I264" s="447">
        <v>0.6</v>
      </c>
      <c r="J264" s="447">
        <v>100</v>
      </c>
      <c r="K264" s="447">
        <v>4000</v>
      </c>
    </row>
    <row r="265" spans="1:11" x14ac:dyDescent="0.3">
      <c r="A265" s="257">
        <v>153020640000</v>
      </c>
      <c r="B265" t="s">
        <v>261</v>
      </c>
      <c r="C265" t="s">
        <v>262</v>
      </c>
      <c r="D265" s="379">
        <v>153020640000</v>
      </c>
      <c r="E265" t="s">
        <v>272</v>
      </c>
      <c r="F265" t="s">
        <v>272</v>
      </c>
      <c r="G265" t="s">
        <v>3018</v>
      </c>
      <c r="H265">
        <v>6.21</v>
      </c>
      <c r="I265" s="447">
        <v>0.6</v>
      </c>
      <c r="J265" s="447">
        <v>50</v>
      </c>
      <c r="K265" s="447">
        <v>4000</v>
      </c>
    </row>
    <row r="266" spans="1:11" x14ac:dyDescent="0.3">
      <c r="A266" s="257">
        <v>153020740000</v>
      </c>
      <c r="B266" t="s">
        <v>261</v>
      </c>
      <c r="C266" t="s">
        <v>262</v>
      </c>
      <c r="D266" s="379">
        <v>153020740000</v>
      </c>
      <c r="E266" t="s">
        <v>273</v>
      </c>
      <c r="F266" t="s">
        <v>273</v>
      </c>
      <c r="G266" t="s">
        <v>3018</v>
      </c>
      <c r="H266">
        <v>7.57</v>
      </c>
      <c r="I266" s="447">
        <v>0.6</v>
      </c>
      <c r="J266" s="447">
        <v>75</v>
      </c>
      <c r="K266" s="447">
        <v>4000</v>
      </c>
    </row>
    <row r="267" spans="1:11" x14ac:dyDescent="0.3">
      <c r="A267" s="257">
        <v>153020840000</v>
      </c>
      <c r="B267" t="s">
        <v>261</v>
      </c>
      <c r="C267" t="s">
        <v>262</v>
      </c>
      <c r="D267" s="379">
        <v>153020840000</v>
      </c>
      <c r="E267" t="s">
        <v>274</v>
      </c>
      <c r="F267" t="s">
        <v>274</v>
      </c>
      <c r="G267" t="s">
        <v>3018</v>
      </c>
      <c r="H267">
        <v>8.99</v>
      </c>
      <c r="I267" s="447">
        <v>0.6</v>
      </c>
      <c r="J267" s="447">
        <v>100</v>
      </c>
      <c r="K267" s="447">
        <v>4000</v>
      </c>
    </row>
    <row r="268" spans="1:11" x14ac:dyDescent="0.3">
      <c r="A268" s="257">
        <v>153021130000</v>
      </c>
      <c r="B268" t="s">
        <v>275</v>
      </c>
      <c r="C268" t="s">
        <v>276</v>
      </c>
      <c r="D268" s="379">
        <v>153021130000</v>
      </c>
      <c r="E268" t="s">
        <v>277</v>
      </c>
      <c r="F268" t="s">
        <v>277</v>
      </c>
      <c r="G268" t="s">
        <v>3018</v>
      </c>
      <c r="H268">
        <v>6.29</v>
      </c>
      <c r="I268" s="447">
        <v>0.6</v>
      </c>
      <c r="J268" s="447">
        <v>60</v>
      </c>
      <c r="K268" s="447">
        <v>3000</v>
      </c>
    </row>
    <row r="269" spans="1:11" x14ac:dyDescent="0.3">
      <c r="A269" s="257">
        <v>153021140000</v>
      </c>
      <c r="B269" t="s">
        <v>275</v>
      </c>
      <c r="C269" t="s">
        <v>276</v>
      </c>
      <c r="D269" s="379">
        <v>153021140000</v>
      </c>
      <c r="E269" t="s">
        <v>278</v>
      </c>
      <c r="F269" t="s">
        <v>278</v>
      </c>
      <c r="G269" t="s">
        <v>3018</v>
      </c>
      <c r="H269">
        <v>6.29</v>
      </c>
      <c r="I269" s="447">
        <v>0.6</v>
      </c>
      <c r="J269" s="447">
        <v>60</v>
      </c>
      <c r="K269" s="447">
        <v>4000</v>
      </c>
    </row>
    <row r="270" spans="1:11" x14ac:dyDescent="0.3">
      <c r="A270" s="257">
        <v>153021230000</v>
      </c>
      <c r="B270" t="s">
        <v>275</v>
      </c>
      <c r="C270" t="s">
        <v>276</v>
      </c>
      <c r="D270" s="379">
        <v>153021230000</v>
      </c>
      <c r="E270" t="s">
        <v>279</v>
      </c>
      <c r="F270" t="s">
        <v>279</v>
      </c>
      <c r="G270" t="s">
        <v>3018</v>
      </c>
      <c r="H270">
        <v>4.1399999999999997</v>
      </c>
      <c r="I270" s="447">
        <v>0.6</v>
      </c>
      <c r="J270" s="447">
        <v>28</v>
      </c>
      <c r="K270" s="447">
        <v>3000</v>
      </c>
    </row>
    <row r="271" spans="1:11" x14ac:dyDescent="0.3">
      <c r="A271" s="257">
        <v>153021240000</v>
      </c>
      <c r="B271" t="s">
        <v>275</v>
      </c>
      <c r="C271" t="s">
        <v>276</v>
      </c>
      <c r="D271" s="379">
        <v>153021240000</v>
      </c>
      <c r="E271" t="s">
        <v>280</v>
      </c>
      <c r="F271" t="s">
        <v>280</v>
      </c>
      <c r="G271" t="s">
        <v>3018</v>
      </c>
      <c r="H271">
        <v>4.1399999999999997</v>
      </c>
      <c r="I271" s="447">
        <v>0.6</v>
      </c>
      <c r="J271" s="447">
        <v>28</v>
      </c>
      <c r="K271" s="447">
        <v>4000</v>
      </c>
    </row>
    <row r="272" spans="1:11" x14ac:dyDescent="0.3">
      <c r="A272" s="257">
        <v>153021330000</v>
      </c>
      <c r="B272" t="s">
        <v>275</v>
      </c>
      <c r="C272" t="s">
        <v>276</v>
      </c>
      <c r="D272" s="379">
        <v>153021330000</v>
      </c>
      <c r="E272" t="s">
        <v>281</v>
      </c>
      <c r="F272" t="s">
        <v>281</v>
      </c>
      <c r="G272" t="s">
        <v>3018</v>
      </c>
      <c r="H272">
        <v>8.24</v>
      </c>
      <c r="I272" s="447">
        <v>0.6</v>
      </c>
      <c r="J272" s="447">
        <v>50</v>
      </c>
      <c r="K272" s="447">
        <v>3000</v>
      </c>
    </row>
    <row r="273" spans="1:11" x14ac:dyDescent="0.3">
      <c r="A273" s="257">
        <v>153021340000</v>
      </c>
      <c r="B273" t="s">
        <v>275</v>
      </c>
      <c r="C273" t="s">
        <v>276</v>
      </c>
      <c r="D273" s="379">
        <v>153021340000</v>
      </c>
      <c r="E273" t="s">
        <v>282</v>
      </c>
      <c r="F273" t="s">
        <v>282</v>
      </c>
      <c r="G273" t="s">
        <v>3018</v>
      </c>
      <c r="H273">
        <v>8.24</v>
      </c>
      <c r="I273" s="447">
        <v>0.6</v>
      </c>
      <c r="J273" s="447">
        <v>50</v>
      </c>
      <c r="K273" s="447">
        <v>4000</v>
      </c>
    </row>
    <row r="274" spans="1:11" x14ac:dyDescent="0.3">
      <c r="A274" s="257">
        <v>153021430000</v>
      </c>
      <c r="B274" t="s">
        <v>275</v>
      </c>
      <c r="C274" t="s">
        <v>276</v>
      </c>
      <c r="D274" s="379">
        <v>153021430000</v>
      </c>
      <c r="E274" t="s">
        <v>283</v>
      </c>
      <c r="F274" t="s">
        <v>283</v>
      </c>
      <c r="G274" t="s">
        <v>3018</v>
      </c>
      <c r="H274">
        <v>9.58</v>
      </c>
      <c r="I274" s="447">
        <v>0.6</v>
      </c>
      <c r="J274" s="447">
        <v>75</v>
      </c>
      <c r="K274" s="447">
        <v>3000</v>
      </c>
    </row>
    <row r="275" spans="1:11" x14ac:dyDescent="0.3">
      <c r="A275" s="257">
        <v>153021440000</v>
      </c>
      <c r="B275" t="s">
        <v>275</v>
      </c>
      <c r="C275" t="s">
        <v>276</v>
      </c>
      <c r="D275" s="379">
        <v>153021440000</v>
      </c>
      <c r="E275" t="s">
        <v>284</v>
      </c>
      <c r="F275" t="s">
        <v>284</v>
      </c>
      <c r="G275" t="s">
        <v>3018</v>
      </c>
      <c r="H275">
        <v>9.58</v>
      </c>
      <c r="I275" s="447">
        <v>0.6</v>
      </c>
      <c r="J275" s="447">
        <v>75</v>
      </c>
      <c r="K275" s="447">
        <v>4000</v>
      </c>
    </row>
    <row r="276" spans="1:11" x14ac:dyDescent="0.3">
      <c r="A276" s="257">
        <v>153021530000</v>
      </c>
      <c r="B276" t="s">
        <v>275</v>
      </c>
      <c r="C276" t="s">
        <v>276</v>
      </c>
      <c r="D276" s="379">
        <v>153021530000</v>
      </c>
      <c r="E276" t="s">
        <v>285</v>
      </c>
      <c r="F276" t="s">
        <v>285</v>
      </c>
      <c r="G276" t="s">
        <v>3018</v>
      </c>
      <c r="H276">
        <v>11.01</v>
      </c>
      <c r="I276" s="447">
        <v>0.6</v>
      </c>
      <c r="J276" s="447">
        <v>100</v>
      </c>
      <c r="K276" s="447">
        <v>3000</v>
      </c>
    </row>
    <row r="277" spans="1:11" x14ac:dyDescent="0.3">
      <c r="A277" s="257">
        <v>153021540000</v>
      </c>
      <c r="B277" t="s">
        <v>275</v>
      </c>
      <c r="C277" t="s">
        <v>276</v>
      </c>
      <c r="D277" s="379">
        <v>153021540000</v>
      </c>
      <c r="E277" t="s">
        <v>286</v>
      </c>
      <c r="F277" t="s">
        <v>286</v>
      </c>
      <c r="G277" t="s">
        <v>3018</v>
      </c>
      <c r="H277">
        <v>11.01</v>
      </c>
      <c r="I277" s="447">
        <v>0.6</v>
      </c>
      <c r="J277" s="447">
        <v>100</v>
      </c>
      <c r="K277" s="447">
        <v>4000</v>
      </c>
    </row>
    <row r="278" spans="1:11" x14ac:dyDescent="0.3">
      <c r="A278" s="257">
        <v>153021630000</v>
      </c>
      <c r="B278" t="s">
        <v>275</v>
      </c>
      <c r="C278" t="s">
        <v>276</v>
      </c>
      <c r="D278" s="379">
        <v>153021630000</v>
      </c>
      <c r="E278" t="s">
        <v>287</v>
      </c>
      <c r="F278" t="s">
        <v>287</v>
      </c>
      <c r="G278" t="s">
        <v>3018</v>
      </c>
      <c r="H278">
        <v>6.93</v>
      </c>
      <c r="I278" s="447">
        <v>0.6</v>
      </c>
      <c r="J278" s="447">
        <v>50</v>
      </c>
      <c r="K278" s="447">
        <v>3000</v>
      </c>
    </row>
    <row r="279" spans="1:11" x14ac:dyDescent="0.3">
      <c r="A279" s="257">
        <v>153021640000</v>
      </c>
      <c r="B279" t="s">
        <v>275</v>
      </c>
      <c r="C279" t="s">
        <v>276</v>
      </c>
      <c r="D279" s="379">
        <v>153021640000</v>
      </c>
      <c r="E279" t="s">
        <v>288</v>
      </c>
      <c r="F279" t="s">
        <v>288</v>
      </c>
      <c r="G279" t="s">
        <v>3018</v>
      </c>
      <c r="H279">
        <v>6.93</v>
      </c>
      <c r="I279" s="447">
        <v>0.6</v>
      </c>
      <c r="J279" s="447">
        <v>50</v>
      </c>
      <c r="K279" s="447">
        <v>4000</v>
      </c>
    </row>
    <row r="280" spans="1:11" x14ac:dyDescent="0.3">
      <c r="A280" s="257">
        <v>153021730000</v>
      </c>
      <c r="B280" t="s">
        <v>275</v>
      </c>
      <c r="C280" t="s">
        <v>276</v>
      </c>
      <c r="D280" s="379">
        <v>153021730000</v>
      </c>
      <c r="E280" t="s">
        <v>289</v>
      </c>
      <c r="F280" t="s">
        <v>289</v>
      </c>
      <c r="G280" t="s">
        <v>3018</v>
      </c>
      <c r="H280">
        <v>8.24</v>
      </c>
      <c r="I280" s="447">
        <v>0.6</v>
      </c>
      <c r="J280" s="447">
        <v>75</v>
      </c>
      <c r="K280" s="447">
        <v>3000</v>
      </c>
    </row>
    <row r="281" spans="1:11" x14ac:dyDescent="0.3">
      <c r="A281" s="257">
        <v>153021740000</v>
      </c>
      <c r="B281" t="s">
        <v>275</v>
      </c>
      <c r="C281" t="s">
        <v>276</v>
      </c>
      <c r="D281" s="379">
        <v>153021740000</v>
      </c>
      <c r="E281" t="s">
        <v>290</v>
      </c>
      <c r="F281" t="s">
        <v>290</v>
      </c>
      <c r="G281" t="s">
        <v>3018</v>
      </c>
      <c r="H281">
        <v>8.24</v>
      </c>
      <c r="I281" s="447">
        <v>0.6</v>
      </c>
      <c r="J281" s="447">
        <v>75</v>
      </c>
      <c r="K281" s="447">
        <v>4000</v>
      </c>
    </row>
    <row r="282" spans="1:11" x14ac:dyDescent="0.3">
      <c r="A282" s="257">
        <v>153021830000</v>
      </c>
      <c r="B282" t="s">
        <v>275</v>
      </c>
      <c r="C282" t="s">
        <v>276</v>
      </c>
      <c r="D282" s="379">
        <v>153021830000</v>
      </c>
      <c r="E282" t="s">
        <v>291</v>
      </c>
      <c r="F282" t="s">
        <v>291</v>
      </c>
      <c r="G282" t="s">
        <v>3018</v>
      </c>
      <c r="H282">
        <v>9.6</v>
      </c>
      <c r="I282" s="447">
        <v>0.6</v>
      </c>
      <c r="J282" s="447">
        <v>100</v>
      </c>
      <c r="K282" s="447">
        <v>3000</v>
      </c>
    </row>
    <row r="283" spans="1:11" x14ac:dyDescent="0.3">
      <c r="A283" s="257">
        <v>153021840000</v>
      </c>
      <c r="B283" t="s">
        <v>275</v>
      </c>
      <c r="C283" t="s">
        <v>276</v>
      </c>
      <c r="D283" s="379">
        <v>153021840000</v>
      </c>
      <c r="E283" t="s">
        <v>292</v>
      </c>
      <c r="F283" t="s">
        <v>292</v>
      </c>
      <c r="G283" t="s">
        <v>3018</v>
      </c>
      <c r="H283">
        <v>9.6</v>
      </c>
      <c r="I283" s="447">
        <v>0.6</v>
      </c>
      <c r="J283" s="447">
        <v>100</v>
      </c>
      <c r="K283" s="447">
        <v>4000</v>
      </c>
    </row>
    <row r="284" spans="1:11" x14ac:dyDescent="0.3">
      <c r="A284" s="257">
        <v>153022130000</v>
      </c>
      <c r="B284" t="s">
        <v>293</v>
      </c>
      <c r="C284" t="s">
        <v>294</v>
      </c>
      <c r="D284" s="379">
        <v>153022130000</v>
      </c>
      <c r="E284" t="s">
        <v>296</v>
      </c>
      <c r="F284" t="s">
        <v>296</v>
      </c>
      <c r="G284" t="s">
        <v>3018</v>
      </c>
      <c r="H284">
        <v>6.31</v>
      </c>
      <c r="I284" s="447">
        <v>0.6</v>
      </c>
      <c r="J284" s="447">
        <v>60</v>
      </c>
      <c r="K284" s="447">
        <v>3000</v>
      </c>
    </row>
    <row r="285" spans="1:11" x14ac:dyDescent="0.3">
      <c r="A285" s="257">
        <v>153022140000</v>
      </c>
      <c r="B285" t="s">
        <v>293</v>
      </c>
      <c r="C285" t="s">
        <v>294</v>
      </c>
      <c r="D285" s="379">
        <v>153022140000</v>
      </c>
      <c r="E285" t="s">
        <v>297</v>
      </c>
      <c r="F285" t="s">
        <v>297</v>
      </c>
      <c r="G285" t="s">
        <v>3018</v>
      </c>
      <c r="H285">
        <v>6.31</v>
      </c>
      <c r="I285" s="447">
        <v>0.6</v>
      </c>
      <c r="J285" s="447">
        <v>60</v>
      </c>
      <c r="K285" s="447">
        <v>4000</v>
      </c>
    </row>
    <row r="286" spans="1:11" x14ac:dyDescent="0.3">
      <c r="A286" s="257">
        <v>153022230000</v>
      </c>
      <c r="B286" t="s">
        <v>293</v>
      </c>
      <c r="C286" t="s">
        <v>294</v>
      </c>
      <c r="D286" s="379">
        <v>153022230000</v>
      </c>
      <c r="E286" t="s">
        <v>298</v>
      </c>
      <c r="F286" t="s">
        <v>298</v>
      </c>
      <c r="G286" t="s">
        <v>3018</v>
      </c>
      <c r="H286">
        <v>4.0999999999999996</v>
      </c>
      <c r="I286" s="447">
        <v>0.6</v>
      </c>
      <c r="J286" s="447">
        <v>28</v>
      </c>
      <c r="K286" s="447">
        <v>3000</v>
      </c>
    </row>
    <row r="287" spans="1:11" x14ac:dyDescent="0.3">
      <c r="A287" s="257">
        <v>153022330000</v>
      </c>
      <c r="B287" t="s">
        <v>293</v>
      </c>
      <c r="C287" t="s">
        <v>294</v>
      </c>
      <c r="D287" s="379">
        <v>153022330000</v>
      </c>
      <c r="E287" t="s">
        <v>299</v>
      </c>
      <c r="F287" t="s">
        <v>299</v>
      </c>
      <c r="G287" t="s">
        <v>3018</v>
      </c>
      <c r="H287">
        <v>8.59</v>
      </c>
      <c r="I287" s="447">
        <v>0.6</v>
      </c>
      <c r="J287" s="447">
        <v>50</v>
      </c>
      <c r="K287" s="447">
        <v>3000</v>
      </c>
    </row>
    <row r="288" spans="1:11" x14ac:dyDescent="0.3">
      <c r="A288" s="257">
        <v>153022340000</v>
      </c>
      <c r="B288" t="s">
        <v>293</v>
      </c>
      <c r="C288" t="s">
        <v>294</v>
      </c>
      <c r="D288" s="379">
        <v>153022340000</v>
      </c>
      <c r="E288" t="s">
        <v>300</v>
      </c>
      <c r="F288" t="s">
        <v>300</v>
      </c>
      <c r="G288" t="s">
        <v>3018</v>
      </c>
      <c r="H288">
        <v>8.59</v>
      </c>
      <c r="I288" s="447">
        <v>0.6</v>
      </c>
      <c r="J288" s="447">
        <v>50</v>
      </c>
      <c r="K288" s="447">
        <v>4000</v>
      </c>
    </row>
    <row r="289" spans="1:11" x14ac:dyDescent="0.3">
      <c r="A289" s="257">
        <v>153022430000</v>
      </c>
      <c r="B289" t="s">
        <v>293</v>
      </c>
      <c r="C289" t="s">
        <v>294</v>
      </c>
      <c r="D289" s="379">
        <v>153022430000</v>
      </c>
      <c r="E289" t="s">
        <v>301</v>
      </c>
      <c r="F289" t="s">
        <v>301</v>
      </c>
      <c r="G289" t="s">
        <v>3018</v>
      </c>
      <c r="H289">
        <v>9.84</v>
      </c>
      <c r="I289" s="447">
        <v>0.6</v>
      </c>
      <c r="J289" s="447">
        <v>75</v>
      </c>
      <c r="K289" s="447">
        <v>3000</v>
      </c>
    </row>
    <row r="290" spans="1:11" x14ac:dyDescent="0.3">
      <c r="A290" s="257">
        <v>153022440000</v>
      </c>
      <c r="B290" t="s">
        <v>293</v>
      </c>
      <c r="C290" t="s">
        <v>294</v>
      </c>
      <c r="D290" s="379">
        <v>153022440000</v>
      </c>
      <c r="E290" t="s">
        <v>302</v>
      </c>
      <c r="F290" t="s">
        <v>302</v>
      </c>
      <c r="G290" t="s">
        <v>3018</v>
      </c>
      <c r="H290">
        <v>9.84</v>
      </c>
      <c r="I290" s="447">
        <v>0.6</v>
      </c>
      <c r="J290" s="447">
        <v>75</v>
      </c>
      <c r="K290" s="447">
        <v>4000</v>
      </c>
    </row>
    <row r="291" spans="1:11" x14ac:dyDescent="0.3">
      <c r="A291" s="257">
        <v>153022540000</v>
      </c>
      <c r="B291" t="s">
        <v>293</v>
      </c>
      <c r="C291" t="s">
        <v>294</v>
      </c>
      <c r="D291" s="379">
        <v>153022540000</v>
      </c>
      <c r="E291" t="s">
        <v>303</v>
      </c>
      <c r="F291" t="s">
        <v>303</v>
      </c>
      <c r="G291" t="s">
        <v>3018</v>
      </c>
      <c r="H291">
        <v>11.44</v>
      </c>
      <c r="I291" s="447">
        <v>0.6</v>
      </c>
      <c r="J291" s="447">
        <v>100</v>
      </c>
      <c r="K291" s="447">
        <v>4000</v>
      </c>
    </row>
    <row r="292" spans="1:11" x14ac:dyDescent="0.3">
      <c r="A292" s="257">
        <v>153022640000</v>
      </c>
      <c r="B292" t="s">
        <v>293</v>
      </c>
      <c r="C292" t="s">
        <v>294</v>
      </c>
      <c r="D292" s="379">
        <v>153022640000</v>
      </c>
      <c r="E292" t="s">
        <v>304</v>
      </c>
      <c r="F292" t="s">
        <v>304</v>
      </c>
      <c r="G292" t="s">
        <v>3018</v>
      </c>
      <c r="H292">
        <v>6.76</v>
      </c>
      <c r="I292" s="447">
        <v>0.6</v>
      </c>
      <c r="J292" s="447">
        <v>50</v>
      </c>
      <c r="K292" s="447">
        <v>4000</v>
      </c>
    </row>
    <row r="293" spans="1:11" x14ac:dyDescent="0.3">
      <c r="A293" s="257">
        <v>153022740000</v>
      </c>
      <c r="B293" t="s">
        <v>293</v>
      </c>
      <c r="C293" t="s">
        <v>294</v>
      </c>
      <c r="D293" s="379">
        <v>153022740000</v>
      </c>
      <c r="E293" t="s">
        <v>305</v>
      </c>
      <c r="F293" t="s">
        <v>305</v>
      </c>
      <c r="G293" t="s">
        <v>3018</v>
      </c>
      <c r="H293">
        <v>8.25</v>
      </c>
      <c r="I293" s="447">
        <v>0.6</v>
      </c>
      <c r="J293" s="447">
        <v>75</v>
      </c>
      <c r="K293" s="447">
        <v>4000</v>
      </c>
    </row>
    <row r="294" spans="1:11" x14ac:dyDescent="0.3">
      <c r="A294" s="257">
        <v>153022840000</v>
      </c>
      <c r="B294" t="s">
        <v>293</v>
      </c>
      <c r="C294" t="s">
        <v>294</v>
      </c>
      <c r="D294" s="379">
        <v>153022840000</v>
      </c>
      <c r="E294" t="s">
        <v>295</v>
      </c>
      <c r="F294" t="s">
        <v>295</v>
      </c>
      <c r="G294" t="s">
        <v>3018</v>
      </c>
      <c r="H294">
        <v>9.44</v>
      </c>
      <c r="I294" s="447">
        <v>0.6</v>
      </c>
      <c r="J294" s="447">
        <v>100</v>
      </c>
      <c r="K294" s="447">
        <v>4000</v>
      </c>
    </row>
    <row r="295" spans="1:11" x14ac:dyDescent="0.3">
      <c r="A295" s="257">
        <v>153025130000</v>
      </c>
      <c r="B295" t="s">
        <v>306</v>
      </c>
      <c r="C295" t="s">
        <v>307</v>
      </c>
      <c r="D295" s="379">
        <v>153025130000</v>
      </c>
      <c r="E295" t="s">
        <v>308</v>
      </c>
      <c r="F295" t="s">
        <v>308</v>
      </c>
      <c r="G295" t="s">
        <v>3018</v>
      </c>
      <c r="H295">
        <v>3.93</v>
      </c>
      <c r="I295" s="447">
        <v>0.6</v>
      </c>
      <c r="J295" s="447">
        <v>60</v>
      </c>
      <c r="K295" s="447">
        <v>3000</v>
      </c>
    </row>
    <row r="296" spans="1:11" x14ac:dyDescent="0.3">
      <c r="A296" s="257">
        <v>153025140000</v>
      </c>
      <c r="B296" t="s">
        <v>306</v>
      </c>
      <c r="C296" t="s">
        <v>307</v>
      </c>
      <c r="D296" s="379">
        <v>153025140000</v>
      </c>
      <c r="E296" t="s">
        <v>309</v>
      </c>
      <c r="F296" t="s">
        <v>309</v>
      </c>
      <c r="G296" t="s">
        <v>3018</v>
      </c>
      <c r="H296">
        <v>3.93</v>
      </c>
      <c r="I296" s="447">
        <v>0.6</v>
      </c>
      <c r="J296" s="447">
        <v>60</v>
      </c>
      <c r="K296" s="447">
        <v>4000</v>
      </c>
    </row>
    <row r="297" spans="1:11" x14ac:dyDescent="0.3">
      <c r="A297" s="257">
        <v>153025230000</v>
      </c>
      <c r="B297" t="s">
        <v>306</v>
      </c>
      <c r="C297" t="s">
        <v>307</v>
      </c>
      <c r="D297" s="379">
        <v>153025230000</v>
      </c>
      <c r="E297" t="s">
        <v>310</v>
      </c>
      <c r="F297" t="s">
        <v>310</v>
      </c>
      <c r="G297" t="s">
        <v>3018</v>
      </c>
      <c r="H297">
        <v>2.33</v>
      </c>
      <c r="I297" s="447">
        <v>0.6</v>
      </c>
      <c r="J297" s="447">
        <v>28</v>
      </c>
      <c r="K297" s="447">
        <v>3000</v>
      </c>
    </row>
    <row r="298" spans="1:11" x14ac:dyDescent="0.3">
      <c r="A298" s="257">
        <v>153025240000</v>
      </c>
      <c r="B298" t="s">
        <v>306</v>
      </c>
      <c r="C298" t="s">
        <v>307</v>
      </c>
      <c r="D298" s="379">
        <v>153025240000</v>
      </c>
      <c r="E298" t="s">
        <v>311</v>
      </c>
      <c r="F298" t="s">
        <v>311</v>
      </c>
      <c r="G298" t="s">
        <v>3018</v>
      </c>
      <c r="H298">
        <v>2.33</v>
      </c>
      <c r="I298" s="447">
        <v>0.6</v>
      </c>
      <c r="J298" s="447">
        <v>28</v>
      </c>
      <c r="K298" s="447">
        <v>4000</v>
      </c>
    </row>
    <row r="299" spans="1:11" x14ac:dyDescent="0.3">
      <c r="A299" s="257">
        <v>153025330000</v>
      </c>
      <c r="B299" t="s">
        <v>306</v>
      </c>
      <c r="C299" t="s">
        <v>307</v>
      </c>
      <c r="D299" s="379">
        <v>153025330000</v>
      </c>
      <c r="E299" t="s">
        <v>312</v>
      </c>
      <c r="F299" t="s">
        <v>312</v>
      </c>
      <c r="G299" t="s">
        <v>3018</v>
      </c>
      <c r="H299">
        <v>4.24</v>
      </c>
      <c r="I299" s="447">
        <v>0.6</v>
      </c>
      <c r="J299" s="447">
        <v>50</v>
      </c>
      <c r="K299" s="447">
        <v>3000</v>
      </c>
    </row>
    <row r="300" spans="1:11" x14ac:dyDescent="0.3">
      <c r="A300" s="257">
        <v>153025340000</v>
      </c>
      <c r="B300" t="s">
        <v>306</v>
      </c>
      <c r="C300" t="s">
        <v>307</v>
      </c>
      <c r="D300" s="379">
        <v>153025340000</v>
      </c>
      <c r="E300" t="s">
        <v>313</v>
      </c>
      <c r="F300" t="s">
        <v>313</v>
      </c>
      <c r="G300" t="s">
        <v>3018</v>
      </c>
      <c r="H300">
        <v>4.24</v>
      </c>
      <c r="I300" s="447">
        <v>0.6</v>
      </c>
      <c r="J300" s="447">
        <v>50</v>
      </c>
      <c r="K300" s="447">
        <v>4000</v>
      </c>
    </row>
    <row r="301" spans="1:11" x14ac:dyDescent="0.3">
      <c r="A301" s="257">
        <v>153025430000</v>
      </c>
      <c r="B301" t="s">
        <v>306</v>
      </c>
      <c r="C301" t="s">
        <v>307</v>
      </c>
      <c r="D301" s="379">
        <v>153025430000</v>
      </c>
      <c r="E301" t="s">
        <v>314</v>
      </c>
      <c r="F301" t="s">
        <v>314</v>
      </c>
      <c r="G301" t="s">
        <v>3018</v>
      </c>
      <c r="H301">
        <v>5.07</v>
      </c>
      <c r="I301" s="447">
        <v>0.6</v>
      </c>
      <c r="J301" s="447">
        <v>75</v>
      </c>
      <c r="K301" s="447">
        <v>3000</v>
      </c>
    </row>
    <row r="302" spans="1:11" x14ac:dyDescent="0.3">
      <c r="A302" s="257">
        <v>153025440000</v>
      </c>
      <c r="B302" t="s">
        <v>306</v>
      </c>
      <c r="C302" t="s">
        <v>307</v>
      </c>
      <c r="D302" s="379">
        <v>153025440000</v>
      </c>
      <c r="E302" t="s">
        <v>315</v>
      </c>
      <c r="F302" t="s">
        <v>315</v>
      </c>
      <c r="G302" t="s">
        <v>3018</v>
      </c>
      <c r="H302">
        <v>5.07</v>
      </c>
      <c r="I302" s="447">
        <v>0.6</v>
      </c>
      <c r="J302" s="447">
        <v>75</v>
      </c>
      <c r="K302" s="447">
        <v>4000</v>
      </c>
    </row>
    <row r="303" spans="1:11" x14ac:dyDescent="0.3">
      <c r="A303" s="257">
        <v>153025530000</v>
      </c>
      <c r="B303" t="s">
        <v>306</v>
      </c>
      <c r="C303" t="s">
        <v>307</v>
      </c>
      <c r="D303" s="379">
        <v>153025530000</v>
      </c>
      <c r="E303" t="s">
        <v>316</v>
      </c>
      <c r="F303" t="s">
        <v>316</v>
      </c>
      <c r="G303" t="s">
        <v>3018</v>
      </c>
      <c r="H303">
        <v>5.9</v>
      </c>
      <c r="I303" s="447">
        <v>0.6</v>
      </c>
      <c r="J303" s="447">
        <v>100</v>
      </c>
      <c r="K303" s="447">
        <v>3000</v>
      </c>
    </row>
    <row r="304" spans="1:11" x14ac:dyDescent="0.3">
      <c r="A304" s="257">
        <v>153025540000</v>
      </c>
      <c r="B304" t="s">
        <v>306</v>
      </c>
      <c r="C304" t="s">
        <v>307</v>
      </c>
      <c r="D304" s="379">
        <v>153025540000</v>
      </c>
      <c r="E304" t="s">
        <v>317</v>
      </c>
      <c r="F304" t="s">
        <v>317</v>
      </c>
      <c r="G304" t="s">
        <v>3018</v>
      </c>
      <c r="H304">
        <v>5.9</v>
      </c>
      <c r="I304" s="447">
        <v>0.6</v>
      </c>
      <c r="J304" s="447">
        <v>100</v>
      </c>
      <c r="K304" s="447">
        <v>4000</v>
      </c>
    </row>
    <row r="305" spans="1:11" x14ac:dyDescent="0.3">
      <c r="A305" s="257">
        <v>153025630000</v>
      </c>
      <c r="B305" t="s">
        <v>306</v>
      </c>
      <c r="C305" t="s">
        <v>307</v>
      </c>
      <c r="D305" s="379">
        <v>153025630000</v>
      </c>
      <c r="E305" t="s">
        <v>318</v>
      </c>
      <c r="F305" t="s">
        <v>318</v>
      </c>
      <c r="G305" t="s">
        <v>3018</v>
      </c>
      <c r="H305">
        <v>3.61</v>
      </c>
      <c r="I305" s="447">
        <v>0.6</v>
      </c>
      <c r="J305" s="447">
        <v>50</v>
      </c>
      <c r="K305" s="447">
        <v>3000</v>
      </c>
    </row>
    <row r="306" spans="1:11" x14ac:dyDescent="0.3">
      <c r="A306" s="257">
        <v>153025640000</v>
      </c>
      <c r="B306" t="s">
        <v>306</v>
      </c>
      <c r="C306" t="s">
        <v>307</v>
      </c>
      <c r="D306" s="379">
        <v>153025640000</v>
      </c>
      <c r="E306" t="s">
        <v>319</v>
      </c>
      <c r="F306" t="s">
        <v>319</v>
      </c>
      <c r="G306" t="s">
        <v>3018</v>
      </c>
      <c r="H306">
        <v>3.61</v>
      </c>
      <c r="I306" s="447">
        <v>0.6</v>
      </c>
      <c r="J306" s="447">
        <v>50</v>
      </c>
      <c r="K306" s="447">
        <v>4000</v>
      </c>
    </row>
    <row r="307" spans="1:11" x14ac:dyDescent="0.3">
      <c r="A307" s="257">
        <v>153025730000</v>
      </c>
      <c r="B307" t="s">
        <v>306</v>
      </c>
      <c r="C307" t="s">
        <v>307</v>
      </c>
      <c r="D307" s="379">
        <v>153025730000</v>
      </c>
      <c r="E307" t="s">
        <v>320</v>
      </c>
      <c r="F307" t="s">
        <v>320</v>
      </c>
      <c r="G307" t="s">
        <v>3018</v>
      </c>
      <c r="H307">
        <v>4.43</v>
      </c>
      <c r="I307" s="447">
        <v>0.6</v>
      </c>
      <c r="J307" s="447">
        <v>75</v>
      </c>
      <c r="K307" s="447">
        <v>3000</v>
      </c>
    </row>
    <row r="308" spans="1:11" x14ac:dyDescent="0.3">
      <c r="A308" s="257">
        <v>153025740000</v>
      </c>
      <c r="B308" t="s">
        <v>306</v>
      </c>
      <c r="C308" t="s">
        <v>307</v>
      </c>
      <c r="D308" s="379">
        <v>153025740000</v>
      </c>
      <c r="E308" t="s">
        <v>321</v>
      </c>
      <c r="F308" t="s">
        <v>321</v>
      </c>
      <c r="G308" t="s">
        <v>3018</v>
      </c>
      <c r="H308">
        <v>4.43</v>
      </c>
      <c r="I308" s="447">
        <v>0.6</v>
      </c>
      <c r="J308" s="447">
        <v>75</v>
      </c>
      <c r="K308" s="447">
        <v>4000</v>
      </c>
    </row>
    <row r="309" spans="1:11" x14ac:dyDescent="0.3">
      <c r="A309" s="257">
        <v>153025830000</v>
      </c>
      <c r="B309" t="s">
        <v>306</v>
      </c>
      <c r="C309" t="s">
        <v>307</v>
      </c>
      <c r="D309" s="379">
        <v>153025830000</v>
      </c>
      <c r="E309" t="s">
        <v>322</v>
      </c>
      <c r="F309" t="s">
        <v>322</v>
      </c>
      <c r="G309" t="s">
        <v>3018</v>
      </c>
      <c r="H309">
        <v>5.27</v>
      </c>
      <c r="I309" s="447">
        <v>0.6</v>
      </c>
      <c r="J309" s="447">
        <v>100</v>
      </c>
      <c r="K309" s="447">
        <v>3000</v>
      </c>
    </row>
    <row r="310" spans="1:11" x14ac:dyDescent="0.3">
      <c r="A310" s="257">
        <v>153025840000</v>
      </c>
      <c r="B310" t="s">
        <v>306</v>
      </c>
      <c r="C310" t="s">
        <v>307</v>
      </c>
      <c r="D310" s="379">
        <v>153025840000</v>
      </c>
      <c r="E310" t="s">
        <v>323</v>
      </c>
      <c r="F310" t="s">
        <v>323</v>
      </c>
      <c r="G310" t="s">
        <v>3018</v>
      </c>
      <c r="H310">
        <v>5.27</v>
      </c>
      <c r="I310" s="447">
        <v>0.6</v>
      </c>
      <c r="J310" s="447">
        <v>100</v>
      </c>
      <c r="K310" s="447">
        <v>4000</v>
      </c>
    </row>
    <row r="311" spans="1:11" x14ac:dyDescent="0.3">
      <c r="A311" s="257">
        <v>154020330000</v>
      </c>
      <c r="B311" t="s">
        <v>324</v>
      </c>
      <c r="C311" t="s">
        <v>325</v>
      </c>
      <c r="D311" s="379">
        <v>154020330000</v>
      </c>
      <c r="E311" t="s">
        <v>326</v>
      </c>
      <c r="F311">
        <v>0</v>
      </c>
      <c r="G311" t="s">
        <v>3018</v>
      </c>
      <c r="H311">
        <v>19.96</v>
      </c>
      <c r="I311" s="447">
        <v>2</v>
      </c>
      <c r="J311" s="447">
        <v>50</v>
      </c>
      <c r="K311" s="447">
        <v>3000</v>
      </c>
    </row>
    <row r="312" spans="1:11" x14ac:dyDescent="0.3">
      <c r="A312" s="257">
        <v>154020340000</v>
      </c>
      <c r="B312" t="s">
        <v>324</v>
      </c>
      <c r="C312" t="s">
        <v>325</v>
      </c>
      <c r="D312" s="379">
        <v>154020340000</v>
      </c>
      <c r="E312" t="s">
        <v>327</v>
      </c>
      <c r="F312">
        <v>0</v>
      </c>
      <c r="G312" t="s">
        <v>3018</v>
      </c>
      <c r="H312">
        <v>19.96</v>
      </c>
      <c r="I312" s="447">
        <v>2</v>
      </c>
      <c r="J312" s="447">
        <v>50</v>
      </c>
      <c r="K312" s="447">
        <v>4000</v>
      </c>
    </row>
    <row r="313" spans="1:11" x14ac:dyDescent="0.3">
      <c r="A313" s="257">
        <v>154020430000</v>
      </c>
      <c r="B313" t="s">
        <v>324</v>
      </c>
      <c r="C313" t="s">
        <v>325</v>
      </c>
      <c r="D313" s="379">
        <v>154020430000</v>
      </c>
      <c r="E313" t="s">
        <v>328</v>
      </c>
      <c r="F313">
        <v>0</v>
      </c>
      <c r="G313" t="s">
        <v>3018</v>
      </c>
      <c r="H313">
        <v>23.4</v>
      </c>
      <c r="I313" s="447">
        <v>2</v>
      </c>
      <c r="J313" s="447">
        <v>75</v>
      </c>
      <c r="K313" s="447">
        <v>3000</v>
      </c>
    </row>
    <row r="314" spans="1:11" x14ac:dyDescent="0.3">
      <c r="A314" s="257">
        <v>154020440000</v>
      </c>
      <c r="B314" t="s">
        <v>324</v>
      </c>
      <c r="C314" t="s">
        <v>325</v>
      </c>
      <c r="D314" s="379">
        <v>154020440000</v>
      </c>
      <c r="E314" t="s">
        <v>329</v>
      </c>
      <c r="F314" t="s">
        <v>329</v>
      </c>
      <c r="G314" t="s">
        <v>3018</v>
      </c>
      <c r="H314">
        <v>23.4</v>
      </c>
      <c r="I314" s="447">
        <v>2</v>
      </c>
      <c r="J314" s="447">
        <v>75</v>
      </c>
      <c r="K314" s="447">
        <v>4000</v>
      </c>
    </row>
    <row r="315" spans="1:11" x14ac:dyDescent="0.3">
      <c r="A315" s="257">
        <v>154020530000</v>
      </c>
      <c r="B315" t="s">
        <v>324</v>
      </c>
      <c r="C315" t="s">
        <v>325</v>
      </c>
      <c r="D315" s="379">
        <v>154020530000</v>
      </c>
      <c r="E315" t="s">
        <v>330</v>
      </c>
      <c r="F315" t="s">
        <v>330</v>
      </c>
      <c r="G315" t="s">
        <v>3018</v>
      </c>
      <c r="H315">
        <v>27.53</v>
      </c>
      <c r="I315" s="447">
        <v>2</v>
      </c>
      <c r="J315" s="447">
        <v>100</v>
      </c>
      <c r="K315" s="447">
        <v>3000</v>
      </c>
    </row>
    <row r="316" spans="1:11" x14ac:dyDescent="0.3">
      <c r="A316" s="257">
        <v>154020540000</v>
      </c>
      <c r="B316" t="s">
        <v>324</v>
      </c>
      <c r="C316" t="s">
        <v>325</v>
      </c>
      <c r="D316" s="379">
        <v>154020540000</v>
      </c>
      <c r="E316" t="s">
        <v>3470</v>
      </c>
      <c r="F316" t="s">
        <v>3470</v>
      </c>
      <c r="G316" t="s">
        <v>3018</v>
      </c>
      <c r="H316">
        <v>27.53</v>
      </c>
      <c r="I316" s="447">
        <v>2</v>
      </c>
      <c r="J316" s="447">
        <v>100</v>
      </c>
      <c r="K316" s="447">
        <v>4000</v>
      </c>
    </row>
    <row r="317" spans="1:11" x14ac:dyDescent="0.3">
      <c r="A317" s="257">
        <v>154021330000</v>
      </c>
      <c r="B317" t="s">
        <v>331</v>
      </c>
      <c r="C317" t="s">
        <v>332</v>
      </c>
      <c r="D317" s="379">
        <v>154021330000</v>
      </c>
      <c r="E317" t="s">
        <v>333</v>
      </c>
      <c r="F317" t="s">
        <v>333</v>
      </c>
      <c r="G317" t="s">
        <v>3018</v>
      </c>
      <c r="H317">
        <v>25.49</v>
      </c>
      <c r="I317" s="447">
        <v>2</v>
      </c>
      <c r="J317" s="447">
        <v>50</v>
      </c>
      <c r="K317" s="447">
        <v>3000</v>
      </c>
    </row>
    <row r="318" spans="1:11" x14ac:dyDescent="0.3">
      <c r="A318" s="257">
        <v>154021340000</v>
      </c>
      <c r="B318" t="s">
        <v>331</v>
      </c>
      <c r="C318" t="s">
        <v>332</v>
      </c>
      <c r="D318" s="379">
        <v>154021340000</v>
      </c>
      <c r="E318" t="s">
        <v>334</v>
      </c>
      <c r="F318" t="s">
        <v>334</v>
      </c>
      <c r="G318" t="s">
        <v>3018</v>
      </c>
      <c r="H318">
        <v>25.49</v>
      </c>
      <c r="I318" s="447">
        <v>2</v>
      </c>
      <c r="J318" s="447">
        <v>50</v>
      </c>
      <c r="K318" s="447">
        <v>4000</v>
      </c>
    </row>
    <row r="319" spans="1:11" x14ac:dyDescent="0.3">
      <c r="A319" s="257">
        <v>154021430000</v>
      </c>
      <c r="B319" t="s">
        <v>331</v>
      </c>
      <c r="C319" t="s">
        <v>332</v>
      </c>
      <c r="D319" s="379">
        <v>154021430000</v>
      </c>
      <c r="E319" t="s">
        <v>335</v>
      </c>
      <c r="F319" t="s">
        <v>335</v>
      </c>
      <c r="G319" t="s">
        <v>3018</v>
      </c>
      <c r="H319">
        <v>30</v>
      </c>
      <c r="I319" s="447">
        <v>2</v>
      </c>
      <c r="J319" s="447">
        <v>75</v>
      </c>
      <c r="K319" s="447">
        <v>3000</v>
      </c>
    </row>
    <row r="320" spans="1:11" x14ac:dyDescent="0.3">
      <c r="A320" s="257">
        <v>154021440000</v>
      </c>
      <c r="B320" t="s">
        <v>331</v>
      </c>
      <c r="C320" t="s">
        <v>332</v>
      </c>
      <c r="D320" s="379">
        <v>154021440000</v>
      </c>
      <c r="E320" t="s">
        <v>336</v>
      </c>
      <c r="F320" t="s">
        <v>336</v>
      </c>
      <c r="G320" t="s">
        <v>3018</v>
      </c>
      <c r="H320">
        <v>30</v>
      </c>
      <c r="I320" s="447">
        <v>2</v>
      </c>
      <c r="J320" s="447">
        <v>75</v>
      </c>
      <c r="K320" s="447">
        <v>4000</v>
      </c>
    </row>
    <row r="321" spans="1:11" x14ac:dyDescent="0.3">
      <c r="A321" s="257">
        <v>154021530000</v>
      </c>
      <c r="B321" t="s">
        <v>331</v>
      </c>
      <c r="C321" t="s">
        <v>332</v>
      </c>
      <c r="D321" s="379">
        <v>154021530000</v>
      </c>
      <c r="E321" t="s">
        <v>337</v>
      </c>
      <c r="F321" t="s">
        <v>337</v>
      </c>
      <c r="G321" t="s">
        <v>3018</v>
      </c>
      <c r="H321">
        <v>35.99</v>
      </c>
      <c r="I321" s="447">
        <v>2</v>
      </c>
      <c r="J321" s="447">
        <v>100</v>
      </c>
      <c r="K321" s="447">
        <v>3000</v>
      </c>
    </row>
    <row r="322" spans="1:11" x14ac:dyDescent="0.3">
      <c r="A322" s="257">
        <v>154021540000</v>
      </c>
      <c r="B322" t="s">
        <v>331</v>
      </c>
      <c r="C322" t="s">
        <v>332</v>
      </c>
      <c r="D322" s="379">
        <v>154021540000</v>
      </c>
      <c r="E322" t="s">
        <v>3471</v>
      </c>
      <c r="F322" t="s">
        <v>3471</v>
      </c>
      <c r="G322" t="s">
        <v>3018</v>
      </c>
      <c r="H322">
        <v>35.99</v>
      </c>
      <c r="I322" s="447">
        <v>2</v>
      </c>
      <c r="J322" s="447">
        <v>100</v>
      </c>
      <c r="K322" s="447">
        <v>4000</v>
      </c>
    </row>
    <row r="323" spans="1:11" x14ac:dyDescent="0.3">
      <c r="A323" s="257">
        <v>154022340000</v>
      </c>
      <c r="B323" t="s">
        <v>338</v>
      </c>
      <c r="C323" t="s">
        <v>339</v>
      </c>
      <c r="D323" s="379">
        <v>154022340000</v>
      </c>
      <c r="E323" t="s">
        <v>340</v>
      </c>
      <c r="F323" t="s">
        <v>340</v>
      </c>
      <c r="G323" t="s">
        <v>3018</v>
      </c>
      <c r="H323">
        <v>21.79</v>
      </c>
      <c r="I323" s="447">
        <v>2</v>
      </c>
      <c r="J323" s="447">
        <v>50</v>
      </c>
      <c r="K323" s="447">
        <v>4000</v>
      </c>
    </row>
    <row r="324" spans="1:11" x14ac:dyDescent="0.3">
      <c r="A324" s="257">
        <v>154022430000</v>
      </c>
      <c r="B324" t="s">
        <v>338</v>
      </c>
      <c r="C324" t="s">
        <v>339</v>
      </c>
      <c r="D324" s="379">
        <v>154022430000</v>
      </c>
      <c r="E324" t="s">
        <v>341</v>
      </c>
      <c r="F324" t="s">
        <v>341</v>
      </c>
      <c r="G324" t="s">
        <v>3018</v>
      </c>
      <c r="H324">
        <v>25.31</v>
      </c>
      <c r="I324" s="447">
        <v>2</v>
      </c>
      <c r="J324" s="447">
        <v>75</v>
      </c>
      <c r="K324" s="447">
        <v>3000</v>
      </c>
    </row>
    <row r="325" spans="1:11" x14ac:dyDescent="0.3">
      <c r="A325" s="257">
        <v>154022440000</v>
      </c>
      <c r="B325" t="s">
        <v>338</v>
      </c>
      <c r="C325" t="s">
        <v>339</v>
      </c>
      <c r="D325" s="379">
        <v>154022440000</v>
      </c>
      <c r="E325" t="s">
        <v>342</v>
      </c>
      <c r="F325" t="s">
        <v>342</v>
      </c>
      <c r="G325" t="s">
        <v>3018</v>
      </c>
      <c r="H325">
        <v>25.31</v>
      </c>
      <c r="I325" s="447">
        <v>2</v>
      </c>
      <c r="J325" s="447">
        <v>75</v>
      </c>
      <c r="K325" s="447">
        <v>4000</v>
      </c>
    </row>
    <row r="326" spans="1:11" x14ac:dyDescent="0.3">
      <c r="A326" s="257">
        <v>154022540000</v>
      </c>
      <c r="B326" t="s">
        <v>338</v>
      </c>
      <c r="C326" t="s">
        <v>339</v>
      </c>
      <c r="D326" s="379">
        <v>154022540000</v>
      </c>
      <c r="E326" t="s">
        <v>343</v>
      </c>
      <c r="F326" t="s">
        <v>343</v>
      </c>
      <c r="G326" t="s">
        <v>3018</v>
      </c>
      <c r="H326">
        <v>31.41</v>
      </c>
      <c r="I326" s="447">
        <v>2</v>
      </c>
      <c r="J326" s="447">
        <v>100</v>
      </c>
      <c r="K326" s="447">
        <v>4000</v>
      </c>
    </row>
    <row r="327" spans="1:11" x14ac:dyDescent="0.3">
      <c r="A327" s="257">
        <v>154025330000</v>
      </c>
      <c r="B327" t="s">
        <v>344</v>
      </c>
      <c r="C327" t="s">
        <v>345</v>
      </c>
      <c r="D327" s="379">
        <v>154025330000</v>
      </c>
      <c r="E327" t="s">
        <v>346</v>
      </c>
      <c r="F327" t="s">
        <v>346</v>
      </c>
      <c r="G327" t="s">
        <v>3018</v>
      </c>
      <c r="H327">
        <v>14.3</v>
      </c>
      <c r="I327" s="447">
        <v>2</v>
      </c>
      <c r="J327" s="447">
        <v>50</v>
      </c>
      <c r="K327" s="447">
        <v>3000</v>
      </c>
    </row>
    <row r="328" spans="1:11" x14ac:dyDescent="0.3">
      <c r="A328" s="257">
        <v>154025340000</v>
      </c>
      <c r="B328" t="s">
        <v>344</v>
      </c>
      <c r="C328" t="s">
        <v>345</v>
      </c>
      <c r="D328" s="379">
        <v>154025340000</v>
      </c>
      <c r="E328" t="s">
        <v>347</v>
      </c>
      <c r="F328" t="s">
        <v>347</v>
      </c>
      <c r="G328" t="s">
        <v>3018</v>
      </c>
      <c r="H328">
        <v>14.3</v>
      </c>
      <c r="I328" s="447">
        <v>2</v>
      </c>
      <c r="J328" s="447">
        <v>50</v>
      </c>
      <c r="K328" s="447">
        <v>4000</v>
      </c>
    </row>
    <row r="329" spans="1:11" x14ac:dyDescent="0.3">
      <c r="A329" s="257">
        <v>154025430000</v>
      </c>
      <c r="B329" t="s">
        <v>344</v>
      </c>
      <c r="C329" t="s">
        <v>345</v>
      </c>
      <c r="D329" s="379">
        <v>154025430000</v>
      </c>
      <c r="E329" t="s">
        <v>348</v>
      </c>
      <c r="F329" t="s">
        <v>348</v>
      </c>
      <c r="G329" t="s">
        <v>3018</v>
      </c>
      <c r="H329">
        <v>17.32</v>
      </c>
      <c r="I329" s="447">
        <v>2</v>
      </c>
      <c r="J329" s="447">
        <v>75</v>
      </c>
      <c r="K329" s="447">
        <v>3000</v>
      </c>
    </row>
    <row r="330" spans="1:11" x14ac:dyDescent="0.3">
      <c r="A330" s="257">
        <v>154025440000</v>
      </c>
      <c r="B330" t="s">
        <v>344</v>
      </c>
      <c r="C330" t="s">
        <v>345</v>
      </c>
      <c r="D330" s="379">
        <v>154025440000</v>
      </c>
      <c r="E330" t="s">
        <v>349</v>
      </c>
      <c r="F330" t="s">
        <v>350</v>
      </c>
      <c r="G330" t="s">
        <v>3018</v>
      </c>
      <c r="H330">
        <v>17.32</v>
      </c>
      <c r="I330" s="447">
        <v>2</v>
      </c>
      <c r="J330" s="447">
        <v>75</v>
      </c>
      <c r="K330" s="447">
        <v>4000</v>
      </c>
    </row>
    <row r="331" spans="1:11" x14ac:dyDescent="0.3">
      <c r="A331" s="257">
        <v>154025530000</v>
      </c>
      <c r="B331" t="s">
        <v>344</v>
      </c>
      <c r="C331" t="s">
        <v>345</v>
      </c>
      <c r="D331" s="379">
        <v>154025530000</v>
      </c>
      <c r="E331" t="s">
        <v>351</v>
      </c>
      <c r="F331" t="s">
        <v>352</v>
      </c>
      <c r="G331" t="s">
        <v>3018</v>
      </c>
      <c r="H331">
        <v>20.309999999999999</v>
      </c>
      <c r="I331" s="447">
        <v>3</v>
      </c>
      <c r="J331" s="447">
        <v>100</v>
      </c>
      <c r="K331" s="447">
        <v>3000</v>
      </c>
    </row>
    <row r="332" spans="1:11" x14ac:dyDescent="0.3">
      <c r="A332" s="257">
        <v>154025540000</v>
      </c>
      <c r="B332" t="s">
        <v>344</v>
      </c>
      <c r="C332" t="s">
        <v>345</v>
      </c>
      <c r="D332" s="379">
        <v>154025540000</v>
      </c>
      <c r="E332" t="s">
        <v>353</v>
      </c>
      <c r="F332" t="s">
        <v>354</v>
      </c>
      <c r="G332" t="s">
        <v>3018</v>
      </c>
      <c r="H332">
        <v>20.309999999999999</v>
      </c>
      <c r="I332" s="447">
        <v>2</v>
      </c>
      <c r="J332" s="447">
        <v>100</v>
      </c>
      <c r="K332" s="447">
        <v>4000</v>
      </c>
    </row>
    <row r="333" spans="1:11" x14ac:dyDescent="0.3">
      <c r="A333" s="257">
        <v>155020132000</v>
      </c>
      <c r="B333" t="s">
        <v>355</v>
      </c>
      <c r="C333" t="s">
        <v>356</v>
      </c>
      <c r="D333" s="379">
        <v>155020132000</v>
      </c>
      <c r="E333" t="s">
        <v>2947</v>
      </c>
      <c r="F333" t="s">
        <v>2947</v>
      </c>
      <c r="G333" t="s">
        <v>3018</v>
      </c>
      <c r="H333">
        <v>1.74</v>
      </c>
      <c r="I333" s="447">
        <v>0.4</v>
      </c>
      <c r="J333" s="447">
        <v>25</v>
      </c>
      <c r="K333" s="447">
        <v>2500</v>
      </c>
    </row>
    <row r="334" spans="1:11" x14ac:dyDescent="0.3">
      <c r="A334" s="257">
        <v>155020133000</v>
      </c>
      <c r="B334" t="s">
        <v>355</v>
      </c>
      <c r="C334" t="s">
        <v>356</v>
      </c>
      <c r="D334" s="379">
        <v>155020133000</v>
      </c>
      <c r="E334" t="s">
        <v>357</v>
      </c>
      <c r="F334" t="s">
        <v>358</v>
      </c>
      <c r="G334" t="s">
        <v>3018</v>
      </c>
      <c r="H334">
        <v>1.74</v>
      </c>
      <c r="I334" s="447">
        <v>0.4</v>
      </c>
      <c r="J334" s="447">
        <v>25</v>
      </c>
      <c r="K334" s="447">
        <v>3000</v>
      </c>
    </row>
    <row r="335" spans="1:11" x14ac:dyDescent="0.3">
      <c r="A335" s="257">
        <v>155020141500</v>
      </c>
      <c r="B335" t="s">
        <v>355</v>
      </c>
      <c r="C335" t="s">
        <v>356</v>
      </c>
      <c r="D335" s="379">
        <v>155020141500</v>
      </c>
      <c r="E335" t="s">
        <v>359</v>
      </c>
      <c r="F335">
        <v>0</v>
      </c>
      <c r="G335" t="s">
        <v>3018</v>
      </c>
      <c r="H335">
        <v>40.880000000000003</v>
      </c>
      <c r="I335" s="447">
        <v>0.6</v>
      </c>
      <c r="J335" s="447">
        <v>75</v>
      </c>
      <c r="K335" s="447">
        <v>3000</v>
      </c>
    </row>
    <row r="336" spans="1:11" x14ac:dyDescent="0.3">
      <c r="A336" s="257">
        <v>155020142000</v>
      </c>
      <c r="B336" t="s">
        <v>355</v>
      </c>
      <c r="C336" t="s">
        <v>356</v>
      </c>
      <c r="D336" s="379">
        <v>155020142000</v>
      </c>
      <c r="E336" t="s">
        <v>360</v>
      </c>
      <c r="F336" t="s">
        <v>360</v>
      </c>
      <c r="G336" t="s">
        <v>3018</v>
      </c>
      <c r="H336">
        <v>3.75</v>
      </c>
      <c r="I336" s="447">
        <v>0.4</v>
      </c>
      <c r="J336" s="447">
        <v>25</v>
      </c>
      <c r="K336" s="447">
        <v>3000</v>
      </c>
    </row>
    <row r="337" spans="1:12" x14ac:dyDescent="0.3">
      <c r="A337" s="257">
        <v>155020150500</v>
      </c>
      <c r="B337" t="s">
        <v>355</v>
      </c>
      <c r="C337" t="s">
        <v>356</v>
      </c>
      <c r="D337" s="379">
        <v>155020150500</v>
      </c>
      <c r="E337" t="s">
        <v>361</v>
      </c>
      <c r="F337">
        <v>0</v>
      </c>
      <c r="G337" t="s">
        <v>3018</v>
      </c>
      <c r="H337">
        <v>169.26</v>
      </c>
      <c r="I337" s="447">
        <v>0.4</v>
      </c>
      <c r="J337" s="447">
        <v>13</v>
      </c>
      <c r="K337" s="447">
        <v>2750</v>
      </c>
    </row>
    <row r="338" spans="1:12" x14ac:dyDescent="0.3">
      <c r="A338" s="257">
        <v>155020151000</v>
      </c>
      <c r="B338" t="s">
        <v>355</v>
      </c>
      <c r="C338" t="s">
        <v>356</v>
      </c>
      <c r="D338" s="379">
        <v>155020151000</v>
      </c>
      <c r="E338" t="s">
        <v>362</v>
      </c>
      <c r="F338" t="s">
        <v>362</v>
      </c>
      <c r="G338" t="s">
        <v>3018</v>
      </c>
      <c r="H338">
        <v>3.54</v>
      </c>
      <c r="I338" s="447">
        <v>12.5</v>
      </c>
      <c r="J338" s="447">
        <v>13</v>
      </c>
      <c r="K338" s="447">
        <v>2500</v>
      </c>
    </row>
    <row r="339" spans="1:12" x14ac:dyDescent="0.3">
      <c r="A339" s="257">
        <v>155020151500</v>
      </c>
      <c r="B339" t="s">
        <v>355</v>
      </c>
      <c r="C339" t="s">
        <v>356</v>
      </c>
      <c r="D339" s="379">
        <v>155020151500</v>
      </c>
      <c r="E339" t="s">
        <v>363</v>
      </c>
      <c r="F339" t="s">
        <v>363</v>
      </c>
      <c r="G339" t="s">
        <v>3018</v>
      </c>
      <c r="H339">
        <v>3.53</v>
      </c>
      <c r="I339" s="447">
        <v>0.4</v>
      </c>
      <c r="J339" s="447">
        <v>12.5</v>
      </c>
      <c r="K339" s="447">
        <v>3000</v>
      </c>
    </row>
    <row r="340" spans="1:12" x14ac:dyDescent="0.3">
      <c r="A340" s="257">
        <v>155020192000</v>
      </c>
      <c r="B340" t="s">
        <v>355</v>
      </c>
      <c r="C340" t="s">
        <v>356</v>
      </c>
      <c r="D340" s="379">
        <v>155020192000</v>
      </c>
      <c r="E340" t="s">
        <v>364</v>
      </c>
      <c r="F340">
        <v>0</v>
      </c>
      <c r="G340" t="s">
        <v>2944</v>
      </c>
      <c r="H340">
        <v>14</v>
      </c>
      <c r="I340" s="447">
        <v>0.4</v>
      </c>
      <c r="J340" s="447">
        <v>30</v>
      </c>
      <c r="K340" s="447">
        <v>3050</v>
      </c>
    </row>
    <row r="341" spans="1:12" x14ac:dyDescent="0.3">
      <c r="A341" s="257">
        <v>155020200500</v>
      </c>
      <c r="B341" t="s">
        <v>355</v>
      </c>
      <c r="C341" t="s">
        <v>356</v>
      </c>
      <c r="D341" s="379">
        <v>155020200500</v>
      </c>
      <c r="E341" t="s">
        <v>365</v>
      </c>
      <c r="F341" t="s">
        <v>365</v>
      </c>
      <c r="G341" t="s">
        <v>3018</v>
      </c>
      <c r="H341">
        <v>19.41</v>
      </c>
      <c r="I341" s="447">
        <v>27</v>
      </c>
      <c r="J341" s="447">
        <v>60</v>
      </c>
      <c r="K341" s="447">
        <v>4000</v>
      </c>
    </row>
    <row r="342" spans="1:12" x14ac:dyDescent="0.3">
      <c r="A342" s="257">
        <v>155020512500</v>
      </c>
      <c r="B342" t="s">
        <v>355</v>
      </c>
      <c r="C342" t="s">
        <v>356</v>
      </c>
      <c r="D342" s="379">
        <v>155020512500</v>
      </c>
      <c r="E342" t="s">
        <v>366</v>
      </c>
      <c r="F342" t="s">
        <v>366</v>
      </c>
      <c r="G342" t="s">
        <v>3018</v>
      </c>
      <c r="H342">
        <v>3.43</v>
      </c>
      <c r="I342" s="447">
        <v>0.6</v>
      </c>
      <c r="J342" s="447">
        <v>12.5</v>
      </c>
      <c r="K342" s="447">
        <v>3000</v>
      </c>
    </row>
    <row r="343" spans="1:12" x14ac:dyDescent="0.3">
      <c r="A343" s="257">
        <v>155021100500</v>
      </c>
      <c r="B343" t="s">
        <v>367</v>
      </c>
      <c r="C343" t="s">
        <v>368</v>
      </c>
      <c r="D343" s="379">
        <v>155021100500</v>
      </c>
      <c r="E343" t="s">
        <v>370</v>
      </c>
      <c r="F343" t="s">
        <v>370</v>
      </c>
      <c r="G343" t="s">
        <v>3018</v>
      </c>
      <c r="H343">
        <v>6.45</v>
      </c>
      <c r="I343" s="447">
        <v>3</v>
      </c>
      <c r="J343" s="447">
        <v>34</v>
      </c>
      <c r="K343" s="447">
        <v>3000</v>
      </c>
    </row>
    <row r="344" spans="1:12" x14ac:dyDescent="0.3">
      <c r="A344" s="257">
        <v>155021131500</v>
      </c>
      <c r="B344" t="s">
        <v>367</v>
      </c>
      <c r="C344" t="s">
        <v>368</v>
      </c>
      <c r="D344" s="379">
        <v>155021131500</v>
      </c>
      <c r="E344" t="s">
        <v>371</v>
      </c>
      <c r="F344">
        <v>0</v>
      </c>
      <c r="G344" t="s">
        <v>3018</v>
      </c>
      <c r="H344">
        <v>1.94</v>
      </c>
      <c r="I344" s="447">
        <v>0.4</v>
      </c>
      <c r="J344" s="447">
        <v>24</v>
      </c>
      <c r="K344" s="447">
        <v>2500</v>
      </c>
    </row>
    <row r="345" spans="1:12" x14ac:dyDescent="0.3">
      <c r="A345" s="257">
        <v>155021133000</v>
      </c>
      <c r="B345" t="s">
        <v>367</v>
      </c>
      <c r="C345" t="s">
        <v>368</v>
      </c>
      <c r="D345" s="379">
        <v>155021133000</v>
      </c>
      <c r="E345" t="s">
        <v>372</v>
      </c>
      <c r="F345" t="s">
        <v>372</v>
      </c>
      <c r="G345" t="s">
        <v>3018</v>
      </c>
      <c r="H345">
        <v>1.94</v>
      </c>
      <c r="I345" s="447">
        <v>0.4</v>
      </c>
      <c r="J345" s="447">
        <v>24</v>
      </c>
      <c r="K345" s="447">
        <v>3000</v>
      </c>
    </row>
    <row r="346" spans="1:12" x14ac:dyDescent="0.3">
      <c r="A346" s="257">
        <v>155021140500</v>
      </c>
      <c r="B346" t="s">
        <v>367</v>
      </c>
      <c r="C346" t="s">
        <v>368</v>
      </c>
      <c r="D346" s="379">
        <v>155021140500</v>
      </c>
      <c r="E346" t="s">
        <v>373</v>
      </c>
      <c r="F346">
        <v>0</v>
      </c>
      <c r="G346" t="s">
        <v>3018</v>
      </c>
      <c r="H346">
        <v>53.94</v>
      </c>
      <c r="I346" s="447">
        <v>0.6</v>
      </c>
      <c r="J346" s="447">
        <v>28</v>
      </c>
      <c r="K346" s="447">
        <v>3000</v>
      </c>
    </row>
    <row r="347" spans="1:12" x14ac:dyDescent="0.3">
      <c r="A347" s="257">
        <v>155021141000</v>
      </c>
      <c r="B347" t="s">
        <v>367</v>
      </c>
      <c r="C347" t="s">
        <v>368</v>
      </c>
      <c r="D347" s="379">
        <v>155021141000</v>
      </c>
      <c r="E347" t="s">
        <v>374</v>
      </c>
      <c r="F347" t="s">
        <v>374</v>
      </c>
      <c r="G347" t="s">
        <v>3018</v>
      </c>
      <c r="H347">
        <v>59.23</v>
      </c>
      <c r="I347" s="447">
        <v>0.6</v>
      </c>
      <c r="J347" s="447">
        <v>60</v>
      </c>
      <c r="K347" s="447">
        <v>3000</v>
      </c>
    </row>
    <row r="348" spans="1:12" x14ac:dyDescent="0.3">
      <c r="A348" s="257">
        <v>155021172000</v>
      </c>
      <c r="B348" t="s">
        <v>367</v>
      </c>
      <c r="C348" t="s">
        <v>368</v>
      </c>
      <c r="D348" s="379">
        <v>155021172000</v>
      </c>
      <c r="E348" t="s">
        <v>375</v>
      </c>
      <c r="F348" t="s">
        <v>375</v>
      </c>
      <c r="G348" t="s">
        <v>3018</v>
      </c>
      <c r="H348">
        <v>7.42</v>
      </c>
      <c r="I348" s="447">
        <v>0.6</v>
      </c>
      <c r="J348" s="447">
        <v>12.5</v>
      </c>
      <c r="K348" s="447">
        <v>2500</v>
      </c>
    </row>
    <row r="349" spans="1:12" x14ac:dyDescent="0.3">
      <c r="A349" s="257">
        <v>155021172100</v>
      </c>
      <c r="B349" t="s">
        <v>367</v>
      </c>
      <c r="C349" t="s">
        <v>368</v>
      </c>
      <c r="D349" s="379">
        <v>155021172100</v>
      </c>
      <c r="E349" t="s">
        <v>376</v>
      </c>
      <c r="F349">
        <v>0</v>
      </c>
      <c r="G349" t="s">
        <v>3018</v>
      </c>
      <c r="H349">
        <v>7.42</v>
      </c>
      <c r="I349" s="447">
        <v>0.6</v>
      </c>
      <c r="J349" s="447">
        <v>12.5</v>
      </c>
      <c r="K349" s="447">
        <v>2500</v>
      </c>
    </row>
    <row r="350" spans="1:12" x14ac:dyDescent="0.3">
      <c r="A350" s="257">
        <v>155021173000</v>
      </c>
      <c r="B350" t="s">
        <v>367</v>
      </c>
      <c r="C350" t="s">
        <v>368</v>
      </c>
      <c r="D350" s="379">
        <v>155021173000</v>
      </c>
      <c r="E350" t="s">
        <v>377</v>
      </c>
      <c r="F350">
        <v>0</v>
      </c>
      <c r="G350" t="s">
        <v>3018</v>
      </c>
      <c r="H350">
        <v>3.76</v>
      </c>
      <c r="I350" s="447">
        <v>12.5</v>
      </c>
      <c r="J350" s="447">
        <v>30</v>
      </c>
      <c r="K350" s="447">
        <v>2500</v>
      </c>
    </row>
    <row r="351" spans="1:12" x14ac:dyDescent="0.3">
      <c r="A351" s="257">
        <v>155021173100</v>
      </c>
      <c r="B351" t="s">
        <v>367</v>
      </c>
      <c r="C351" t="s">
        <v>368</v>
      </c>
      <c r="D351" s="379">
        <v>155021173100</v>
      </c>
      <c r="E351" t="s">
        <v>378</v>
      </c>
      <c r="F351" t="s">
        <v>378</v>
      </c>
      <c r="G351" t="s">
        <v>3019</v>
      </c>
      <c r="H351">
        <v>5.9</v>
      </c>
      <c r="I351" s="447">
        <v>15</v>
      </c>
      <c r="J351" s="447">
        <v>30</v>
      </c>
      <c r="K351" s="447">
        <v>2500</v>
      </c>
    </row>
    <row r="352" spans="1:12" s="258" customFormat="1" x14ac:dyDescent="0.3">
      <c r="A352" s="257">
        <v>155021402000</v>
      </c>
      <c r="B352" t="s">
        <v>367</v>
      </c>
      <c r="C352" t="s">
        <v>368</v>
      </c>
      <c r="D352" s="379">
        <v>155021402000</v>
      </c>
      <c r="E352" t="s">
        <v>379</v>
      </c>
      <c r="F352">
        <v>0</v>
      </c>
      <c r="G352" t="s">
        <v>3018</v>
      </c>
      <c r="H352">
        <v>30.75</v>
      </c>
      <c r="I352" s="447">
        <v>0.8</v>
      </c>
      <c r="J352" s="447">
        <v>80</v>
      </c>
      <c r="K352" s="447">
        <v>3000</v>
      </c>
      <c r="L352" s="181"/>
    </row>
    <row r="353" spans="1:12" s="258" customFormat="1" x14ac:dyDescent="0.3">
      <c r="A353" s="257">
        <v>155021402100</v>
      </c>
      <c r="B353" t="s">
        <v>367</v>
      </c>
      <c r="C353" t="s">
        <v>368</v>
      </c>
      <c r="D353" s="379">
        <v>155021402100</v>
      </c>
      <c r="E353" t="s">
        <v>380</v>
      </c>
      <c r="F353">
        <v>0</v>
      </c>
      <c r="G353" t="s">
        <v>3018</v>
      </c>
      <c r="H353">
        <v>30.75</v>
      </c>
      <c r="I353" s="447">
        <v>0.8</v>
      </c>
      <c r="J353" s="447">
        <v>80</v>
      </c>
      <c r="K353" s="447">
        <v>2000</v>
      </c>
      <c r="L353" s="181"/>
    </row>
    <row r="354" spans="1:12" s="258" customFormat="1" x14ac:dyDescent="0.3">
      <c r="A354" s="257">
        <v>155021402300</v>
      </c>
      <c r="B354" t="s">
        <v>367</v>
      </c>
      <c r="C354" t="s">
        <v>368</v>
      </c>
      <c r="D354" s="379">
        <v>155021402300</v>
      </c>
      <c r="E354" t="s">
        <v>381</v>
      </c>
      <c r="F354" t="s">
        <v>381</v>
      </c>
      <c r="G354" t="s">
        <v>3019</v>
      </c>
      <c r="H354">
        <v>29.43</v>
      </c>
      <c r="I354" s="447">
        <v>0.8</v>
      </c>
      <c r="J354" s="447">
        <v>80</v>
      </c>
      <c r="K354" s="447">
        <v>3000</v>
      </c>
      <c r="L354" s="181"/>
    </row>
    <row r="355" spans="1:12" s="258" customFormat="1" x14ac:dyDescent="0.3">
      <c r="A355" s="257">
        <v>155021402500</v>
      </c>
      <c r="B355" t="s">
        <v>367</v>
      </c>
      <c r="C355" t="s">
        <v>368</v>
      </c>
      <c r="D355" s="379">
        <v>155021402500</v>
      </c>
      <c r="E355" t="s">
        <v>382</v>
      </c>
      <c r="F355">
        <v>0</v>
      </c>
      <c r="G355" t="s">
        <v>3018</v>
      </c>
      <c r="H355">
        <v>32.770000000000003</v>
      </c>
      <c r="I355" s="447">
        <v>0.8</v>
      </c>
      <c r="J355" s="447">
        <v>80</v>
      </c>
      <c r="K355" s="447">
        <v>3000</v>
      </c>
      <c r="L355" s="181"/>
    </row>
    <row r="356" spans="1:12" s="258" customFormat="1" x14ac:dyDescent="0.3">
      <c r="A356" s="257">
        <v>155021403000</v>
      </c>
      <c r="B356" t="s">
        <v>367</v>
      </c>
      <c r="C356" t="s">
        <v>368</v>
      </c>
      <c r="D356" s="379">
        <v>155021403000</v>
      </c>
      <c r="E356" t="s">
        <v>383</v>
      </c>
      <c r="F356" t="s">
        <v>383</v>
      </c>
      <c r="G356" t="s">
        <v>3018</v>
      </c>
      <c r="H356">
        <v>60.19</v>
      </c>
      <c r="I356" s="447">
        <v>0.8</v>
      </c>
      <c r="J356" s="447">
        <v>80</v>
      </c>
      <c r="K356" s="447">
        <v>3000</v>
      </c>
      <c r="L356" s="181"/>
    </row>
    <row r="357" spans="1:12" s="258" customFormat="1" x14ac:dyDescent="0.3">
      <c r="A357" s="257">
        <v>155021403200</v>
      </c>
      <c r="B357" t="s">
        <v>367</v>
      </c>
      <c r="C357" t="s">
        <v>368</v>
      </c>
      <c r="D357" s="379">
        <v>155021403200</v>
      </c>
      <c r="E357" t="s">
        <v>384</v>
      </c>
      <c r="F357" t="s">
        <v>384</v>
      </c>
      <c r="G357" t="s">
        <v>3018</v>
      </c>
      <c r="H357">
        <v>35.590000000000003</v>
      </c>
      <c r="I357" s="447">
        <v>1</v>
      </c>
      <c r="J357" s="447">
        <v>100</v>
      </c>
      <c r="K357" s="447">
        <v>3000</v>
      </c>
      <c r="L357" s="181"/>
    </row>
    <row r="358" spans="1:12" s="258" customFormat="1" x14ac:dyDescent="0.3">
      <c r="A358" s="257">
        <v>155021403500</v>
      </c>
      <c r="B358" t="s">
        <v>367</v>
      </c>
      <c r="C358" t="s">
        <v>368</v>
      </c>
      <c r="D358" s="379">
        <v>155021403500</v>
      </c>
      <c r="E358" t="s">
        <v>385</v>
      </c>
      <c r="F358">
        <v>0</v>
      </c>
      <c r="G358" t="s">
        <v>3018</v>
      </c>
      <c r="H358">
        <v>42.62</v>
      </c>
      <c r="I358" s="447">
        <v>1</v>
      </c>
      <c r="J358" s="447">
        <v>120</v>
      </c>
      <c r="K358" s="447">
        <v>3000</v>
      </c>
      <c r="L358" s="181"/>
    </row>
    <row r="359" spans="1:12" s="258" customFormat="1" x14ac:dyDescent="0.3">
      <c r="A359" s="257">
        <v>155021403700</v>
      </c>
      <c r="B359" t="s">
        <v>367</v>
      </c>
      <c r="C359" t="s">
        <v>368</v>
      </c>
      <c r="D359" s="379">
        <v>155021403700</v>
      </c>
      <c r="E359" t="s">
        <v>386</v>
      </c>
      <c r="F359" t="s">
        <v>386</v>
      </c>
      <c r="G359" t="s">
        <v>3018</v>
      </c>
      <c r="H359">
        <v>44.93</v>
      </c>
      <c r="I359" s="447">
        <v>1</v>
      </c>
      <c r="J359" s="447">
        <v>120</v>
      </c>
      <c r="K359" s="447">
        <v>3000</v>
      </c>
      <c r="L359" s="181"/>
    </row>
    <row r="360" spans="1:12" s="258" customFormat="1" x14ac:dyDescent="0.3">
      <c r="A360" s="257">
        <v>155021404000</v>
      </c>
      <c r="B360" t="s">
        <v>367</v>
      </c>
      <c r="C360" t="s">
        <v>368</v>
      </c>
      <c r="D360" s="379">
        <v>155021404000</v>
      </c>
      <c r="E360" t="s">
        <v>387</v>
      </c>
      <c r="F360">
        <v>0</v>
      </c>
      <c r="G360" t="s">
        <v>3018</v>
      </c>
      <c r="H360">
        <v>78.56</v>
      </c>
      <c r="I360">
        <v>0</v>
      </c>
      <c r="J360" s="380">
        <v>0</v>
      </c>
      <c r="K360" s="380">
        <v>0</v>
      </c>
      <c r="L360" s="181"/>
    </row>
    <row r="361" spans="1:12" s="258" customFormat="1" x14ac:dyDescent="0.3">
      <c r="A361" s="257">
        <v>155021404500</v>
      </c>
      <c r="B361" t="s">
        <v>367</v>
      </c>
      <c r="C361" t="s">
        <v>368</v>
      </c>
      <c r="D361" s="379">
        <v>155021404500</v>
      </c>
      <c r="E361" t="s">
        <v>388</v>
      </c>
      <c r="F361" t="s">
        <v>388</v>
      </c>
      <c r="G361" t="s">
        <v>3018</v>
      </c>
      <c r="H361">
        <v>81.349999999999994</v>
      </c>
      <c r="I361" s="447">
        <v>2</v>
      </c>
      <c r="J361" s="447">
        <v>150</v>
      </c>
      <c r="K361" s="447">
        <v>3000</v>
      </c>
      <c r="L361" s="181"/>
    </row>
    <row r="362" spans="1:12" s="258" customFormat="1" x14ac:dyDescent="0.3">
      <c r="A362" s="257">
        <v>155021405000</v>
      </c>
      <c r="B362" t="s">
        <v>367</v>
      </c>
      <c r="C362" t="s">
        <v>368</v>
      </c>
      <c r="D362" s="379">
        <v>155021405000</v>
      </c>
      <c r="E362" t="s">
        <v>389</v>
      </c>
      <c r="F362" t="s">
        <v>389</v>
      </c>
      <c r="G362" t="s">
        <v>3019</v>
      </c>
      <c r="H362">
        <v>85.52</v>
      </c>
      <c r="I362" s="447">
        <v>2</v>
      </c>
      <c r="J362" s="447">
        <v>150</v>
      </c>
      <c r="K362" s="447">
        <v>3000</v>
      </c>
      <c r="L362" s="181"/>
    </row>
    <row r="363" spans="1:12" s="258" customFormat="1" x14ac:dyDescent="0.3">
      <c r="A363" s="257">
        <v>155021405500</v>
      </c>
      <c r="B363" t="s">
        <v>367</v>
      </c>
      <c r="C363" t="s">
        <v>368</v>
      </c>
      <c r="D363" s="379">
        <v>155021405500</v>
      </c>
      <c r="E363" t="s">
        <v>390</v>
      </c>
      <c r="F363">
        <v>0</v>
      </c>
      <c r="G363" t="s">
        <v>3018</v>
      </c>
      <c r="H363">
        <v>121.98</v>
      </c>
      <c r="I363" s="447">
        <v>2</v>
      </c>
      <c r="J363" s="447">
        <v>250</v>
      </c>
      <c r="K363" s="447">
        <v>3000</v>
      </c>
      <c r="L363" s="181"/>
    </row>
    <row r="364" spans="1:12" x14ac:dyDescent="0.3">
      <c r="A364" s="257">
        <v>155022153000</v>
      </c>
      <c r="B364" t="s">
        <v>391</v>
      </c>
      <c r="C364" t="s">
        <v>392</v>
      </c>
      <c r="D364" s="379">
        <v>155022153000</v>
      </c>
      <c r="E364" t="s">
        <v>393</v>
      </c>
      <c r="F364">
        <v>0</v>
      </c>
      <c r="G364" t="s">
        <v>3018</v>
      </c>
      <c r="H364">
        <v>5.91</v>
      </c>
      <c r="I364" s="447">
        <v>12.5</v>
      </c>
      <c r="J364" s="380">
        <v>0</v>
      </c>
      <c r="K364" s="447">
        <v>2500</v>
      </c>
    </row>
    <row r="365" spans="1:12" x14ac:dyDescent="0.3">
      <c r="A365" s="257">
        <v>155022153500</v>
      </c>
      <c r="B365" t="s">
        <v>391</v>
      </c>
      <c r="C365" t="s">
        <v>392</v>
      </c>
      <c r="D365" s="379">
        <v>155022153500</v>
      </c>
      <c r="E365" t="s">
        <v>394</v>
      </c>
      <c r="F365">
        <v>0</v>
      </c>
      <c r="G365" t="s">
        <v>3018</v>
      </c>
      <c r="H365">
        <v>5.91</v>
      </c>
      <c r="I365" s="447">
        <v>12.5</v>
      </c>
      <c r="J365" s="380">
        <v>0</v>
      </c>
      <c r="K365" s="447">
        <v>3000</v>
      </c>
    </row>
    <row r="366" spans="1:12" x14ac:dyDescent="0.3">
      <c r="A366" s="257">
        <v>155022201000</v>
      </c>
      <c r="B366" t="s">
        <v>391</v>
      </c>
      <c r="C366" t="s">
        <v>392</v>
      </c>
      <c r="D366" s="379">
        <v>155022201000</v>
      </c>
      <c r="E366" t="s">
        <v>395</v>
      </c>
      <c r="F366" t="s">
        <v>395</v>
      </c>
      <c r="G366" t="s">
        <v>3018</v>
      </c>
      <c r="H366">
        <v>1.67</v>
      </c>
      <c r="I366" s="447">
        <v>0.4</v>
      </c>
      <c r="J366" s="447">
        <v>25</v>
      </c>
      <c r="K366" s="447">
        <v>3000</v>
      </c>
    </row>
    <row r="367" spans="1:12" x14ac:dyDescent="0.3">
      <c r="A367" s="257">
        <v>155099130200</v>
      </c>
      <c r="B367" t="s">
        <v>396</v>
      </c>
      <c r="C367" t="s">
        <v>397</v>
      </c>
      <c r="D367" s="379">
        <v>155099130200</v>
      </c>
      <c r="E367" t="s">
        <v>398</v>
      </c>
      <c r="F367">
        <v>0</v>
      </c>
      <c r="G367" t="s">
        <v>3018</v>
      </c>
      <c r="H367">
        <v>0.67</v>
      </c>
      <c r="I367" s="447">
        <v>0.4</v>
      </c>
      <c r="J367" s="447">
        <v>20</v>
      </c>
      <c r="K367" s="447">
        <v>2500</v>
      </c>
    </row>
    <row r="368" spans="1:12" x14ac:dyDescent="0.3">
      <c r="A368" s="257">
        <v>155099130500</v>
      </c>
      <c r="B368" t="s">
        <v>396</v>
      </c>
      <c r="C368" t="s">
        <v>397</v>
      </c>
      <c r="D368" s="379">
        <v>155099130500</v>
      </c>
      <c r="E368" t="s">
        <v>399</v>
      </c>
      <c r="F368">
        <v>0</v>
      </c>
      <c r="G368" t="s">
        <v>3018</v>
      </c>
      <c r="H368">
        <v>0.65</v>
      </c>
      <c r="I368" s="447">
        <v>0.4</v>
      </c>
      <c r="J368" s="447">
        <v>20</v>
      </c>
      <c r="K368" s="447">
        <v>3000</v>
      </c>
    </row>
    <row r="369" spans="1:11" x14ac:dyDescent="0.3">
      <c r="A369" s="257">
        <v>155099131200</v>
      </c>
      <c r="B369" t="s">
        <v>396</v>
      </c>
      <c r="C369" t="s">
        <v>397</v>
      </c>
      <c r="D369" s="379">
        <v>155099131200</v>
      </c>
      <c r="E369" t="s">
        <v>400</v>
      </c>
      <c r="F369">
        <v>0</v>
      </c>
      <c r="G369" t="s">
        <v>3018</v>
      </c>
      <c r="H369">
        <v>1</v>
      </c>
      <c r="I369" s="447">
        <v>0.4</v>
      </c>
      <c r="J369" s="447">
        <v>23</v>
      </c>
      <c r="K369" s="447">
        <v>2500</v>
      </c>
    </row>
    <row r="370" spans="1:11" x14ac:dyDescent="0.3">
      <c r="A370" s="257">
        <v>155099131400</v>
      </c>
      <c r="B370" t="s">
        <v>396</v>
      </c>
      <c r="C370" t="s">
        <v>397</v>
      </c>
      <c r="D370" s="379">
        <v>155099131400</v>
      </c>
      <c r="E370" t="s">
        <v>401</v>
      </c>
      <c r="F370" t="s">
        <v>401</v>
      </c>
      <c r="G370" t="s">
        <v>3018</v>
      </c>
      <c r="H370">
        <v>1</v>
      </c>
      <c r="I370" s="447">
        <v>0.4</v>
      </c>
      <c r="J370" s="447">
        <v>23</v>
      </c>
      <c r="K370" s="447">
        <v>2800</v>
      </c>
    </row>
    <row r="371" spans="1:11" x14ac:dyDescent="0.3">
      <c r="A371" s="257">
        <v>155099131500</v>
      </c>
      <c r="B371" t="s">
        <v>396</v>
      </c>
      <c r="C371" t="s">
        <v>397</v>
      </c>
      <c r="D371" s="379">
        <v>155099131500</v>
      </c>
      <c r="E371" t="s">
        <v>402</v>
      </c>
      <c r="F371">
        <v>0</v>
      </c>
      <c r="G371" t="s">
        <v>3018</v>
      </c>
      <c r="H371">
        <v>1</v>
      </c>
      <c r="I371" s="447">
        <v>0.4</v>
      </c>
      <c r="J371" s="447">
        <v>23</v>
      </c>
      <c r="K371" s="447">
        <v>3000</v>
      </c>
    </row>
    <row r="372" spans="1:11" x14ac:dyDescent="0.3">
      <c r="A372" s="257">
        <v>155099135000</v>
      </c>
      <c r="B372" t="s">
        <v>396</v>
      </c>
      <c r="C372" t="s">
        <v>397</v>
      </c>
      <c r="D372" s="379">
        <v>155099135000</v>
      </c>
      <c r="E372" t="s">
        <v>403</v>
      </c>
      <c r="F372" t="s">
        <v>403</v>
      </c>
      <c r="G372" t="s">
        <v>3018</v>
      </c>
      <c r="H372">
        <v>1.8</v>
      </c>
      <c r="I372" s="447">
        <v>0.4</v>
      </c>
      <c r="J372" s="447">
        <v>12.5</v>
      </c>
      <c r="K372" s="447">
        <v>3000</v>
      </c>
    </row>
    <row r="373" spans="1:11" x14ac:dyDescent="0.3">
      <c r="A373" s="257">
        <v>155099141500</v>
      </c>
      <c r="B373" t="s">
        <v>396</v>
      </c>
      <c r="C373" t="s">
        <v>397</v>
      </c>
      <c r="D373" s="379">
        <v>155099141500</v>
      </c>
      <c r="E373" t="s">
        <v>404</v>
      </c>
      <c r="F373">
        <v>0</v>
      </c>
      <c r="G373" t="s">
        <v>3018</v>
      </c>
      <c r="H373">
        <v>42</v>
      </c>
      <c r="I373" s="447">
        <v>0.6</v>
      </c>
      <c r="J373" s="447">
        <v>75</v>
      </c>
      <c r="K373" s="447">
        <v>20000</v>
      </c>
    </row>
    <row r="374" spans="1:11" x14ac:dyDescent="0.3">
      <c r="A374" s="257">
        <v>201020101000</v>
      </c>
      <c r="B374" t="s">
        <v>405</v>
      </c>
      <c r="C374" t="s">
        <v>406</v>
      </c>
      <c r="D374" s="379">
        <v>201020101000</v>
      </c>
      <c r="E374" t="s">
        <v>407</v>
      </c>
      <c r="F374">
        <v>0</v>
      </c>
      <c r="G374" t="s">
        <v>2946</v>
      </c>
      <c r="H374">
        <v>38.5</v>
      </c>
      <c r="I374">
        <v>0</v>
      </c>
      <c r="J374" s="380">
        <v>0</v>
      </c>
      <c r="K374" s="380">
        <v>0</v>
      </c>
    </row>
    <row r="375" spans="1:11" x14ac:dyDescent="0.3">
      <c r="A375" s="257">
        <v>201020102500</v>
      </c>
      <c r="B375" t="s">
        <v>405</v>
      </c>
      <c r="C375" t="s">
        <v>406</v>
      </c>
      <c r="D375" s="379">
        <v>201020102500</v>
      </c>
      <c r="E375" t="s">
        <v>408</v>
      </c>
      <c r="F375">
        <v>0</v>
      </c>
      <c r="G375" t="s">
        <v>2944</v>
      </c>
      <c r="H375">
        <v>32.31</v>
      </c>
      <c r="I375">
        <v>0</v>
      </c>
      <c r="J375" s="380">
        <v>0</v>
      </c>
      <c r="K375" s="380">
        <v>0</v>
      </c>
    </row>
    <row r="376" spans="1:11" x14ac:dyDescent="0.3">
      <c r="A376" s="257">
        <v>201020102600</v>
      </c>
      <c r="B376" t="s">
        <v>405</v>
      </c>
      <c r="C376" t="s">
        <v>406</v>
      </c>
      <c r="D376" s="379">
        <v>201020102600</v>
      </c>
      <c r="E376" t="s">
        <v>409</v>
      </c>
      <c r="F376">
        <v>0</v>
      </c>
      <c r="G376" t="s">
        <v>2946</v>
      </c>
      <c r="H376">
        <v>15.02</v>
      </c>
      <c r="I376">
        <v>0</v>
      </c>
      <c r="J376" s="380">
        <v>0</v>
      </c>
      <c r="K376" s="380">
        <v>0</v>
      </c>
    </row>
    <row r="377" spans="1:11" x14ac:dyDescent="0.3">
      <c r="A377" s="257">
        <v>201020103500</v>
      </c>
      <c r="B377" t="s">
        <v>405</v>
      </c>
      <c r="C377" t="s">
        <v>406</v>
      </c>
      <c r="D377" s="379">
        <v>201020103500</v>
      </c>
      <c r="E377" t="s">
        <v>410</v>
      </c>
      <c r="F377">
        <v>0</v>
      </c>
      <c r="G377" t="s">
        <v>2944</v>
      </c>
      <c r="H377">
        <v>40.67</v>
      </c>
      <c r="I377">
        <v>0</v>
      </c>
      <c r="J377" s="380">
        <v>0</v>
      </c>
      <c r="K377" s="380">
        <v>0</v>
      </c>
    </row>
    <row r="378" spans="1:11" x14ac:dyDescent="0.3">
      <c r="A378" s="257">
        <v>201020103600</v>
      </c>
      <c r="B378" t="s">
        <v>405</v>
      </c>
      <c r="C378" t="s">
        <v>406</v>
      </c>
      <c r="D378" s="379">
        <v>201020103600</v>
      </c>
      <c r="E378" t="s">
        <v>411</v>
      </c>
      <c r="F378">
        <v>0</v>
      </c>
      <c r="G378" t="s">
        <v>2946</v>
      </c>
      <c r="H378">
        <v>17.93</v>
      </c>
      <c r="I378">
        <v>0</v>
      </c>
      <c r="J378" s="380">
        <v>0</v>
      </c>
      <c r="K378" s="380">
        <v>0</v>
      </c>
    </row>
    <row r="379" spans="1:11" x14ac:dyDescent="0.3">
      <c r="A379" s="257">
        <v>201020104500</v>
      </c>
      <c r="B379" t="s">
        <v>405</v>
      </c>
      <c r="C379" t="s">
        <v>406</v>
      </c>
      <c r="D379" s="379">
        <v>201020104500</v>
      </c>
      <c r="E379" t="s">
        <v>412</v>
      </c>
      <c r="F379">
        <v>0</v>
      </c>
      <c r="G379" t="s">
        <v>2944</v>
      </c>
      <c r="H379">
        <v>51.41</v>
      </c>
      <c r="I379">
        <v>0</v>
      </c>
      <c r="J379" s="380">
        <v>0</v>
      </c>
      <c r="K379" s="380">
        <v>0</v>
      </c>
    </row>
    <row r="380" spans="1:11" x14ac:dyDescent="0.3">
      <c r="A380" s="257">
        <v>201020104600</v>
      </c>
      <c r="B380" t="s">
        <v>405</v>
      </c>
      <c r="C380" t="s">
        <v>406</v>
      </c>
      <c r="D380" s="379">
        <v>201020104600</v>
      </c>
      <c r="E380" t="s">
        <v>413</v>
      </c>
      <c r="F380">
        <v>0</v>
      </c>
      <c r="G380" t="s">
        <v>2946</v>
      </c>
      <c r="H380">
        <v>23.85</v>
      </c>
      <c r="I380">
        <v>0</v>
      </c>
      <c r="J380" s="380">
        <v>0</v>
      </c>
      <c r="K380" s="380">
        <v>0</v>
      </c>
    </row>
    <row r="381" spans="1:11" x14ac:dyDescent="0.3">
      <c r="A381" s="257">
        <v>201020105500</v>
      </c>
      <c r="B381" t="s">
        <v>405</v>
      </c>
      <c r="C381" t="s">
        <v>406</v>
      </c>
      <c r="D381" s="379">
        <v>201020105500</v>
      </c>
      <c r="E381" t="s">
        <v>414</v>
      </c>
      <c r="F381">
        <v>0</v>
      </c>
      <c r="G381" t="s">
        <v>2944</v>
      </c>
      <c r="H381">
        <v>64.37</v>
      </c>
      <c r="I381">
        <v>0</v>
      </c>
      <c r="J381" s="380">
        <v>0</v>
      </c>
      <c r="K381" s="380">
        <v>0</v>
      </c>
    </row>
    <row r="382" spans="1:11" x14ac:dyDescent="0.3">
      <c r="A382" s="257">
        <v>201020105600</v>
      </c>
      <c r="B382" t="s">
        <v>405</v>
      </c>
      <c r="C382" t="s">
        <v>406</v>
      </c>
      <c r="D382" s="379">
        <v>201020105600</v>
      </c>
      <c r="E382" t="s">
        <v>415</v>
      </c>
      <c r="F382">
        <v>0</v>
      </c>
      <c r="G382" t="s">
        <v>2946</v>
      </c>
      <c r="H382">
        <v>31.08</v>
      </c>
      <c r="I382">
        <v>0</v>
      </c>
      <c r="J382" s="380">
        <v>0</v>
      </c>
      <c r="K382" s="380">
        <v>0</v>
      </c>
    </row>
    <row r="383" spans="1:11" x14ac:dyDescent="0.3">
      <c r="A383" s="257">
        <v>201020107000</v>
      </c>
      <c r="B383" t="s">
        <v>405</v>
      </c>
      <c r="C383" t="s">
        <v>406</v>
      </c>
      <c r="D383" s="379">
        <v>201020107000</v>
      </c>
      <c r="E383" t="s">
        <v>416</v>
      </c>
      <c r="F383">
        <v>0</v>
      </c>
      <c r="G383" t="s">
        <v>2944</v>
      </c>
      <c r="H383">
        <v>151.57</v>
      </c>
      <c r="I383">
        <v>0</v>
      </c>
      <c r="J383" s="380">
        <v>0</v>
      </c>
      <c r="K383" s="380">
        <v>0</v>
      </c>
    </row>
    <row r="384" spans="1:11" x14ac:dyDescent="0.3">
      <c r="A384" s="257">
        <v>201020107100</v>
      </c>
      <c r="B384" t="s">
        <v>405</v>
      </c>
      <c r="C384" t="s">
        <v>406</v>
      </c>
      <c r="D384" s="379">
        <v>201020107100</v>
      </c>
      <c r="E384" t="s">
        <v>417</v>
      </c>
      <c r="F384">
        <v>0</v>
      </c>
      <c r="G384" t="s">
        <v>2971</v>
      </c>
      <c r="H384">
        <v>94.33</v>
      </c>
      <c r="I384">
        <v>0</v>
      </c>
      <c r="J384" s="380">
        <v>0</v>
      </c>
      <c r="K384" s="380">
        <v>0</v>
      </c>
    </row>
    <row r="385" spans="1:11" x14ac:dyDescent="0.3">
      <c r="A385" s="257">
        <v>201020107200</v>
      </c>
      <c r="B385" t="s">
        <v>405</v>
      </c>
      <c r="C385" t="s">
        <v>406</v>
      </c>
      <c r="D385" s="379">
        <v>201020107200</v>
      </c>
      <c r="E385" t="s">
        <v>418</v>
      </c>
      <c r="F385" t="s">
        <v>418</v>
      </c>
      <c r="G385" t="s">
        <v>2946</v>
      </c>
      <c r="H385">
        <v>44.22</v>
      </c>
      <c r="I385">
        <v>0</v>
      </c>
      <c r="J385" s="380">
        <v>0</v>
      </c>
      <c r="K385" s="380">
        <v>0</v>
      </c>
    </row>
    <row r="386" spans="1:11" x14ac:dyDescent="0.3">
      <c r="A386" s="257">
        <v>201020109000</v>
      </c>
      <c r="B386" t="s">
        <v>405</v>
      </c>
      <c r="C386" t="s">
        <v>406</v>
      </c>
      <c r="D386" s="379">
        <v>201020109000</v>
      </c>
      <c r="E386" t="s">
        <v>419</v>
      </c>
      <c r="F386">
        <v>0</v>
      </c>
      <c r="G386" t="s">
        <v>2944</v>
      </c>
      <c r="H386">
        <v>238.57</v>
      </c>
      <c r="I386">
        <v>0</v>
      </c>
      <c r="J386" s="380">
        <v>0</v>
      </c>
      <c r="K386" s="380">
        <v>0</v>
      </c>
    </row>
    <row r="387" spans="1:11" x14ac:dyDescent="0.3">
      <c r="A387" s="257">
        <v>201020110000</v>
      </c>
      <c r="B387" t="s">
        <v>405</v>
      </c>
      <c r="C387" t="s">
        <v>406</v>
      </c>
      <c r="D387" s="379">
        <v>201020110000</v>
      </c>
      <c r="E387" t="s">
        <v>420</v>
      </c>
      <c r="F387" t="s">
        <v>420</v>
      </c>
      <c r="G387" t="s">
        <v>2944</v>
      </c>
      <c r="H387">
        <v>116.37</v>
      </c>
      <c r="I387">
        <v>0</v>
      </c>
      <c r="J387" s="380">
        <v>0</v>
      </c>
      <c r="K387" s="380">
        <v>0</v>
      </c>
    </row>
    <row r="388" spans="1:11" x14ac:dyDescent="0.3">
      <c r="A388" s="257">
        <v>201020110900</v>
      </c>
      <c r="B388" t="s">
        <v>405</v>
      </c>
      <c r="C388" t="s">
        <v>406</v>
      </c>
      <c r="D388" s="379">
        <v>201020110900</v>
      </c>
      <c r="E388" t="s">
        <v>421</v>
      </c>
      <c r="F388">
        <v>0</v>
      </c>
      <c r="G388" t="s">
        <v>2946</v>
      </c>
      <c r="H388">
        <v>15.55</v>
      </c>
      <c r="I388">
        <v>0</v>
      </c>
      <c r="J388" s="380">
        <v>0</v>
      </c>
      <c r="K388" s="380">
        <v>0</v>
      </c>
    </row>
    <row r="389" spans="1:11" x14ac:dyDescent="0.3">
      <c r="A389" s="257">
        <v>201020111000</v>
      </c>
      <c r="B389" t="s">
        <v>405</v>
      </c>
      <c r="C389" t="s">
        <v>406</v>
      </c>
      <c r="D389" s="379">
        <v>201020111000</v>
      </c>
      <c r="E389" t="s">
        <v>422</v>
      </c>
      <c r="F389">
        <v>0</v>
      </c>
      <c r="G389" t="s">
        <v>2944</v>
      </c>
      <c r="H389">
        <v>4.59</v>
      </c>
      <c r="I389">
        <v>0</v>
      </c>
      <c r="J389" s="380">
        <v>0</v>
      </c>
      <c r="K389" s="380">
        <v>0</v>
      </c>
    </row>
    <row r="390" spans="1:11" x14ac:dyDescent="0.3">
      <c r="A390" s="257">
        <v>201020111100</v>
      </c>
      <c r="B390" t="s">
        <v>405</v>
      </c>
      <c r="C390" t="s">
        <v>406</v>
      </c>
      <c r="D390" s="379">
        <v>201020111100</v>
      </c>
      <c r="E390" t="s">
        <v>423</v>
      </c>
      <c r="F390">
        <v>0</v>
      </c>
      <c r="G390" t="s">
        <v>2944</v>
      </c>
      <c r="H390">
        <v>34.01</v>
      </c>
      <c r="I390">
        <v>0</v>
      </c>
      <c r="J390" s="380">
        <v>0</v>
      </c>
      <c r="K390" s="380">
        <v>0</v>
      </c>
    </row>
    <row r="391" spans="1:11" x14ac:dyDescent="0.3">
      <c r="A391" s="257">
        <v>201020112600</v>
      </c>
      <c r="B391" t="s">
        <v>405</v>
      </c>
      <c r="C391" t="s">
        <v>406</v>
      </c>
      <c r="D391" s="379">
        <v>201020112600</v>
      </c>
      <c r="E391" t="s">
        <v>424</v>
      </c>
      <c r="F391">
        <v>0</v>
      </c>
      <c r="G391" t="s">
        <v>2946</v>
      </c>
      <c r="H391">
        <v>27.66</v>
      </c>
      <c r="I391">
        <v>0</v>
      </c>
      <c r="J391" s="380">
        <v>0</v>
      </c>
      <c r="K391" s="380">
        <v>0</v>
      </c>
    </row>
    <row r="392" spans="1:11" x14ac:dyDescent="0.3">
      <c r="A392" s="257">
        <v>201020112700</v>
      </c>
      <c r="B392" t="s">
        <v>405</v>
      </c>
      <c r="C392" t="s">
        <v>406</v>
      </c>
      <c r="D392" s="379">
        <v>201020112700</v>
      </c>
      <c r="E392" t="s">
        <v>425</v>
      </c>
      <c r="F392">
        <v>0</v>
      </c>
      <c r="G392" t="s">
        <v>2946</v>
      </c>
      <c r="H392">
        <v>20.99</v>
      </c>
      <c r="I392">
        <v>0</v>
      </c>
      <c r="J392" s="380">
        <v>0</v>
      </c>
      <c r="K392" s="380">
        <v>0</v>
      </c>
    </row>
    <row r="393" spans="1:11" x14ac:dyDescent="0.3">
      <c r="A393" s="257">
        <v>201020113600</v>
      </c>
      <c r="B393" t="s">
        <v>405</v>
      </c>
      <c r="C393" t="s">
        <v>406</v>
      </c>
      <c r="D393" s="379">
        <v>201020113600</v>
      </c>
      <c r="E393" t="s">
        <v>426</v>
      </c>
      <c r="F393">
        <v>0</v>
      </c>
      <c r="G393" t="s">
        <v>2946</v>
      </c>
      <c r="H393">
        <v>32.31</v>
      </c>
      <c r="I393">
        <v>0</v>
      </c>
      <c r="J393" s="380">
        <v>0</v>
      </c>
      <c r="K393" s="380">
        <v>0</v>
      </c>
    </row>
    <row r="394" spans="1:11" x14ac:dyDescent="0.3">
      <c r="A394" s="257">
        <v>201020113700</v>
      </c>
      <c r="B394" t="s">
        <v>405</v>
      </c>
      <c r="C394" t="s">
        <v>406</v>
      </c>
      <c r="D394" s="379">
        <v>201020113700</v>
      </c>
      <c r="E394" t="s">
        <v>427</v>
      </c>
      <c r="F394">
        <v>0</v>
      </c>
      <c r="G394" t="s">
        <v>2946</v>
      </c>
      <c r="H394">
        <v>23.27</v>
      </c>
      <c r="I394">
        <v>0</v>
      </c>
      <c r="J394" s="380">
        <v>0</v>
      </c>
      <c r="K394" s="380">
        <v>0</v>
      </c>
    </row>
    <row r="395" spans="1:11" x14ac:dyDescent="0.3">
      <c r="A395" s="257">
        <v>201020114500</v>
      </c>
      <c r="B395" t="s">
        <v>405</v>
      </c>
      <c r="C395" t="s">
        <v>406</v>
      </c>
      <c r="D395" s="379">
        <v>201020114500</v>
      </c>
      <c r="E395" t="s">
        <v>428</v>
      </c>
      <c r="F395">
        <v>0</v>
      </c>
      <c r="G395" t="s">
        <v>2944</v>
      </c>
      <c r="H395">
        <v>52.14</v>
      </c>
      <c r="I395">
        <v>0</v>
      </c>
      <c r="J395" s="380">
        <v>0</v>
      </c>
      <c r="K395" s="380">
        <v>0</v>
      </c>
    </row>
    <row r="396" spans="1:11" x14ac:dyDescent="0.3">
      <c r="A396" s="257">
        <v>201020114600</v>
      </c>
      <c r="B396" t="s">
        <v>405</v>
      </c>
      <c r="C396" t="s">
        <v>406</v>
      </c>
      <c r="D396" s="379">
        <v>201020114600</v>
      </c>
      <c r="E396" t="s">
        <v>429</v>
      </c>
      <c r="F396">
        <v>0</v>
      </c>
      <c r="G396" t="s">
        <v>2946</v>
      </c>
      <c r="H396">
        <v>39.67</v>
      </c>
      <c r="I396">
        <v>0</v>
      </c>
      <c r="J396" s="380">
        <v>0</v>
      </c>
      <c r="K396" s="380">
        <v>0</v>
      </c>
    </row>
    <row r="397" spans="1:11" x14ac:dyDescent="0.3">
      <c r="A397" s="257">
        <v>201020114700</v>
      </c>
      <c r="B397" t="s">
        <v>405</v>
      </c>
      <c r="C397" t="s">
        <v>406</v>
      </c>
      <c r="D397" s="379">
        <v>201020114700</v>
      </c>
      <c r="E397" t="s">
        <v>430</v>
      </c>
      <c r="F397">
        <v>0</v>
      </c>
      <c r="G397" t="s">
        <v>2946</v>
      </c>
      <c r="H397">
        <v>27.18</v>
      </c>
      <c r="I397">
        <v>0</v>
      </c>
      <c r="J397" s="380">
        <v>0</v>
      </c>
      <c r="K397" s="380">
        <v>0</v>
      </c>
    </row>
    <row r="398" spans="1:11" x14ac:dyDescent="0.3">
      <c r="A398" s="257">
        <v>201020121000</v>
      </c>
      <c r="B398" t="s">
        <v>405</v>
      </c>
      <c r="C398" t="s">
        <v>406</v>
      </c>
      <c r="D398" s="379">
        <v>201020121000</v>
      </c>
      <c r="E398" t="s">
        <v>431</v>
      </c>
      <c r="F398">
        <v>0</v>
      </c>
      <c r="G398" t="s">
        <v>2944</v>
      </c>
      <c r="H398">
        <v>50.35</v>
      </c>
      <c r="I398" s="447">
        <v>3.9</v>
      </c>
      <c r="J398" s="380">
        <v>0</v>
      </c>
      <c r="K398" s="447">
        <v>22</v>
      </c>
    </row>
    <row r="399" spans="1:11" x14ac:dyDescent="0.3">
      <c r="A399" s="257">
        <v>201020122000</v>
      </c>
      <c r="B399" t="s">
        <v>405</v>
      </c>
      <c r="C399" t="s">
        <v>406</v>
      </c>
      <c r="D399" s="379">
        <v>201020122000</v>
      </c>
      <c r="E399" t="s">
        <v>432</v>
      </c>
      <c r="F399">
        <v>0</v>
      </c>
      <c r="G399" t="s">
        <v>2944</v>
      </c>
      <c r="H399">
        <v>59.71</v>
      </c>
      <c r="I399" t="s">
        <v>3020</v>
      </c>
      <c r="J399" s="380">
        <v>0</v>
      </c>
      <c r="K399" s="447">
        <v>30</v>
      </c>
    </row>
    <row r="400" spans="1:11" x14ac:dyDescent="0.3">
      <c r="A400" s="257">
        <v>201020123000</v>
      </c>
      <c r="B400" t="s">
        <v>405</v>
      </c>
      <c r="C400" t="s">
        <v>406</v>
      </c>
      <c r="D400" s="379">
        <v>201020123000</v>
      </c>
      <c r="E400" t="s">
        <v>433</v>
      </c>
      <c r="F400">
        <v>0</v>
      </c>
      <c r="G400" t="s">
        <v>2944</v>
      </c>
      <c r="H400">
        <v>79.290000000000006</v>
      </c>
      <c r="I400" t="s">
        <v>3020</v>
      </c>
      <c r="J400" s="380">
        <v>0</v>
      </c>
      <c r="K400" s="447">
        <v>45</v>
      </c>
    </row>
    <row r="401" spans="1:11" x14ac:dyDescent="0.3">
      <c r="A401" s="257">
        <v>201020130900</v>
      </c>
      <c r="B401" t="s">
        <v>405</v>
      </c>
      <c r="C401" t="s">
        <v>406</v>
      </c>
      <c r="D401" s="379">
        <v>201020130900</v>
      </c>
      <c r="E401" t="s">
        <v>434</v>
      </c>
      <c r="F401">
        <v>0</v>
      </c>
      <c r="G401" t="s">
        <v>2946</v>
      </c>
      <c r="H401">
        <v>22.63</v>
      </c>
      <c r="I401">
        <v>0</v>
      </c>
      <c r="J401" s="380">
        <v>0</v>
      </c>
      <c r="K401" s="380">
        <v>0</v>
      </c>
    </row>
    <row r="402" spans="1:11" x14ac:dyDescent="0.3">
      <c r="A402" s="257">
        <v>201020131000</v>
      </c>
      <c r="B402" t="s">
        <v>405</v>
      </c>
      <c r="C402" t="s">
        <v>406</v>
      </c>
      <c r="D402" s="379">
        <v>201020131000</v>
      </c>
      <c r="E402" t="s">
        <v>435</v>
      </c>
      <c r="F402">
        <v>0</v>
      </c>
      <c r="G402" t="s">
        <v>2944</v>
      </c>
      <c r="H402">
        <v>67.540000000000006</v>
      </c>
      <c r="I402">
        <v>0</v>
      </c>
      <c r="J402" s="380">
        <v>0</v>
      </c>
      <c r="K402" s="380">
        <v>0</v>
      </c>
    </row>
    <row r="403" spans="1:11" x14ac:dyDescent="0.3">
      <c r="A403" s="257">
        <v>201020131100</v>
      </c>
      <c r="B403" t="s">
        <v>405</v>
      </c>
      <c r="C403" t="s">
        <v>406</v>
      </c>
      <c r="D403" s="379">
        <v>201020131100</v>
      </c>
      <c r="E403" t="s">
        <v>436</v>
      </c>
      <c r="F403">
        <v>0</v>
      </c>
      <c r="G403" t="s">
        <v>2944</v>
      </c>
      <c r="H403">
        <v>89.76</v>
      </c>
      <c r="I403">
        <v>0</v>
      </c>
      <c r="J403" s="380">
        <v>0</v>
      </c>
      <c r="K403" s="380">
        <v>0</v>
      </c>
    </row>
    <row r="404" spans="1:11" x14ac:dyDescent="0.3">
      <c r="A404" s="257">
        <v>201020131200</v>
      </c>
      <c r="B404" t="s">
        <v>405</v>
      </c>
      <c r="C404" t="s">
        <v>406</v>
      </c>
      <c r="D404" s="379">
        <v>201020131200</v>
      </c>
      <c r="E404" t="s">
        <v>437</v>
      </c>
      <c r="F404">
        <v>0</v>
      </c>
      <c r="G404" t="s">
        <v>2946</v>
      </c>
      <c r="H404">
        <v>27.08</v>
      </c>
      <c r="I404">
        <v>0</v>
      </c>
      <c r="J404" s="380">
        <v>0</v>
      </c>
      <c r="K404" s="380">
        <v>0</v>
      </c>
    </row>
    <row r="405" spans="1:11" x14ac:dyDescent="0.3">
      <c r="A405" s="257">
        <v>201020131300</v>
      </c>
      <c r="B405" t="s">
        <v>405</v>
      </c>
      <c r="C405" t="s">
        <v>406</v>
      </c>
      <c r="D405" s="379">
        <v>201020131300</v>
      </c>
      <c r="E405" t="s">
        <v>438</v>
      </c>
      <c r="F405">
        <v>0</v>
      </c>
      <c r="G405" t="s">
        <v>2944</v>
      </c>
      <c r="H405">
        <v>116.37</v>
      </c>
      <c r="I405">
        <v>0</v>
      </c>
      <c r="J405" s="380">
        <v>0</v>
      </c>
      <c r="K405" s="380">
        <v>0</v>
      </c>
    </row>
    <row r="406" spans="1:11" x14ac:dyDescent="0.3">
      <c r="A406" s="257">
        <v>201020141000</v>
      </c>
      <c r="B406" t="s">
        <v>405</v>
      </c>
      <c r="C406" t="s">
        <v>406</v>
      </c>
      <c r="D406" s="379">
        <v>201020141000</v>
      </c>
      <c r="E406" t="s">
        <v>439</v>
      </c>
      <c r="F406">
        <v>0</v>
      </c>
      <c r="G406" t="s">
        <v>2944</v>
      </c>
      <c r="H406">
        <v>188.3</v>
      </c>
      <c r="I406">
        <v>0</v>
      </c>
      <c r="J406" s="380">
        <v>0</v>
      </c>
      <c r="K406" s="380">
        <v>0</v>
      </c>
    </row>
    <row r="407" spans="1:11" x14ac:dyDescent="0.3">
      <c r="A407" s="257">
        <v>201020142500</v>
      </c>
      <c r="B407" t="s">
        <v>405</v>
      </c>
      <c r="C407" t="s">
        <v>406</v>
      </c>
      <c r="D407" s="379">
        <v>201020142500</v>
      </c>
      <c r="E407" t="s">
        <v>440</v>
      </c>
      <c r="F407">
        <v>0</v>
      </c>
      <c r="G407" t="s">
        <v>2946</v>
      </c>
      <c r="H407">
        <v>105.17</v>
      </c>
      <c r="I407">
        <v>0</v>
      </c>
      <c r="J407" s="380">
        <v>0</v>
      </c>
      <c r="K407" s="380">
        <v>0</v>
      </c>
    </row>
    <row r="408" spans="1:11" x14ac:dyDescent="0.3">
      <c r="A408" s="257">
        <v>201020143500</v>
      </c>
      <c r="B408" t="s">
        <v>405</v>
      </c>
      <c r="C408" t="s">
        <v>406</v>
      </c>
      <c r="D408" s="379">
        <v>201020143500</v>
      </c>
      <c r="E408" t="s">
        <v>441</v>
      </c>
      <c r="F408">
        <v>0</v>
      </c>
      <c r="G408" t="s">
        <v>2946</v>
      </c>
      <c r="H408">
        <v>56.44</v>
      </c>
      <c r="I408">
        <v>0</v>
      </c>
      <c r="J408" s="380">
        <v>0</v>
      </c>
      <c r="K408" s="380">
        <v>0</v>
      </c>
    </row>
    <row r="409" spans="1:11" x14ac:dyDescent="0.3">
      <c r="A409" s="257">
        <v>201020145100</v>
      </c>
      <c r="B409" t="s">
        <v>405</v>
      </c>
      <c r="C409" t="s">
        <v>406</v>
      </c>
      <c r="D409" s="379">
        <v>201020145100</v>
      </c>
      <c r="E409" t="s">
        <v>442</v>
      </c>
      <c r="F409">
        <v>0</v>
      </c>
      <c r="G409" t="s">
        <v>2946</v>
      </c>
      <c r="H409">
        <v>60.03</v>
      </c>
      <c r="I409">
        <v>0</v>
      </c>
      <c r="J409" s="380">
        <v>0</v>
      </c>
      <c r="K409" s="380">
        <v>0</v>
      </c>
    </row>
    <row r="410" spans="1:11" x14ac:dyDescent="0.3">
      <c r="A410" s="257">
        <v>201020146500</v>
      </c>
      <c r="B410" t="s">
        <v>405</v>
      </c>
      <c r="C410" t="s">
        <v>406</v>
      </c>
      <c r="D410" s="379">
        <v>201020146500</v>
      </c>
      <c r="E410" t="s">
        <v>443</v>
      </c>
      <c r="F410">
        <v>0</v>
      </c>
      <c r="G410" t="s">
        <v>2946</v>
      </c>
      <c r="H410">
        <v>114.25</v>
      </c>
      <c r="I410">
        <v>0</v>
      </c>
      <c r="J410" s="380">
        <v>0</v>
      </c>
      <c r="K410" s="380">
        <v>0</v>
      </c>
    </row>
    <row r="411" spans="1:11" x14ac:dyDescent="0.3">
      <c r="A411" s="257">
        <v>201020151000</v>
      </c>
      <c r="B411" t="s">
        <v>405</v>
      </c>
      <c r="C411" t="s">
        <v>406</v>
      </c>
      <c r="D411" s="379">
        <v>201020151000</v>
      </c>
      <c r="E411" t="s">
        <v>444</v>
      </c>
      <c r="F411">
        <v>0</v>
      </c>
      <c r="G411" t="s">
        <v>2944</v>
      </c>
      <c r="H411">
        <v>50.72</v>
      </c>
      <c r="I411">
        <v>0</v>
      </c>
      <c r="J411" s="380">
        <v>0</v>
      </c>
      <c r="K411" s="380">
        <v>0</v>
      </c>
    </row>
    <row r="412" spans="1:11" x14ac:dyDescent="0.3">
      <c r="A412" s="257">
        <v>201020153000</v>
      </c>
      <c r="B412" t="s">
        <v>405</v>
      </c>
      <c r="C412" t="s">
        <v>406</v>
      </c>
      <c r="D412" s="379">
        <v>201020153000</v>
      </c>
      <c r="E412" t="s">
        <v>445</v>
      </c>
      <c r="F412">
        <v>0</v>
      </c>
      <c r="G412" t="s">
        <v>2944</v>
      </c>
      <c r="H412">
        <v>125.89</v>
      </c>
      <c r="I412">
        <v>0</v>
      </c>
      <c r="J412" s="380">
        <v>0</v>
      </c>
      <c r="K412" s="380">
        <v>0</v>
      </c>
    </row>
    <row r="413" spans="1:11" x14ac:dyDescent="0.3">
      <c r="A413" s="257">
        <v>201020155000</v>
      </c>
      <c r="B413" t="s">
        <v>405</v>
      </c>
      <c r="C413" t="s">
        <v>406</v>
      </c>
      <c r="D413" s="379">
        <v>201020155000</v>
      </c>
      <c r="E413" t="s">
        <v>446</v>
      </c>
      <c r="F413">
        <v>0</v>
      </c>
      <c r="G413" t="s">
        <v>2944</v>
      </c>
      <c r="H413">
        <v>984.97</v>
      </c>
      <c r="I413">
        <v>0</v>
      </c>
      <c r="J413" s="380">
        <v>0</v>
      </c>
      <c r="K413" s="380">
        <v>0</v>
      </c>
    </row>
    <row r="414" spans="1:11" x14ac:dyDescent="0.3">
      <c r="A414" s="257">
        <v>201020170300</v>
      </c>
      <c r="B414" t="s">
        <v>405</v>
      </c>
      <c r="C414" t="s">
        <v>406</v>
      </c>
      <c r="D414" s="379">
        <v>201020170300</v>
      </c>
      <c r="E414" t="s">
        <v>447</v>
      </c>
      <c r="F414">
        <v>0</v>
      </c>
      <c r="G414" t="s">
        <v>2944</v>
      </c>
      <c r="H414">
        <v>16.13</v>
      </c>
      <c r="I414">
        <v>0</v>
      </c>
      <c r="J414" s="380">
        <v>0</v>
      </c>
      <c r="K414" s="380">
        <v>0</v>
      </c>
    </row>
    <row r="415" spans="1:11" x14ac:dyDescent="0.3">
      <c r="A415" s="257">
        <v>201020172300</v>
      </c>
      <c r="B415" t="s">
        <v>405</v>
      </c>
      <c r="C415" t="s">
        <v>406</v>
      </c>
      <c r="D415" s="379">
        <v>201020172300</v>
      </c>
      <c r="E415" t="s">
        <v>448</v>
      </c>
      <c r="F415">
        <v>0</v>
      </c>
      <c r="G415" t="s">
        <v>2946</v>
      </c>
      <c r="H415">
        <v>19.18</v>
      </c>
      <c r="I415">
        <v>0</v>
      </c>
      <c r="J415" s="380">
        <v>0</v>
      </c>
      <c r="K415" s="380">
        <v>0</v>
      </c>
    </row>
    <row r="416" spans="1:11" x14ac:dyDescent="0.3">
      <c r="A416" s="257">
        <v>201020190000</v>
      </c>
      <c r="B416" t="s">
        <v>405</v>
      </c>
      <c r="C416" t="s">
        <v>406</v>
      </c>
      <c r="D416" s="379">
        <v>201020190000</v>
      </c>
      <c r="E416" t="s">
        <v>449</v>
      </c>
      <c r="F416">
        <v>0</v>
      </c>
      <c r="G416" t="s">
        <v>2946</v>
      </c>
      <c r="H416">
        <v>320.54000000000002</v>
      </c>
      <c r="I416">
        <v>0</v>
      </c>
      <c r="J416" s="380">
        <v>0</v>
      </c>
      <c r="K416" s="380">
        <v>0</v>
      </c>
    </row>
    <row r="417" spans="1:11" x14ac:dyDescent="0.3">
      <c r="A417" s="257">
        <v>201020300500</v>
      </c>
      <c r="B417" t="s">
        <v>405</v>
      </c>
      <c r="C417" t="s">
        <v>406</v>
      </c>
      <c r="D417" s="379">
        <v>201020300500</v>
      </c>
      <c r="E417" t="s">
        <v>450</v>
      </c>
      <c r="F417">
        <v>0</v>
      </c>
      <c r="G417" t="s">
        <v>2946</v>
      </c>
      <c r="H417">
        <v>38.61</v>
      </c>
      <c r="I417">
        <v>0</v>
      </c>
      <c r="J417" s="380">
        <v>0</v>
      </c>
      <c r="K417" s="380">
        <v>0</v>
      </c>
    </row>
    <row r="418" spans="1:11" x14ac:dyDescent="0.3">
      <c r="A418" s="257">
        <v>201021100500</v>
      </c>
      <c r="B418" t="s">
        <v>451</v>
      </c>
      <c r="C418" t="s">
        <v>452</v>
      </c>
      <c r="D418" s="379">
        <v>201021100500</v>
      </c>
      <c r="E418" t="s">
        <v>453</v>
      </c>
      <c r="F418">
        <v>0</v>
      </c>
      <c r="G418" t="s">
        <v>2971</v>
      </c>
      <c r="H418">
        <v>0.01</v>
      </c>
      <c r="I418">
        <v>0</v>
      </c>
      <c r="J418" s="380">
        <v>0</v>
      </c>
      <c r="K418" s="380">
        <v>0</v>
      </c>
    </row>
    <row r="419" spans="1:11" x14ac:dyDescent="0.3">
      <c r="A419" s="257">
        <v>201021102500</v>
      </c>
      <c r="B419" t="s">
        <v>451</v>
      </c>
      <c r="C419" t="s">
        <v>452</v>
      </c>
      <c r="D419" s="379">
        <v>201021102500</v>
      </c>
      <c r="E419" t="s">
        <v>454</v>
      </c>
      <c r="F419">
        <v>0</v>
      </c>
      <c r="G419" t="s">
        <v>2944</v>
      </c>
      <c r="H419">
        <v>35.659999999999997</v>
      </c>
      <c r="I419">
        <v>0</v>
      </c>
      <c r="J419" s="380">
        <v>0</v>
      </c>
      <c r="K419" s="380">
        <v>0</v>
      </c>
    </row>
    <row r="420" spans="1:11" x14ac:dyDescent="0.3">
      <c r="A420" s="257">
        <v>201021103500</v>
      </c>
      <c r="B420" t="s">
        <v>451</v>
      </c>
      <c r="C420" t="s">
        <v>452</v>
      </c>
      <c r="D420" s="379">
        <v>201021103500</v>
      </c>
      <c r="E420" t="s">
        <v>455</v>
      </c>
      <c r="F420" t="s">
        <v>455</v>
      </c>
      <c r="G420" t="s">
        <v>2944</v>
      </c>
      <c r="H420">
        <v>46.23</v>
      </c>
      <c r="I420">
        <v>0</v>
      </c>
      <c r="J420" s="380">
        <v>0</v>
      </c>
      <c r="K420" s="380">
        <v>0</v>
      </c>
    </row>
    <row r="421" spans="1:11" x14ac:dyDescent="0.3">
      <c r="A421" s="257">
        <v>201021104800</v>
      </c>
      <c r="B421" t="s">
        <v>451</v>
      </c>
      <c r="C421" t="s">
        <v>452</v>
      </c>
      <c r="D421" s="379">
        <v>201021104800</v>
      </c>
      <c r="E421" t="s">
        <v>456</v>
      </c>
      <c r="F421">
        <v>0</v>
      </c>
      <c r="G421" t="s">
        <v>2946</v>
      </c>
      <c r="H421">
        <v>32.020000000000003</v>
      </c>
      <c r="I421">
        <v>0</v>
      </c>
      <c r="J421" s="380">
        <v>0</v>
      </c>
      <c r="K421" s="380">
        <v>0</v>
      </c>
    </row>
    <row r="422" spans="1:11" x14ac:dyDescent="0.3">
      <c r="A422" s="257">
        <v>201021105800</v>
      </c>
      <c r="B422" t="s">
        <v>451</v>
      </c>
      <c r="C422" t="s">
        <v>452</v>
      </c>
      <c r="D422" s="379">
        <v>201021105800</v>
      </c>
      <c r="E422" t="s">
        <v>457</v>
      </c>
      <c r="F422">
        <v>0</v>
      </c>
      <c r="G422" t="s">
        <v>2946</v>
      </c>
      <c r="H422">
        <v>37.450000000000003</v>
      </c>
      <c r="I422">
        <v>0</v>
      </c>
      <c r="J422" s="380">
        <v>0</v>
      </c>
      <c r="K422" s="380">
        <v>0</v>
      </c>
    </row>
    <row r="423" spans="1:11" x14ac:dyDescent="0.3">
      <c r="A423" s="257">
        <v>201021107800</v>
      </c>
      <c r="B423" t="s">
        <v>451</v>
      </c>
      <c r="C423" t="s">
        <v>452</v>
      </c>
      <c r="D423" s="379">
        <v>201021107800</v>
      </c>
      <c r="E423" t="s">
        <v>458</v>
      </c>
      <c r="F423">
        <v>0</v>
      </c>
      <c r="G423" t="s">
        <v>2946</v>
      </c>
      <c r="H423">
        <v>37.72</v>
      </c>
      <c r="I423">
        <v>0</v>
      </c>
      <c r="J423" s="380">
        <v>0</v>
      </c>
      <c r="K423" s="380">
        <v>0</v>
      </c>
    </row>
    <row r="424" spans="1:11" x14ac:dyDescent="0.3">
      <c r="A424" s="257">
        <v>201021109500</v>
      </c>
      <c r="B424" t="s">
        <v>451</v>
      </c>
      <c r="C424" t="s">
        <v>452</v>
      </c>
      <c r="D424" s="379">
        <v>201021109500</v>
      </c>
      <c r="E424" t="s">
        <v>459</v>
      </c>
      <c r="F424">
        <v>0</v>
      </c>
      <c r="G424" t="s">
        <v>2946</v>
      </c>
      <c r="H424">
        <v>61.25</v>
      </c>
      <c r="I424">
        <v>0</v>
      </c>
      <c r="J424" s="380">
        <v>0</v>
      </c>
      <c r="K424" s="380">
        <v>0</v>
      </c>
    </row>
    <row r="425" spans="1:11" x14ac:dyDescent="0.3">
      <c r="A425" s="257">
        <v>201021111500</v>
      </c>
      <c r="B425" t="s">
        <v>451</v>
      </c>
      <c r="C425" t="s">
        <v>452</v>
      </c>
      <c r="D425" s="379">
        <v>201021111500</v>
      </c>
      <c r="E425" t="s">
        <v>460</v>
      </c>
      <c r="F425" t="s">
        <v>460</v>
      </c>
      <c r="G425" t="s">
        <v>2944</v>
      </c>
      <c r="H425">
        <v>35.21</v>
      </c>
      <c r="I425">
        <v>0</v>
      </c>
      <c r="J425" s="380">
        <v>0</v>
      </c>
      <c r="K425" s="380">
        <v>0</v>
      </c>
    </row>
    <row r="426" spans="1:11" x14ac:dyDescent="0.3">
      <c r="A426" s="257">
        <v>201021111700</v>
      </c>
      <c r="B426" t="s">
        <v>451</v>
      </c>
      <c r="C426" t="s">
        <v>452</v>
      </c>
      <c r="D426" s="379">
        <v>201021111700</v>
      </c>
      <c r="E426" t="s">
        <v>461</v>
      </c>
      <c r="F426">
        <v>0</v>
      </c>
      <c r="G426" t="s">
        <v>2971</v>
      </c>
      <c r="H426">
        <v>42.7</v>
      </c>
      <c r="I426">
        <v>0</v>
      </c>
      <c r="J426" s="380">
        <v>0</v>
      </c>
      <c r="K426" s="380">
        <v>0</v>
      </c>
    </row>
    <row r="427" spans="1:11" x14ac:dyDescent="0.3">
      <c r="A427" s="257">
        <v>201021111800</v>
      </c>
      <c r="B427" t="s">
        <v>451</v>
      </c>
      <c r="C427" t="s">
        <v>452</v>
      </c>
      <c r="D427" s="379">
        <v>201021111800</v>
      </c>
      <c r="E427" t="s">
        <v>462</v>
      </c>
      <c r="F427">
        <v>0</v>
      </c>
      <c r="G427" t="s">
        <v>2944</v>
      </c>
      <c r="H427">
        <v>74.62</v>
      </c>
      <c r="I427">
        <v>0</v>
      </c>
      <c r="J427" s="380">
        <v>0</v>
      </c>
      <c r="K427" s="380">
        <v>0</v>
      </c>
    </row>
    <row r="428" spans="1:11" x14ac:dyDescent="0.3">
      <c r="A428" s="257">
        <v>201021111900</v>
      </c>
      <c r="B428" t="s">
        <v>451</v>
      </c>
      <c r="C428" t="s">
        <v>452</v>
      </c>
      <c r="D428" s="379">
        <v>201021111900</v>
      </c>
      <c r="E428" t="s">
        <v>463</v>
      </c>
      <c r="F428">
        <v>0</v>
      </c>
      <c r="G428" t="s">
        <v>2971</v>
      </c>
      <c r="H428">
        <v>35.21</v>
      </c>
      <c r="I428">
        <v>0</v>
      </c>
      <c r="J428" s="380">
        <v>0</v>
      </c>
      <c r="K428" s="380">
        <v>0</v>
      </c>
    </row>
    <row r="429" spans="1:11" x14ac:dyDescent="0.3">
      <c r="A429" s="257">
        <v>201021112500</v>
      </c>
      <c r="B429" t="s">
        <v>451</v>
      </c>
      <c r="C429" t="s">
        <v>452</v>
      </c>
      <c r="D429" s="379">
        <v>201021112500</v>
      </c>
      <c r="E429" t="s">
        <v>464</v>
      </c>
      <c r="F429">
        <v>0</v>
      </c>
      <c r="G429" t="s">
        <v>2944</v>
      </c>
      <c r="H429">
        <v>50.56</v>
      </c>
      <c r="I429">
        <v>0</v>
      </c>
      <c r="J429" s="380">
        <v>0</v>
      </c>
      <c r="K429" s="380">
        <v>0</v>
      </c>
    </row>
    <row r="430" spans="1:11" x14ac:dyDescent="0.3">
      <c r="A430" s="257">
        <v>201021113500</v>
      </c>
      <c r="B430" t="s">
        <v>451</v>
      </c>
      <c r="C430" t="s">
        <v>452</v>
      </c>
      <c r="D430" s="379">
        <v>201021113500</v>
      </c>
      <c r="E430" t="s">
        <v>465</v>
      </c>
      <c r="F430">
        <v>0</v>
      </c>
      <c r="G430" t="s">
        <v>2946</v>
      </c>
      <c r="H430">
        <v>63.35</v>
      </c>
      <c r="I430">
        <v>0</v>
      </c>
      <c r="J430" s="380">
        <v>0</v>
      </c>
      <c r="K430" s="380">
        <v>0</v>
      </c>
    </row>
    <row r="431" spans="1:11" x14ac:dyDescent="0.3">
      <c r="A431" s="257">
        <v>201021114500</v>
      </c>
      <c r="B431" t="s">
        <v>451</v>
      </c>
      <c r="C431" t="s">
        <v>452</v>
      </c>
      <c r="D431" s="379">
        <v>201021114500</v>
      </c>
      <c r="E431" t="s">
        <v>466</v>
      </c>
      <c r="F431">
        <v>0</v>
      </c>
      <c r="G431" t="s">
        <v>2946</v>
      </c>
      <c r="H431">
        <v>45.44</v>
      </c>
      <c r="I431">
        <v>0</v>
      </c>
      <c r="J431" s="380">
        <v>0</v>
      </c>
      <c r="K431" s="380">
        <v>0</v>
      </c>
    </row>
    <row r="432" spans="1:11" x14ac:dyDescent="0.3">
      <c r="A432" s="257">
        <v>201021115100</v>
      </c>
      <c r="B432" t="s">
        <v>451</v>
      </c>
      <c r="C432" t="s">
        <v>452</v>
      </c>
      <c r="D432" s="379">
        <v>201021115100</v>
      </c>
      <c r="E432" t="s">
        <v>467</v>
      </c>
      <c r="F432">
        <v>0</v>
      </c>
      <c r="G432" t="s">
        <v>2946</v>
      </c>
      <c r="H432">
        <v>54.24</v>
      </c>
      <c r="I432">
        <v>0</v>
      </c>
      <c r="J432" s="380">
        <v>0</v>
      </c>
      <c r="K432" s="380">
        <v>0</v>
      </c>
    </row>
    <row r="433" spans="1:11" x14ac:dyDescent="0.3">
      <c r="A433" s="257">
        <v>201021122300</v>
      </c>
      <c r="B433" t="s">
        <v>451</v>
      </c>
      <c r="C433" t="s">
        <v>452</v>
      </c>
      <c r="D433" s="379">
        <v>201021122300</v>
      </c>
      <c r="E433" t="s">
        <v>468</v>
      </c>
      <c r="F433">
        <v>0</v>
      </c>
      <c r="G433" t="s">
        <v>2944</v>
      </c>
      <c r="H433">
        <v>140.9</v>
      </c>
      <c r="I433">
        <v>0</v>
      </c>
      <c r="J433" s="380">
        <v>0</v>
      </c>
      <c r="K433" s="380">
        <v>0</v>
      </c>
    </row>
    <row r="434" spans="1:11" x14ac:dyDescent="0.3">
      <c r="A434" s="257">
        <v>201021122500</v>
      </c>
      <c r="B434" t="s">
        <v>451</v>
      </c>
      <c r="C434" t="s">
        <v>452</v>
      </c>
      <c r="D434" s="379">
        <v>201021122500</v>
      </c>
      <c r="E434" t="s">
        <v>469</v>
      </c>
      <c r="F434">
        <v>0</v>
      </c>
      <c r="G434" t="s">
        <v>2944</v>
      </c>
      <c r="H434">
        <v>130.19999999999999</v>
      </c>
      <c r="I434">
        <v>0</v>
      </c>
      <c r="J434" s="380">
        <v>0</v>
      </c>
      <c r="K434" s="380">
        <v>0</v>
      </c>
    </row>
    <row r="435" spans="1:11" x14ac:dyDescent="0.3">
      <c r="A435" s="257">
        <v>201021135500</v>
      </c>
      <c r="B435" t="s">
        <v>451</v>
      </c>
      <c r="C435" t="s">
        <v>452</v>
      </c>
      <c r="D435" s="379">
        <v>201021135500</v>
      </c>
      <c r="E435" t="s">
        <v>470</v>
      </c>
      <c r="F435" t="s">
        <v>470</v>
      </c>
      <c r="G435" t="s">
        <v>2946</v>
      </c>
      <c r="H435">
        <v>112.34</v>
      </c>
      <c r="I435">
        <v>0</v>
      </c>
      <c r="J435" s="380">
        <v>0</v>
      </c>
      <c r="K435" s="380">
        <v>0</v>
      </c>
    </row>
    <row r="436" spans="1:11" x14ac:dyDescent="0.3">
      <c r="A436" s="257">
        <v>201021153000</v>
      </c>
      <c r="B436" t="s">
        <v>451</v>
      </c>
      <c r="C436" t="s">
        <v>452</v>
      </c>
      <c r="D436" s="379">
        <v>201021153000</v>
      </c>
      <c r="E436" t="s">
        <v>471</v>
      </c>
      <c r="F436">
        <v>0</v>
      </c>
      <c r="G436" t="s">
        <v>2946</v>
      </c>
      <c r="H436">
        <v>58.78</v>
      </c>
      <c r="I436">
        <v>0</v>
      </c>
      <c r="J436" s="380">
        <v>0</v>
      </c>
      <c r="K436" s="380">
        <v>0</v>
      </c>
    </row>
    <row r="437" spans="1:11" x14ac:dyDescent="0.3">
      <c r="A437" s="257">
        <v>201021171500</v>
      </c>
      <c r="B437" t="s">
        <v>451</v>
      </c>
      <c r="C437" t="s">
        <v>452</v>
      </c>
      <c r="D437" s="379">
        <v>201021171500</v>
      </c>
      <c r="E437" t="s">
        <v>472</v>
      </c>
      <c r="F437" t="s">
        <v>472</v>
      </c>
      <c r="G437" t="s">
        <v>2946</v>
      </c>
      <c r="H437">
        <v>26.71</v>
      </c>
      <c r="I437">
        <v>0</v>
      </c>
      <c r="J437" s="380">
        <v>0</v>
      </c>
      <c r="K437" s="380">
        <v>0</v>
      </c>
    </row>
    <row r="438" spans="1:11" x14ac:dyDescent="0.3">
      <c r="A438" s="257">
        <v>201021171800</v>
      </c>
      <c r="B438" t="s">
        <v>451</v>
      </c>
      <c r="C438" t="s">
        <v>452</v>
      </c>
      <c r="D438" s="379">
        <v>201021171800</v>
      </c>
      <c r="E438" t="s">
        <v>472</v>
      </c>
      <c r="F438" t="s">
        <v>472</v>
      </c>
      <c r="G438" t="s">
        <v>2946</v>
      </c>
      <c r="H438">
        <v>26.71</v>
      </c>
      <c r="I438">
        <v>0</v>
      </c>
      <c r="J438" s="380">
        <v>0</v>
      </c>
      <c r="K438" s="380">
        <v>0</v>
      </c>
    </row>
    <row r="439" spans="1:11" x14ac:dyDescent="0.3">
      <c r="A439" s="257">
        <v>201021172500</v>
      </c>
      <c r="B439" t="s">
        <v>451</v>
      </c>
      <c r="C439" t="s">
        <v>452</v>
      </c>
      <c r="D439" s="379">
        <v>201021172500</v>
      </c>
      <c r="E439" t="s">
        <v>473</v>
      </c>
      <c r="F439">
        <v>0</v>
      </c>
      <c r="G439" t="s">
        <v>2946</v>
      </c>
      <c r="H439">
        <v>29.75</v>
      </c>
      <c r="I439">
        <v>0</v>
      </c>
      <c r="J439" s="380">
        <v>0</v>
      </c>
      <c r="K439" s="380">
        <v>0</v>
      </c>
    </row>
    <row r="440" spans="1:11" x14ac:dyDescent="0.3">
      <c r="A440" s="257">
        <v>201021173000</v>
      </c>
      <c r="B440" t="s">
        <v>451</v>
      </c>
      <c r="C440" t="s">
        <v>452</v>
      </c>
      <c r="D440" s="379">
        <v>201021173000</v>
      </c>
      <c r="E440" t="s">
        <v>474</v>
      </c>
      <c r="F440" t="s">
        <v>474</v>
      </c>
      <c r="G440" t="s">
        <v>2944</v>
      </c>
      <c r="H440">
        <v>29.49</v>
      </c>
      <c r="I440">
        <v>0</v>
      </c>
      <c r="J440" s="380">
        <v>0</v>
      </c>
      <c r="K440" s="380">
        <v>0</v>
      </c>
    </row>
    <row r="441" spans="1:11" x14ac:dyDescent="0.3">
      <c r="A441" s="257">
        <v>201021174000</v>
      </c>
      <c r="B441" t="s">
        <v>451</v>
      </c>
      <c r="C441" t="s">
        <v>452</v>
      </c>
      <c r="D441" s="379">
        <v>201021174000</v>
      </c>
      <c r="E441" t="s">
        <v>475</v>
      </c>
      <c r="F441" t="s">
        <v>475</v>
      </c>
      <c r="G441" t="s">
        <v>2946</v>
      </c>
      <c r="H441">
        <v>23.22</v>
      </c>
      <c r="I441">
        <v>0</v>
      </c>
      <c r="J441" s="380">
        <v>0</v>
      </c>
      <c r="K441" s="380">
        <v>0</v>
      </c>
    </row>
    <row r="442" spans="1:11" x14ac:dyDescent="0.3">
      <c r="A442" s="257">
        <v>201021190000</v>
      </c>
      <c r="B442" t="s">
        <v>451</v>
      </c>
      <c r="C442" t="s">
        <v>452</v>
      </c>
      <c r="D442" s="379">
        <v>201021190000</v>
      </c>
      <c r="E442" t="s">
        <v>476</v>
      </c>
      <c r="F442" t="s">
        <v>476</v>
      </c>
      <c r="G442" t="s">
        <v>2944</v>
      </c>
      <c r="H442">
        <v>0.83</v>
      </c>
      <c r="I442">
        <v>0</v>
      </c>
      <c r="J442" s="380">
        <v>0</v>
      </c>
      <c r="K442" s="380">
        <v>0</v>
      </c>
    </row>
    <row r="443" spans="1:11" x14ac:dyDescent="0.3">
      <c r="A443" s="254">
        <v>201021200500</v>
      </c>
      <c r="B443" t="s">
        <v>451</v>
      </c>
      <c r="C443" t="s">
        <v>452</v>
      </c>
      <c r="D443" s="379">
        <v>201021200500</v>
      </c>
      <c r="E443" t="s">
        <v>477</v>
      </c>
      <c r="F443">
        <v>0</v>
      </c>
      <c r="G443" t="s">
        <v>2971</v>
      </c>
      <c r="H443">
        <v>41.2</v>
      </c>
      <c r="I443">
        <v>0</v>
      </c>
      <c r="J443" s="380">
        <v>0</v>
      </c>
      <c r="K443" s="380">
        <v>0</v>
      </c>
    </row>
    <row r="444" spans="1:11" x14ac:dyDescent="0.3">
      <c r="A444" s="257">
        <v>201022102500</v>
      </c>
      <c r="B444" t="s">
        <v>478</v>
      </c>
      <c r="C444" t="s">
        <v>479</v>
      </c>
      <c r="D444" s="379">
        <v>201022102500</v>
      </c>
      <c r="E444" t="s">
        <v>2949</v>
      </c>
      <c r="F444">
        <v>0</v>
      </c>
      <c r="G444" t="s">
        <v>2944</v>
      </c>
      <c r="H444">
        <v>36.93</v>
      </c>
      <c r="I444">
        <v>0</v>
      </c>
      <c r="J444" s="380">
        <v>0</v>
      </c>
      <c r="K444" s="380">
        <v>0</v>
      </c>
    </row>
    <row r="445" spans="1:11" x14ac:dyDescent="0.3">
      <c r="A445" s="257">
        <v>201022103500</v>
      </c>
      <c r="B445" t="s">
        <v>478</v>
      </c>
      <c r="C445" t="s">
        <v>479</v>
      </c>
      <c r="D445" s="379">
        <v>201022103500</v>
      </c>
      <c r="E445" t="s">
        <v>2950</v>
      </c>
      <c r="F445" t="s">
        <v>57</v>
      </c>
      <c r="G445" t="s">
        <v>2946</v>
      </c>
      <c r="H445">
        <v>45.69</v>
      </c>
      <c r="I445">
        <v>0</v>
      </c>
      <c r="J445" s="380">
        <v>0</v>
      </c>
      <c r="K445" s="380">
        <v>0</v>
      </c>
    </row>
    <row r="446" spans="1:11" x14ac:dyDescent="0.3">
      <c r="A446" s="257">
        <v>201022104500</v>
      </c>
      <c r="B446" t="s">
        <v>478</v>
      </c>
      <c r="C446" t="s">
        <v>479</v>
      </c>
      <c r="D446" s="379">
        <v>201022104500</v>
      </c>
      <c r="E446" t="s">
        <v>2951</v>
      </c>
      <c r="F446">
        <v>0</v>
      </c>
      <c r="G446" t="s">
        <v>2946</v>
      </c>
      <c r="H446">
        <v>31.07</v>
      </c>
      <c r="I446">
        <v>0</v>
      </c>
      <c r="J446" s="380">
        <v>0</v>
      </c>
      <c r="K446" s="380">
        <v>0</v>
      </c>
    </row>
    <row r="447" spans="1:11" x14ac:dyDescent="0.3">
      <c r="A447" s="257">
        <v>201022105500</v>
      </c>
      <c r="B447" t="s">
        <v>478</v>
      </c>
      <c r="C447" t="s">
        <v>479</v>
      </c>
      <c r="D447" s="379">
        <v>201022105500</v>
      </c>
      <c r="E447" t="s">
        <v>2952</v>
      </c>
      <c r="F447" t="s">
        <v>2952</v>
      </c>
      <c r="G447" t="s">
        <v>2946</v>
      </c>
      <c r="H447">
        <v>37.78</v>
      </c>
      <c r="I447">
        <v>0</v>
      </c>
      <c r="J447" s="380">
        <v>0</v>
      </c>
      <c r="K447" s="380">
        <v>0</v>
      </c>
    </row>
    <row r="448" spans="1:11" x14ac:dyDescent="0.3">
      <c r="A448" s="257">
        <v>201022111100</v>
      </c>
      <c r="B448" t="s">
        <v>478</v>
      </c>
      <c r="C448" t="s">
        <v>479</v>
      </c>
      <c r="D448" s="379">
        <v>201022111100</v>
      </c>
      <c r="E448" t="s">
        <v>2953</v>
      </c>
      <c r="F448">
        <v>0</v>
      </c>
      <c r="G448" t="s">
        <v>2944</v>
      </c>
      <c r="H448">
        <v>38.47</v>
      </c>
      <c r="I448">
        <v>0</v>
      </c>
      <c r="J448" s="380">
        <v>0</v>
      </c>
      <c r="K448" s="380">
        <v>0</v>
      </c>
    </row>
    <row r="449" spans="1:11" x14ac:dyDescent="0.3">
      <c r="A449" s="257">
        <v>201022112500</v>
      </c>
      <c r="B449" t="s">
        <v>478</v>
      </c>
      <c r="C449" t="s">
        <v>479</v>
      </c>
      <c r="D449" s="379">
        <v>201022112500</v>
      </c>
      <c r="E449" t="s">
        <v>2954</v>
      </c>
      <c r="F449">
        <v>0</v>
      </c>
      <c r="G449" t="s">
        <v>2944</v>
      </c>
      <c r="H449">
        <v>45.64</v>
      </c>
      <c r="I449">
        <v>0</v>
      </c>
      <c r="J449" s="380">
        <v>0</v>
      </c>
      <c r="K449" s="380">
        <v>0</v>
      </c>
    </row>
    <row r="450" spans="1:11" x14ac:dyDescent="0.3">
      <c r="A450" s="257">
        <v>201022113500</v>
      </c>
      <c r="B450" t="s">
        <v>478</v>
      </c>
      <c r="C450" t="s">
        <v>479</v>
      </c>
      <c r="D450" s="379">
        <v>201022113500</v>
      </c>
      <c r="E450" t="s">
        <v>2955</v>
      </c>
      <c r="F450">
        <v>0</v>
      </c>
      <c r="G450" t="s">
        <v>2944</v>
      </c>
      <c r="H450">
        <v>55.93</v>
      </c>
      <c r="I450">
        <v>0</v>
      </c>
      <c r="J450" s="380">
        <v>0</v>
      </c>
      <c r="K450" s="380">
        <v>0</v>
      </c>
    </row>
    <row r="451" spans="1:11" x14ac:dyDescent="0.3">
      <c r="A451" s="257">
        <v>201022114500</v>
      </c>
      <c r="B451" t="s">
        <v>478</v>
      </c>
      <c r="C451" t="s">
        <v>479</v>
      </c>
      <c r="D451" s="379">
        <v>201022114500</v>
      </c>
      <c r="E451" t="s">
        <v>2956</v>
      </c>
      <c r="F451">
        <v>0</v>
      </c>
      <c r="G451" t="s">
        <v>2946</v>
      </c>
      <c r="H451">
        <v>36.99</v>
      </c>
      <c r="I451">
        <v>0</v>
      </c>
      <c r="J451" s="380">
        <v>0</v>
      </c>
      <c r="K451" s="380">
        <v>0</v>
      </c>
    </row>
    <row r="452" spans="1:11" x14ac:dyDescent="0.3">
      <c r="A452" s="257">
        <v>201022114800</v>
      </c>
      <c r="B452" t="s">
        <v>478</v>
      </c>
      <c r="C452" t="s">
        <v>479</v>
      </c>
      <c r="D452" s="379">
        <v>201022114800</v>
      </c>
      <c r="E452" t="s">
        <v>480</v>
      </c>
      <c r="F452" t="s">
        <v>480</v>
      </c>
      <c r="G452" t="s">
        <v>2944</v>
      </c>
      <c r="H452">
        <v>34.090000000000003</v>
      </c>
      <c r="I452">
        <v>0</v>
      </c>
      <c r="J452" s="380">
        <v>0</v>
      </c>
      <c r="K452" s="380">
        <v>0</v>
      </c>
    </row>
    <row r="453" spans="1:11" x14ac:dyDescent="0.3">
      <c r="A453" s="257">
        <v>201022152500</v>
      </c>
      <c r="B453" t="s">
        <v>478</v>
      </c>
      <c r="C453" t="s">
        <v>479</v>
      </c>
      <c r="D453" s="379">
        <v>201022152500</v>
      </c>
      <c r="E453" t="s">
        <v>2957</v>
      </c>
      <c r="F453" t="s">
        <v>2957</v>
      </c>
      <c r="G453" t="s">
        <v>2944</v>
      </c>
      <c r="H453">
        <v>115.12</v>
      </c>
      <c r="I453">
        <v>0</v>
      </c>
      <c r="J453" s="380">
        <v>0</v>
      </c>
      <c r="K453" s="380">
        <v>0</v>
      </c>
    </row>
    <row r="454" spans="1:11" x14ac:dyDescent="0.3">
      <c r="A454" s="257">
        <v>201022172000</v>
      </c>
      <c r="B454" t="s">
        <v>478</v>
      </c>
      <c r="C454" t="s">
        <v>479</v>
      </c>
      <c r="D454" s="379">
        <v>201022172000</v>
      </c>
      <c r="E454" t="s">
        <v>2958</v>
      </c>
      <c r="F454">
        <v>0</v>
      </c>
      <c r="G454" t="s">
        <v>2946</v>
      </c>
      <c r="H454">
        <v>18.72</v>
      </c>
      <c r="I454">
        <v>0</v>
      </c>
      <c r="J454" s="380">
        <v>0</v>
      </c>
      <c r="K454" s="380">
        <v>0</v>
      </c>
    </row>
    <row r="455" spans="1:11" x14ac:dyDescent="0.3">
      <c r="A455" s="257">
        <v>201022200300</v>
      </c>
      <c r="B455" t="s">
        <v>478</v>
      </c>
      <c r="C455" t="s">
        <v>479</v>
      </c>
      <c r="D455" s="379">
        <v>201022200300</v>
      </c>
      <c r="E455" t="s">
        <v>481</v>
      </c>
      <c r="F455" t="s">
        <v>481</v>
      </c>
      <c r="G455" t="s">
        <v>2944</v>
      </c>
      <c r="H455">
        <v>72.150000000000006</v>
      </c>
      <c r="I455">
        <v>0</v>
      </c>
      <c r="J455" s="380">
        <v>0</v>
      </c>
      <c r="K455" s="380">
        <v>0</v>
      </c>
    </row>
    <row r="456" spans="1:11" x14ac:dyDescent="0.3">
      <c r="A456" s="257">
        <v>201022200500</v>
      </c>
      <c r="B456" t="s">
        <v>478</v>
      </c>
      <c r="C456" t="s">
        <v>479</v>
      </c>
      <c r="D456" s="379">
        <v>201022200500</v>
      </c>
      <c r="E456" t="s">
        <v>482</v>
      </c>
      <c r="F456" t="s">
        <v>482</v>
      </c>
      <c r="G456" t="s">
        <v>2944</v>
      </c>
      <c r="H456">
        <v>89.28</v>
      </c>
      <c r="I456">
        <v>0</v>
      </c>
      <c r="J456" s="380">
        <v>0</v>
      </c>
      <c r="K456" s="380">
        <v>0</v>
      </c>
    </row>
    <row r="457" spans="1:11" x14ac:dyDescent="0.3">
      <c r="A457" s="257">
        <v>201022205000</v>
      </c>
      <c r="B457" t="s">
        <v>478</v>
      </c>
      <c r="C457" t="s">
        <v>479</v>
      </c>
      <c r="D457" s="379">
        <v>201022205000</v>
      </c>
      <c r="E457" t="s">
        <v>483</v>
      </c>
      <c r="F457" t="s">
        <v>483</v>
      </c>
      <c r="G457" t="s">
        <v>2946</v>
      </c>
      <c r="H457">
        <v>41.99</v>
      </c>
      <c r="I457">
        <v>0</v>
      </c>
      <c r="J457" s="380">
        <v>0</v>
      </c>
      <c r="K457" s="380">
        <v>0</v>
      </c>
    </row>
    <row r="458" spans="1:11" x14ac:dyDescent="0.3">
      <c r="A458" s="257">
        <v>201022205500</v>
      </c>
      <c r="B458" t="s">
        <v>478</v>
      </c>
      <c r="C458" t="s">
        <v>479</v>
      </c>
      <c r="D458" s="379">
        <v>201022205500</v>
      </c>
      <c r="E458" t="s">
        <v>484</v>
      </c>
      <c r="F458" t="s">
        <v>484</v>
      </c>
      <c r="G458" t="s">
        <v>2946</v>
      </c>
      <c r="H458">
        <v>28.16</v>
      </c>
      <c r="I458">
        <v>0</v>
      </c>
      <c r="J458" s="380">
        <v>0</v>
      </c>
      <c r="K458" s="380">
        <v>0</v>
      </c>
    </row>
    <row r="459" spans="1:11" x14ac:dyDescent="0.3">
      <c r="A459" s="257">
        <v>20102220600</v>
      </c>
      <c r="B459" t="s">
        <v>478</v>
      </c>
      <c r="C459" t="s">
        <v>479</v>
      </c>
      <c r="D459" s="379">
        <v>201022206000</v>
      </c>
      <c r="E459" t="s">
        <v>485</v>
      </c>
      <c r="F459" t="s">
        <v>485</v>
      </c>
      <c r="G459" t="s">
        <v>2946</v>
      </c>
      <c r="H459">
        <v>34.369999999999997</v>
      </c>
      <c r="I459">
        <v>0</v>
      </c>
      <c r="J459" s="380">
        <v>0</v>
      </c>
      <c r="K459" s="380">
        <v>0</v>
      </c>
    </row>
    <row r="460" spans="1:11" x14ac:dyDescent="0.3">
      <c r="A460" s="257">
        <v>201022206500</v>
      </c>
      <c r="B460" t="s">
        <v>478</v>
      </c>
      <c r="C460" t="s">
        <v>479</v>
      </c>
      <c r="D460" s="379">
        <v>201022206500</v>
      </c>
      <c r="E460" t="s">
        <v>486</v>
      </c>
      <c r="F460" t="s">
        <v>486</v>
      </c>
      <c r="G460" t="s">
        <v>2946</v>
      </c>
      <c r="H460">
        <v>61.29</v>
      </c>
      <c r="I460">
        <v>0</v>
      </c>
      <c r="J460" s="380">
        <v>0</v>
      </c>
      <c r="K460" s="380">
        <v>0</v>
      </c>
    </row>
    <row r="461" spans="1:11" x14ac:dyDescent="0.3">
      <c r="A461" s="257">
        <v>201022302500</v>
      </c>
      <c r="B461" t="s">
        <v>478</v>
      </c>
      <c r="C461" t="s">
        <v>479</v>
      </c>
      <c r="D461" s="379">
        <v>201022302500</v>
      </c>
      <c r="E461" t="s">
        <v>487</v>
      </c>
      <c r="F461" t="s">
        <v>487</v>
      </c>
      <c r="G461" t="s">
        <v>2944</v>
      </c>
      <c r="H461">
        <v>52.13</v>
      </c>
      <c r="I461">
        <v>0</v>
      </c>
      <c r="J461" s="380">
        <v>0</v>
      </c>
      <c r="K461" s="380">
        <v>0</v>
      </c>
    </row>
    <row r="462" spans="1:11" x14ac:dyDescent="0.3">
      <c r="A462" s="257">
        <v>201020303500</v>
      </c>
      <c r="B462" t="s">
        <v>478</v>
      </c>
      <c r="C462" t="s">
        <v>479</v>
      </c>
      <c r="D462" s="379">
        <v>201020303500</v>
      </c>
      <c r="E462" t="s">
        <v>488</v>
      </c>
      <c r="F462" t="s">
        <v>488</v>
      </c>
      <c r="G462" t="s">
        <v>2944</v>
      </c>
      <c r="H462">
        <v>65.27</v>
      </c>
      <c r="I462">
        <v>0</v>
      </c>
      <c r="J462" s="380">
        <v>0</v>
      </c>
      <c r="K462" s="380">
        <v>0</v>
      </c>
    </row>
    <row r="463" spans="1:11" x14ac:dyDescent="0.3">
      <c r="A463" s="254">
        <v>201040201000</v>
      </c>
      <c r="B463" t="s">
        <v>489</v>
      </c>
      <c r="C463" t="s">
        <v>490</v>
      </c>
      <c r="D463" s="379">
        <v>201040201000</v>
      </c>
      <c r="E463" t="s">
        <v>491</v>
      </c>
      <c r="F463" t="s">
        <v>491</v>
      </c>
      <c r="G463" t="s">
        <v>2944</v>
      </c>
      <c r="H463">
        <v>81.400000000000006</v>
      </c>
      <c r="I463">
        <v>0</v>
      </c>
      <c r="J463" s="380">
        <v>0</v>
      </c>
      <c r="K463" s="380">
        <v>0</v>
      </c>
    </row>
    <row r="464" spans="1:11" x14ac:dyDescent="0.3">
      <c r="A464" s="257">
        <v>201099102500</v>
      </c>
      <c r="B464" t="s">
        <v>492</v>
      </c>
      <c r="C464" t="s">
        <v>493</v>
      </c>
      <c r="D464" s="379">
        <v>201099102500</v>
      </c>
      <c r="E464" t="s">
        <v>494</v>
      </c>
      <c r="F464" t="s">
        <v>494</v>
      </c>
      <c r="G464" t="s">
        <v>2944</v>
      </c>
      <c r="H464">
        <v>21.77</v>
      </c>
      <c r="I464">
        <v>0</v>
      </c>
      <c r="J464" s="380">
        <v>0</v>
      </c>
      <c r="K464" s="380">
        <v>0</v>
      </c>
    </row>
    <row r="465" spans="1:11" x14ac:dyDescent="0.3">
      <c r="A465" s="257">
        <v>201099103500</v>
      </c>
      <c r="B465" t="s">
        <v>492</v>
      </c>
      <c r="C465" t="s">
        <v>493</v>
      </c>
      <c r="D465" s="379">
        <v>201099103500</v>
      </c>
      <c r="E465" t="s">
        <v>495</v>
      </c>
      <c r="F465" t="s">
        <v>495</v>
      </c>
      <c r="G465" t="s">
        <v>2944</v>
      </c>
      <c r="H465">
        <v>26.86</v>
      </c>
      <c r="I465">
        <v>0</v>
      </c>
      <c r="J465" s="380">
        <v>0</v>
      </c>
      <c r="K465" s="380">
        <v>0</v>
      </c>
    </row>
    <row r="466" spans="1:11" x14ac:dyDescent="0.3">
      <c r="A466" s="257">
        <v>201099104700</v>
      </c>
      <c r="B466" t="s">
        <v>492</v>
      </c>
      <c r="C466" t="s">
        <v>493</v>
      </c>
      <c r="D466" s="379">
        <v>201099104700</v>
      </c>
      <c r="E466" t="s">
        <v>496</v>
      </c>
      <c r="F466" t="s">
        <v>496</v>
      </c>
      <c r="G466" t="s">
        <v>2946</v>
      </c>
      <c r="H466">
        <v>19.27</v>
      </c>
      <c r="I466">
        <v>0</v>
      </c>
      <c r="J466" s="380">
        <v>0</v>
      </c>
      <c r="K466" s="380">
        <v>0</v>
      </c>
    </row>
    <row r="467" spans="1:11" x14ac:dyDescent="0.3">
      <c r="A467" s="257">
        <v>201099105700</v>
      </c>
      <c r="B467" t="s">
        <v>492</v>
      </c>
      <c r="C467" t="s">
        <v>493</v>
      </c>
      <c r="D467" s="379">
        <v>201099105700</v>
      </c>
      <c r="E467" t="s">
        <v>497</v>
      </c>
      <c r="F467" t="s">
        <v>497</v>
      </c>
      <c r="G467" t="s">
        <v>2944</v>
      </c>
      <c r="H467">
        <v>43.7</v>
      </c>
      <c r="I467">
        <v>0</v>
      </c>
      <c r="J467" s="380">
        <v>0</v>
      </c>
      <c r="K467" s="380">
        <v>0</v>
      </c>
    </row>
    <row r="468" spans="1:11" x14ac:dyDescent="0.3">
      <c r="A468" s="257">
        <v>201099111500</v>
      </c>
      <c r="B468" t="s">
        <v>492</v>
      </c>
      <c r="C468" t="s">
        <v>493</v>
      </c>
      <c r="D468" s="379">
        <v>201099111500</v>
      </c>
      <c r="E468" t="s">
        <v>498</v>
      </c>
      <c r="F468" t="s">
        <v>498</v>
      </c>
      <c r="G468" t="s">
        <v>2944</v>
      </c>
      <c r="H468">
        <v>20.66</v>
      </c>
      <c r="I468">
        <v>0</v>
      </c>
      <c r="J468" s="380">
        <v>0</v>
      </c>
      <c r="K468" s="380">
        <v>0</v>
      </c>
    </row>
    <row r="469" spans="1:11" x14ac:dyDescent="0.3">
      <c r="A469" s="257">
        <v>201099112500</v>
      </c>
      <c r="B469" t="s">
        <v>492</v>
      </c>
      <c r="C469" t="s">
        <v>493</v>
      </c>
      <c r="D469" s="379">
        <v>201099112500</v>
      </c>
      <c r="E469" t="s">
        <v>499</v>
      </c>
      <c r="F469" t="s">
        <v>499</v>
      </c>
      <c r="G469" t="s">
        <v>2944</v>
      </c>
      <c r="H469">
        <v>32.79</v>
      </c>
      <c r="I469">
        <v>0</v>
      </c>
      <c r="J469" s="380">
        <v>0</v>
      </c>
      <c r="K469" s="380">
        <v>0</v>
      </c>
    </row>
    <row r="470" spans="1:11" x14ac:dyDescent="0.3">
      <c r="A470" s="257">
        <v>201099113500</v>
      </c>
      <c r="B470" t="s">
        <v>492</v>
      </c>
      <c r="C470" t="s">
        <v>493</v>
      </c>
      <c r="D470" s="379">
        <v>201099113500</v>
      </c>
      <c r="E470" t="s">
        <v>500</v>
      </c>
      <c r="F470" t="s">
        <v>501</v>
      </c>
      <c r="G470" t="s">
        <v>2944</v>
      </c>
      <c r="H470">
        <v>41.55</v>
      </c>
      <c r="I470">
        <v>0</v>
      </c>
      <c r="J470" s="380">
        <v>0</v>
      </c>
      <c r="K470" s="380">
        <v>0</v>
      </c>
    </row>
    <row r="471" spans="1:11" x14ac:dyDescent="0.3">
      <c r="A471" s="257">
        <v>201099115000</v>
      </c>
      <c r="B471" t="s">
        <v>492</v>
      </c>
      <c r="C471" t="s">
        <v>493</v>
      </c>
      <c r="D471" s="379">
        <v>201099115000</v>
      </c>
      <c r="E471" t="s">
        <v>502</v>
      </c>
      <c r="F471" t="s">
        <v>502</v>
      </c>
      <c r="G471" t="s">
        <v>2944</v>
      </c>
      <c r="H471">
        <v>47.18</v>
      </c>
      <c r="I471">
        <v>0</v>
      </c>
      <c r="J471" s="380">
        <v>0</v>
      </c>
      <c r="K471" s="380">
        <v>0</v>
      </c>
    </row>
    <row r="472" spans="1:11" x14ac:dyDescent="0.3">
      <c r="A472" s="257">
        <v>201099115700</v>
      </c>
      <c r="B472" t="s">
        <v>492</v>
      </c>
      <c r="C472" t="s">
        <v>493</v>
      </c>
      <c r="D472" s="379">
        <v>201099115700</v>
      </c>
      <c r="E472" t="s">
        <v>503</v>
      </c>
      <c r="F472" t="s">
        <v>503</v>
      </c>
      <c r="G472" t="s">
        <v>2944</v>
      </c>
      <c r="H472">
        <v>69.959999999999994</v>
      </c>
      <c r="I472">
        <v>0</v>
      </c>
      <c r="J472" s="380">
        <v>0</v>
      </c>
      <c r="K472" s="380">
        <v>0</v>
      </c>
    </row>
    <row r="473" spans="1:11" x14ac:dyDescent="0.3">
      <c r="A473" s="257">
        <v>201099152000</v>
      </c>
      <c r="B473" t="s">
        <v>492</v>
      </c>
      <c r="C473" t="s">
        <v>493</v>
      </c>
      <c r="D473" s="379">
        <v>201099152000</v>
      </c>
      <c r="E473" t="s">
        <v>504</v>
      </c>
      <c r="F473" t="s">
        <v>504</v>
      </c>
      <c r="G473" t="s">
        <v>2944</v>
      </c>
      <c r="H473">
        <v>33.74</v>
      </c>
      <c r="I473">
        <v>0</v>
      </c>
      <c r="J473" s="380">
        <v>0</v>
      </c>
      <c r="K473" s="380">
        <v>0</v>
      </c>
    </row>
    <row r="474" spans="1:11" x14ac:dyDescent="0.3">
      <c r="A474" s="257">
        <v>201099153000</v>
      </c>
      <c r="B474" t="s">
        <v>492</v>
      </c>
      <c r="C474" t="s">
        <v>493</v>
      </c>
      <c r="D474" s="379">
        <v>201099153000</v>
      </c>
      <c r="E474" t="s">
        <v>505</v>
      </c>
      <c r="F474" t="s">
        <v>505</v>
      </c>
      <c r="G474" t="s">
        <v>2946</v>
      </c>
      <c r="H474">
        <v>40.119999999999997</v>
      </c>
      <c r="I474">
        <v>0</v>
      </c>
      <c r="J474" s="380">
        <v>0</v>
      </c>
      <c r="K474" s="380">
        <v>0</v>
      </c>
    </row>
    <row r="475" spans="1:11" x14ac:dyDescent="0.3">
      <c r="A475" s="257">
        <v>201099153200</v>
      </c>
      <c r="B475" t="s">
        <v>492</v>
      </c>
      <c r="C475" t="s">
        <v>493</v>
      </c>
      <c r="D475" s="379">
        <v>201099153200</v>
      </c>
      <c r="E475" t="s">
        <v>506</v>
      </c>
      <c r="F475" t="s">
        <v>506</v>
      </c>
      <c r="G475" t="s">
        <v>2946</v>
      </c>
      <c r="H475">
        <v>80.25</v>
      </c>
      <c r="I475">
        <v>0</v>
      </c>
      <c r="J475" s="380">
        <v>0</v>
      </c>
      <c r="K475" s="380">
        <v>0</v>
      </c>
    </row>
    <row r="476" spans="1:11" x14ac:dyDescent="0.3">
      <c r="A476" s="257">
        <v>201099153400</v>
      </c>
      <c r="B476" t="s">
        <v>492</v>
      </c>
      <c r="C476" t="s">
        <v>493</v>
      </c>
      <c r="D476" s="379">
        <v>201099153400</v>
      </c>
      <c r="E476" t="s">
        <v>507</v>
      </c>
      <c r="F476">
        <v>0</v>
      </c>
      <c r="G476" t="s">
        <v>2944</v>
      </c>
      <c r="H476">
        <v>0.63</v>
      </c>
      <c r="I476">
        <v>0</v>
      </c>
      <c r="J476" s="380">
        <v>0</v>
      </c>
      <c r="K476" s="380">
        <v>0</v>
      </c>
    </row>
    <row r="477" spans="1:11" x14ac:dyDescent="0.3">
      <c r="A477" s="257">
        <v>201099153600</v>
      </c>
      <c r="B477" t="s">
        <v>492</v>
      </c>
      <c r="C477" t="s">
        <v>493</v>
      </c>
      <c r="D477" s="379">
        <v>201099153600</v>
      </c>
      <c r="E477" t="s">
        <v>508</v>
      </c>
      <c r="F477">
        <v>0</v>
      </c>
      <c r="G477" t="s">
        <v>2944</v>
      </c>
      <c r="H477">
        <v>93.49</v>
      </c>
      <c r="I477">
        <v>0</v>
      </c>
      <c r="J477" s="380">
        <v>0</v>
      </c>
      <c r="K477" s="380">
        <v>0</v>
      </c>
    </row>
    <row r="478" spans="1:11" x14ac:dyDescent="0.3">
      <c r="A478" s="257">
        <v>201099171900</v>
      </c>
      <c r="B478" t="s">
        <v>492</v>
      </c>
      <c r="C478" t="s">
        <v>493</v>
      </c>
      <c r="D478" s="379">
        <v>201099171900</v>
      </c>
      <c r="E478" t="s">
        <v>509</v>
      </c>
      <c r="F478" t="s">
        <v>509</v>
      </c>
      <c r="G478" t="s">
        <v>2946</v>
      </c>
      <c r="H478">
        <v>13.13</v>
      </c>
      <c r="I478">
        <v>0</v>
      </c>
      <c r="J478" s="380">
        <v>0</v>
      </c>
      <c r="K478" s="380">
        <v>0</v>
      </c>
    </row>
    <row r="479" spans="1:11" x14ac:dyDescent="0.3">
      <c r="A479" s="257">
        <v>201099172500</v>
      </c>
      <c r="B479" t="s">
        <v>492</v>
      </c>
      <c r="C479" t="s">
        <v>493</v>
      </c>
      <c r="D479" s="379">
        <v>201099172500</v>
      </c>
      <c r="E479" t="s">
        <v>510</v>
      </c>
      <c r="F479">
        <v>0</v>
      </c>
      <c r="G479" t="s">
        <v>2944</v>
      </c>
      <c r="H479">
        <v>10.9</v>
      </c>
      <c r="I479">
        <v>0</v>
      </c>
      <c r="J479" s="380">
        <v>0</v>
      </c>
      <c r="K479" s="380">
        <v>0</v>
      </c>
    </row>
    <row r="480" spans="1:11" x14ac:dyDescent="0.3">
      <c r="A480" s="257">
        <v>201099172900</v>
      </c>
      <c r="B480" t="s">
        <v>492</v>
      </c>
      <c r="C480" t="s">
        <v>493</v>
      </c>
      <c r="D480" s="379">
        <v>201099172900</v>
      </c>
      <c r="E480" t="s">
        <v>511</v>
      </c>
      <c r="F480" t="s">
        <v>512</v>
      </c>
      <c r="G480" t="s">
        <v>2946</v>
      </c>
      <c r="H480">
        <v>21.88</v>
      </c>
      <c r="I480">
        <v>0</v>
      </c>
      <c r="J480" s="380">
        <v>0</v>
      </c>
      <c r="K480" s="380">
        <v>0</v>
      </c>
    </row>
    <row r="481" spans="1:11" x14ac:dyDescent="0.3">
      <c r="A481" s="257">
        <v>201099173000</v>
      </c>
      <c r="B481" t="s">
        <v>492</v>
      </c>
      <c r="C481" t="s">
        <v>493</v>
      </c>
      <c r="D481" s="379">
        <v>201099173000</v>
      </c>
      <c r="E481" t="s">
        <v>3472</v>
      </c>
      <c r="F481" t="s">
        <v>3472</v>
      </c>
      <c r="G481" t="s">
        <v>2944</v>
      </c>
      <c r="H481">
        <v>17.43</v>
      </c>
      <c r="I481">
        <v>0</v>
      </c>
      <c r="J481" s="380">
        <v>0</v>
      </c>
      <c r="K481" s="380">
        <v>0</v>
      </c>
    </row>
    <row r="482" spans="1:11" x14ac:dyDescent="0.3">
      <c r="A482" s="257">
        <v>201099174000</v>
      </c>
      <c r="B482" t="s">
        <v>492</v>
      </c>
      <c r="C482" t="s">
        <v>493</v>
      </c>
      <c r="D482" s="379">
        <v>201099174000</v>
      </c>
      <c r="E482" t="s">
        <v>513</v>
      </c>
      <c r="F482" t="s">
        <v>513</v>
      </c>
      <c r="G482" t="s">
        <v>2944</v>
      </c>
      <c r="H482">
        <v>30.4</v>
      </c>
      <c r="I482">
        <v>0</v>
      </c>
      <c r="J482" s="380">
        <v>0</v>
      </c>
      <c r="K482" s="380">
        <v>0</v>
      </c>
    </row>
    <row r="483" spans="1:11" x14ac:dyDescent="0.3">
      <c r="A483" s="257">
        <v>201520100500</v>
      </c>
      <c r="B483" t="s">
        <v>514</v>
      </c>
      <c r="C483" t="s">
        <v>515</v>
      </c>
      <c r="D483" s="379">
        <v>201520100500</v>
      </c>
      <c r="E483" t="s">
        <v>516</v>
      </c>
      <c r="F483">
        <v>0</v>
      </c>
      <c r="G483" t="s">
        <v>2944</v>
      </c>
      <c r="H483">
        <v>62.84</v>
      </c>
      <c r="I483">
        <v>0</v>
      </c>
      <c r="J483" s="380">
        <v>0</v>
      </c>
      <c r="K483" s="380">
        <v>0</v>
      </c>
    </row>
    <row r="484" spans="1:11" x14ac:dyDescent="0.3">
      <c r="A484" s="257">
        <v>201520101000</v>
      </c>
      <c r="B484" t="s">
        <v>514</v>
      </c>
      <c r="C484" t="s">
        <v>515</v>
      </c>
      <c r="D484" s="379">
        <v>201520101000</v>
      </c>
      <c r="E484" t="s">
        <v>517</v>
      </c>
      <c r="F484">
        <v>0</v>
      </c>
      <c r="G484" t="s">
        <v>2944</v>
      </c>
      <c r="H484">
        <v>81.28</v>
      </c>
      <c r="I484">
        <v>0</v>
      </c>
      <c r="J484" s="380">
        <v>0</v>
      </c>
      <c r="K484" s="380">
        <v>0</v>
      </c>
    </row>
    <row r="485" spans="1:11" x14ac:dyDescent="0.3">
      <c r="A485" s="257">
        <v>201520101500</v>
      </c>
      <c r="B485" t="s">
        <v>514</v>
      </c>
      <c r="C485" t="s">
        <v>515</v>
      </c>
      <c r="D485" s="379">
        <v>201520101500</v>
      </c>
      <c r="E485" t="s">
        <v>518</v>
      </c>
      <c r="F485">
        <v>0</v>
      </c>
      <c r="G485" t="s">
        <v>2946</v>
      </c>
      <c r="H485">
        <v>45.88</v>
      </c>
      <c r="I485">
        <v>0</v>
      </c>
      <c r="J485" s="380">
        <v>0</v>
      </c>
      <c r="K485" s="380">
        <v>0</v>
      </c>
    </row>
    <row r="486" spans="1:11" x14ac:dyDescent="0.3">
      <c r="A486" s="257">
        <v>201520102500</v>
      </c>
      <c r="B486" t="s">
        <v>514</v>
      </c>
      <c r="C486" t="s">
        <v>515</v>
      </c>
      <c r="D486" s="379">
        <v>201520102500</v>
      </c>
      <c r="E486" t="s">
        <v>3473</v>
      </c>
      <c r="F486">
        <v>0</v>
      </c>
      <c r="G486" t="s">
        <v>2944</v>
      </c>
      <c r="H486">
        <v>130.75</v>
      </c>
      <c r="I486">
        <v>0</v>
      </c>
      <c r="J486" s="380">
        <v>0</v>
      </c>
      <c r="K486" s="380">
        <v>0</v>
      </c>
    </row>
    <row r="487" spans="1:11" x14ac:dyDescent="0.3">
      <c r="A487" s="257">
        <v>201520103000</v>
      </c>
      <c r="B487" t="s">
        <v>514</v>
      </c>
      <c r="C487" t="s">
        <v>515</v>
      </c>
      <c r="D487" s="379">
        <v>201520103000</v>
      </c>
      <c r="E487" t="s">
        <v>519</v>
      </c>
      <c r="F487">
        <v>0</v>
      </c>
      <c r="G487" t="s">
        <v>2944</v>
      </c>
      <c r="H487">
        <v>220.28</v>
      </c>
      <c r="I487">
        <v>0</v>
      </c>
      <c r="J487" s="380">
        <v>0</v>
      </c>
      <c r="K487" s="380">
        <v>0</v>
      </c>
    </row>
    <row r="488" spans="1:11" x14ac:dyDescent="0.3">
      <c r="A488" s="257">
        <v>201520105000</v>
      </c>
      <c r="B488" t="s">
        <v>514</v>
      </c>
      <c r="C488" t="s">
        <v>515</v>
      </c>
      <c r="D488" s="379">
        <v>201520105000</v>
      </c>
      <c r="E488" t="s">
        <v>3474</v>
      </c>
      <c r="F488">
        <v>0</v>
      </c>
      <c r="G488" t="s">
        <v>2944</v>
      </c>
      <c r="H488">
        <v>0.94</v>
      </c>
      <c r="I488">
        <v>0</v>
      </c>
      <c r="J488" s="380">
        <v>0</v>
      </c>
      <c r="K488" s="380">
        <v>0</v>
      </c>
    </row>
    <row r="489" spans="1:11" x14ac:dyDescent="0.3">
      <c r="A489" s="257">
        <v>201520105500</v>
      </c>
      <c r="B489" t="s">
        <v>514</v>
      </c>
      <c r="C489" t="s">
        <v>515</v>
      </c>
      <c r="D489" s="379">
        <v>201520105500</v>
      </c>
      <c r="E489" t="s">
        <v>3475</v>
      </c>
      <c r="F489">
        <v>0</v>
      </c>
      <c r="G489" t="s">
        <v>2944</v>
      </c>
      <c r="H489">
        <v>1.79</v>
      </c>
      <c r="I489">
        <v>0</v>
      </c>
      <c r="J489" s="380">
        <v>0</v>
      </c>
      <c r="K489" s="380">
        <v>0</v>
      </c>
    </row>
    <row r="490" spans="1:11" x14ac:dyDescent="0.3">
      <c r="A490" s="257">
        <v>201520106000</v>
      </c>
      <c r="B490" t="s">
        <v>514</v>
      </c>
      <c r="C490" t="s">
        <v>515</v>
      </c>
      <c r="D490" s="379">
        <v>201520106000</v>
      </c>
      <c r="E490" t="s">
        <v>520</v>
      </c>
      <c r="F490">
        <v>0</v>
      </c>
      <c r="G490" t="s">
        <v>2946</v>
      </c>
      <c r="H490">
        <v>136.63999999999999</v>
      </c>
      <c r="I490">
        <v>0</v>
      </c>
      <c r="J490" s="380">
        <v>0</v>
      </c>
      <c r="K490" s="380">
        <v>0</v>
      </c>
    </row>
    <row r="491" spans="1:11" x14ac:dyDescent="0.3">
      <c r="A491" s="257">
        <v>201520108000</v>
      </c>
      <c r="B491" t="s">
        <v>514</v>
      </c>
      <c r="C491" t="s">
        <v>515</v>
      </c>
      <c r="D491" s="379">
        <v>201520108000</v>
      </c>
      <c r="E491" t="s">
        <v>521</v>
      </c>
      <c r="F491">
        <v>0</v>
      </c>
      <c r="G491" t="s">
        <v>2944</v>
      </c>
      <c r="H491">
        <v>68.2</v>
      </c>
      <c r="I491">
        <v>0</v>
      </c>
      <c r="J491" s="380">
        <v>0</v>
      </c>
      <c r="K491" s="380">
        <v>0</v>
      </c>
    </row>
    <row r="492" spans="1:11" x14ac:dyDescent="0.3">
      <c r="A492" s="257">
        <v>201520108500</v>
      </c>
      <c r="B492" t="s">
        <v>514</v>
      </c>
      <c r="C492" t="s">
        <v>515</v>
      </c>
      <c r="D492" s="379">
        <v>201520108500</v>
      </c>
      <c r="E492" t="s">
        <v>522</v>
      </c>
      <c r="F492">
        <v>0</v>
      </c>
      <c r="G492" t="s">
        <v>2944</v>
      </c>
      <c r="H492">
        <v>52.18</v>
      </c>
      <c r="I492">
        <v>0</v>
      </c>
      <c r="J492" s="380">
        <v>0</v>
      </c>
      <c r="K492" s="380">
        <v>0</v>
      </c>
    </row>
    <row r="493" spans="1:11" x14ac:dyDescent="0.3">
      <c r="A493" s="257">
        <v>201520109000</v>
      </c>
      <c r="B493" t="s">
        <v>514</v>
      </c>
      <c r="C493" t="s">
        <v>515</v>
      </c>
      <c r="D493" s="379">
        <v>201520109000</v>
      </c>
      <c r="E493" t="s">
        <v>523</v>
      </c>
      <c r="F493">
        <v>0</v>
      </c>
      <c r="G493" t="s">
        <v>2944</v>
      </c>
      <c r="H493">
        <v>100.95</v>
      </c>
      <c r="I493">
        <v>0</v>
      </c>
      <c r="J493" s="380">
        <v>0</v>
      </c>
      <c r="K493" s="380">
        <v>0</v>
      </c>
    </row>
    <row r="494" spans="1:11" x14ac:dyDescent="0.3">
      <c r="A494" s="257">
        <v>201520109500</v>
      </c>
      <c r="B494" t="s">
        <v>514</v>
      </c>
      <c r="C494" t="s">
        <v>515</v>
      </c>
      <c r="D494" s="379">
        <v>201520109500</v>
      </c>
      <c r="E494" t="s">
        <v>524</v>
      </c>
      <c r="F494">
        <v>0</v>
      </c>
      <c r="G494" t="s">
        <v>2946</v>
      </c>
      <c r="H494">
        <v>277.7</v>
      </c>
      <c r="I494">
        <v>0</v>
      </c>
      <c r="J494" s="380">
        <v>0</v>
      </c>
      <c r="K494" s="380">
        <v>0</v>
      </c>
    </row>
    <row r="495" spans="1:11" x14ac:dyDescent="0.3">
      <c r="A495" s="257">
        <v>201520111000</v>
      </c>
      <c r="B495" t="s">
        <v>514</v>
      </c>
      <c r="C495" t="s">
        <v>515</v>
      </c>
      <c r="D495" s="379">
        <v>201520111000</v>
      </c>
      <c r="E495" t="s">
        <v>525</v>
      </c>
      <c r="F495">
        <v>0</v>
      </c>
      <c r="G495" t="s">
        <v>2946</v>
      </c>
      <c r="H495">
        <v>72.2</v>
      </c>
      <c r="I495">
        <v>0</v>
      </c>
      <c r="J495" s="380">
        <v>0</v>
      </c>
      <c r="K495" s="380">
        <v>0</v>
      </c>
    </row>
    <row r="496" spans="1:11" x14ac:dyDescent="0.3">
      <c r="A496" s="257">
        <v>201520114100</v>
      </c>
      <c r="B496" t="s">
        <v>514</v>
      </c>
      <c r="C496" t="s">
        <v>515</v>
      </c>
      <c r="D496" s="379">
        <v>201520114100</v>
      </c>
      <c r="E496" t="s">
        <v>526</v>
      </c>
      <c r="F496">
        <v>0</v>
      </c>
      <c r="G496" t="s">
        <v>2946</v>
      </c>
      <c r="H496">
        <v>624.34</v>
      </c>
      <c r="I496">
        <v>0</v>
      </c>
      <c r="J496" s="380">
        <v>0</v>
      </c>
      <c r="K496" s="380">
        <v>0</v>
      </c>
    </row>
    <row r="497" spans="1:11" x14ac:dyDescent="0.3">
      <c r="A497" s="257">
        <v>201520114200</v>
      </c>
      <c r="B497" t="s">
        <v>514</v>
      </c>
      <c r="C497" t="s">
        <v>515</v>
      </c>
      <c r="D497" s="379">
        <v>201520114200</v>
      </c>
      <c r="E497" t="s">
        <v>527</v>
      </c>
      <c r="F497">
        <v>0</v>
      </c>
      <c r="G497" t="s">
        <v>2946</v>
      </c>
      <c r="H497">
        <v>691.48</v>
      </c>
      <c r="I497">
        <v>0</v>
      </c>
      <c r="J497" s="380">
        <v>0</v>
      </c>
      <c r="K497" s="380">
        <v>0</v>
      </c>
    </row>
    <row r="498" spans="1:11" x14ac:dyDescent="0.3">
      <c r="A498" s="257">
        <v>201520114300</v>
      </c>
      <c r="B498" t="s">
        <v>514</v>
      </c>
      <c r="C498" t="s">
        <v>515</v>
      </c>
      <c r="D498" s="379">
        <v>201520114300</v>
      </c>
      <c r="E498" t="s">
        <v>528</v>
      </c>
      <c r="F498">
        <v>0</v>
      </c>
      <c r="G498" t="s">
        <v>2944</v>
      </c>
      <c r="H498">
        <v>100.83</v>
      </c>
      <c r="I498">
        <v>0</v>
      </c>
      <c r="J498" s="380">
        <v>0</v>
      </c>
      <c r="K498" s="380">
        <v>0</v>
      </c>
    </row>
    <row r="499" spans="1:11" x14ac:dyDescent="0.3">
      <c r="A499" s="257">
        <v>201520114400</v>
      </c>
      <c r="B499" t="s">
        <v>514</v>
      </c>
      <c r="C499" t="s">
        <v>515</v>
      </c>
      <c r="D499" s="379">
        <v>201520114400</v>
      </c>
      <c r="E499" t="s">
        <v>529</v>
      </c>
      <c r="F499">
        <v>0</v>
      </c>
      <c r="G499" t="s">
        <v>2944</v>
      </c>
      <c r="H499">
        <v>143.71</v>
      </c>
      <c r="I499">
        <v>0</v>
      </c>
      <c r="J499" s="380">
        <v>0</v>
      </c>
      <c r="K499" s="380">
        <v>0</v>
      </c>
    </row>
    <row r="500" spans="1:11" x14ac:dyDescent="0.3">
      <c r="A500" s="257">
        <v>201520115500</v>
      </c>
      <c r="B500" t="s">
        <v>514</v>
      </c>
      <c r="C500" t="s">
        <v>515</v>
      </c>
      <c r="D500" s="379">
        <v>201520115500</v>
      </c>
      <c r="E500" t="s">
        <v>530</v>
      </c>
      <c r="F500">
        <v>0</v>
      </c>
      <c r="G500" t="s">
        <v>2944</v>
      </c>
      <c r="H500">
        <v>228.11</v>
      </c>
      <c r="I500">
        <v>0</v>
      </c>
      <c r="J500" s="380">
        <v>0</v>
      </c>
      <c r="K500" s="380">
        <v>0</v>
      </c>
    </row>
    <row r="501" spans="1:11" x14ac:dyDescent="0.3">
      <c r="A501" s="257">
        <v>201520211500</v>
      </c>
      <c r="B501" t="s">
        <v>514</v>
      </c>
      <c r="C501" t="s">
        <v>515</v>
      </c>
      <c r="D501" s="379">
        <v>201520211500</v>
      </c>
      <c r="E501" t="s">
        <v>531</v>
      </c>
      <c r="F501">
        <v>0</v>
      </c>
      <c r="G501" t="s">
        <v>2946</v>
      </c>
      <c r="H501">
        <v>29.91</v>
      </c>
      <c r="I501">
        <v>0</v>
      </c>
      <c r="J501" s="380">
        <v>0</v>
      </c>
      <c r="K501" s="380">
        <v>0</v>
      </c>
    </row>
    <row r="502" spans="1:11" x14ac:dyDescent="0.3">
      <c r="A502" s="257">
        <v>201520212000</v>
      </c>
      <c r="B502" t="s">
        <v>514</v>
      </c>
      <c r="C502" t="s">
        <v>515</v>
      </c>
      <c r="D502" s="379">
        <v>201520212000</v>
      </c>
      <c r="E502" t="s">
        <v>532</v>
      </c>
      <c r="F502">
        <v>0</v>
      </c>
      <c r="G502" t="s">
        <v>2946</v>
      </c>
      <c r="H502">
        <v>31.02</v>
      </c>
      <c r="I502">
        <v>0</v>
      </c>
      <c r="J502" s="380">
        <v>0</v>
      </c>
      <c r="K502" s="380">
        <v>0</v>
      </c>
    </row>
    <row r="503" spans="1:11" x14ac:dyDescent="0.3">
      <c r="A503" s="257">
        <v>201520212500</v>
      </c>
      <c r="B503" t="s">
        <v>514</v>
      </c>
      <c r="C503" t="s">
        <v>515</v>
      </c>
      <c r="D503" s="379">
        <v>201520212500</v>
      </c>
      <c r="E503" t="s">
        <v>533</v>
      </c>
      <c r="F503">
        <v>0</v>
      </c>
      <c r="G503" t="s">
        <v>2946</v>
      </c>
      <c r="H503">
        <v>35.64</v>
      </c>
      <c r="I503">
        <v>0</v>
      </c>
      <c r="J503" s="380">
        <v>0</v>
      </c>
      <c r="K503" s="380">
        <v>0</v>
      </c>
    </row>
    <row r="504" spans="1:11" x14ac:dyDescent="0.3">
      <c r="A504" s="257">
        <v>201520215000</v>
      </c>
      <c r="B504" t="s">
        <v>514</v>
      </c>
      <c r="C504" t="s">
        <v>515</v>
      </c>
      <c r="D504" s="379">
        <v>201520215000</v>
      </c>
      <c r="E504" t="s">
        <v>534</v>
      </c>
      <c r="F504">
        <v>0</v>
      </c>
      <c r="G504" t="s">
        <v>2944</v>
      </c>
      <c r="H504">
        <v>219.29</v>
      </c>
      <c r="I504">
        <v>0</v>
      </c>
      <c r="J504" s="380">
        <v>0</v>
      </c>
      <c r="K504" s="380">
        <v>0</v>
      </c>
    </row>
    <row r="505" spans="1:11" x14ac:dyDescent="0.3">
      <c r="A505" s="257">
        <v>201520310500</v>
      </c>
      <c r="B505" t="s">
        <v>514</v>
      </c>
      <c r="C505" t="s">
        <v>515</v>
      </c>
      <c r="D505" s="379">
        <v>201520310500</v>
      </c>
      <c r="E505" t="s">
        <v>535</v>
      </c>
      <c r="F505">
        <v>0</v>
      </c>
      <c r="G505" t="s">
        <v>2944</v>
      </c>
      <c r="H505">
        <v>28.04</v>
      </c>
      <c r="I505">
        <v>0</v>
      </c>
      <c r="J505" s="380">
        <v>0</v>
      </c>
      <c r="K505" s="380">
        <v>0</v>
      </c>
    </row>
    <row r="506" spans="1:11" x14ac:dyDescent="0.3">
      <c r="A506" s="257">
        <v>201520311000</v>
      </c>
      <c r="B506" t="s">
        <v>514</v>
      </c>
      <c r="C506" t="s">
        <v>515</v>
      </c>
      <c r="D506" s="379">
        <v>201520311000</v>
      </c>
      <c r="E506" t="s">
        <v>536</v>
      </c>
      <c r="F506">
        <v>0</v>
      </c>
      <c r="G506" t="s">
        <v>2944</v>
      </c>
      <c r="H506">
        <v>5.59</v>
      </c>
      <c r="I506">
        <v>0</v>
      </c>
      <c r="J506" s="380">
        <v>0</v>
      </c>
      <c r="K506" s="380">
        <v>0</v>
      </c>
    </row>
    <row r="507" spans="1:11" x14ac:dyDescent="0.3">
      <c r="A507" s="257">
        <v>201520400500</v>
      </c>
      <c r="B507" t="s">
        <v>514</v>
      </c>
      <c r="C507" t="s">
        <v>515</v>
      </c>
      <c r="D507" s="379">
        <v>201520400500</v>
      </c>
      <c r="E507" t="s">
        <v>537</v>
      </c>
      <c r="F507" t="s">
        <v>537</v>
      </c>
      <c r="G507" t="s">
        <v>2945</v>
      </c>
      <c r="H507">
        <v>262.2</v>
      </c>
      <c r="I507">
        <v>0</v>
      </c>
      <c r="J507" s="380">
        <v>0</v>
      </c>
      <c r="K507" s="380">
        <v>0</v>
      </c>
    </row>
    <row r="508" spans="1:11" x14ac:dyDescent="0.3">
      <c r="A508" s="257">
        <v>201521100500</v>
      </c>
      <c r="B508" t="s">
        <v>538</v>
      </c>
      <c r="C508" t="s">
        <v>539</v>
      </c>
      <c r="D508" s="379">
        <v>201521100500</v>
      </c>
      <c r="E508" t="s">
        <v>369</v>
      </c>
      <c r="F508">
        <v>0</v>
      </c>
      <c r="G508" t="s">
        <v>2944</v>
      </c>
      <c r="H508">
        <v>5.38</v>
      </c>
      <c r="I508">
        <v>0</v>
      </c>
      <c r="J508" s="380">
        <v>0</v>
      </c>
      <c r="K508" s="380">
        <v>0</v>
      </c>
    </row>
    <row r="509" spans="1:11" x14ac:dyDescent="0.3">
      <c r="A509" s="257">
        <v>201521101000</v>
      </c>
      <c r="B509" t="s">
        <v>538</v>
      </c>
      <c r="C509" t="s">
        <v>539</v>
      </c>
      <c r="D509" s="379">
        <v>201521101000</v>
      </c>
      <c r="E509" t="s">
        <v>540</v>
      </c>
      <c r="F509">
        <v>0</v>
      </c>
      <c r="G509" t="s">
        <v>2944</v>
      </c>
      <c r="H509">
        <v>81.22</v>
      </c>
      <c r="I509">
        <v>0</v>
      </c>
      <c r="J509" s="380">
        <v>0</v>
      </c>
      <c r="K509" s="380">
        <v>0</v>
      </c>
    </row>
    <row r="510" spans="1:11" x14ac:dyDescent="0.3">
      <c r="A510" s="257">
        <v>201521102600</v>
      </c>
      <c r="B510" t="s">
        <v>538</v>
      </c>
      <c r="C510" t="s">
        <v>539</v>
      </c>
      <c r="D510" s="379">
        <v>201521102600</v>
      </c>
      <c r="E510" t="s">
        <v>541</v>
      </c>
      <c r="F510">
        <v>0</v>
      </c>
      <c r="G510" t="s">
        <v>2944</v>
      </c>
      <c r="H510">
        <v>1.29</v>
      </c>
      <c r="I510">
        <v>0</v>
      </c>
      <c r="J510" s="380">
        <v>0</v>
      </c>
      <c r="K510" s="380">
        <v>0</v>
      </c>
    </row>
    <row r="511" spans="1:11" x14ac:dyDescent="0.3">
      <c r="A511" s="257">
        <v>201521103200</v>
      </c>
      <c r="B511" t="s">
        <v>538</v>
      </c>
      <c r="C511" t="s">
        <v>539</v>
      </c>
      <c r="D511" s="379">
        <v>201521103200</v>
      </c>
      <c r="E511" t="s">
        <v>542</v>
      </c>
      <c r="F511" t="s">
        <v>542</v>
      </c>
      <c r="G511" t="s">
        <v>2944</v>
      </c>
      <c r="H511">
        <v>0.91</v>
      </c>
      <c r="I511">
        <v>0</v>
      </c>
      <c r="J511" s="380">
        <v>0</v>
      </c>
      <c r="K511" s="380">
        <v>0</v>
      </c>
    </row>
    <row r="512" spans="1:11" x14ac:dyDescent="0.3">
      <c r="A512" s="257">
        <v>201521103300</v>
      </c>
      <c r="B512" t="s">
        <v>538</v>
      </c>
      <c r="C512" t="s">
        <v>539</v>
      </c>
      <c r="D512" s="379">
        <v>201521103300</v>
      </c>
      <c r="E512" t="s">
        <v>543</v>
      </c>
      <c r="F512" t="s">
        <v>543</v>
      </c>
      <c r="G512" t="s">
        <v>2944</v>
      </c>
      <c r="H512">
        <v>0.99</v>
      </c>
      <c r="I512">
        <v>0</v>
      </c>
      <c r="J512" s="380">
        <v>0</v>
      </c>
      <c r="K512" s="380">
        <v>0</v>
      </c>
    </row>
    <row r="513" spans="1:11" x14ac:dyDescent="0.3">
      <c r="A513" s="257">
        <v>201521104000</v>
      </c>
      <c r="B513" t="s">
        <v>538</v>
      </c>
      <c r="C513" t="s">
        <v>539</v>
      </c>
      <c r="D513" s="379">
        <v>201521104000</v>
      </c>
      <c r="E513" t="s">
        <v>544</v>
      </c>
      <c r="F513">
        <v>0</v>
      </c>
      <c r="G513" t="s">
        <v>2944</v>
      </c>
      <c r="H513">
        <v>0.91</v>
      </c>
      <c r="I513">
        <v>0</v>
      </c>
      <c r="J513" s="380">
        <v>0</v>
      </c>
      <c r="K513" s="380">
        <v>0</v>
      </c>
    </row>
    <row r="514" spans="1:11" x14ac:dyDescent="0.3">
      <c r="A514" s="257">
        <v>201521108000</v>
      </c>
      <c r="B514" t="s">
        <v>538</v>
      </c>
      <c r="C514" t="s">
        <v>539</v>
      </c>
      <c r="D514" s="379">
        <v>201521108000</v>
      </c>
      <c r="E514" t="s">
        <v>545</v>
      </c>
      <c r="F514">
        <v>0</v>
      </c>
      <c r="G514" t="s">
        <v>2944</v>
      </c>
      <c r="H514">
        <v>0.69</v>
      </c>
      <c r="I514">
        <v>0</v>
      </c>
      <c r="J514" s="380">
        <v>0</v>
      </c>
      <c r="K514" s="380">
        <v>0</v>
      </c>
    </row>
    <row r="515" spans="1:11" x14ac:dyDescent="0.3">
      <c r="A515" s="257">
        <v>201521108200</v>
      </c>
      <c r="B515" t="s">
        <v>538</v>
      </c>
      <c r="C515" t="s">
        <v>539</v>
      </c>
      <c r="D515" s="379">
        <v>201521108200</v>
      </c>
      <c r="E515" t="s">
        <v>546</v>
      </c>
      <c r="F515" t="s">
        <v>546</v>
      </c>
      <c r="G515" t="s">
        <v>2944</v>
      </c>
      <c r="H515">
        <v>0.62</v>
      </c>
      <c r="I515">
        <v>0</v>
      </c>
      <c r="J515" s="380">
        <v>0</v>
      </c>
      <c r="K515" s="380">
        <v>0</v>
      </c>
    </row>
    <row r="516" spans="1:11" x14ac:dyDescent="0.3">
      <c r="A516" s="257">
        <v>201521108500</v>
      </c>
      <c r="B516" t="s">
        <v>538</v>
      </c>
      <c r="C516" t="s">
        <v>539</v>
      </c>
      <c r="D516" s="379">
        <v>201521108500</v>
      </c>
      <c r="E516" t="s">
        <v>547</v>
      </c>
      <c r="F516">
        <v>0</v>
      </c>
      <c r="G516" t="s">
        <v>2944</v>
      </c>
      <c r="H516">
        <v>0.51</v>
      </c>
      <c r="I516">
        <v>0</v>
      </c>
      <c r="J516" s="380">
        <v>0</v>
      </c>
      <c r="K516" s="380">
        <v>0</v>
      </c>
    </row>
    <row r="517" spans="1:11" x14ac:dyDescent="0.3">
      <c r="A517" s="257">
        <v>201521109000</v>
      </c>
      <c r="B517" t="s">
        <v>538</v>
      </c>
      <c r="C517" t="s">
        <v>539</v>
      </c>
      <c r="D517" s="379">
        <v>201521109000</v>
      </c>
      <c r="E517" t="s">
        <v>548</v>
      </c>
      <c r="F517">
        <v>0</v>
      </c>
      <c r="G517" t="s">
        <v>2944</v>
      </c>
      <c r="H517">
        <v>1.0900000000000001</v>
      </c>
      <c r="I517">
        <v>0</v>
      </c>
      <c r="J517" s="380">
        <v>0</v>
      </c>
      <c r="K517" s="380">
        <v>0</v>
      </c>
    </row>
    <row r="518" spans="1:11" x14ac:dyDescent="0.3">
      <c r="A518" s="257">
        <v>201521115500</v>
      </c>
      <c r="B518" t="s">
        <v>538</v>
      </c>
      <c r="C518" t="s">
        <v>539</v>
      </c>
      <c r="D518" s="379">
        <v>201521115500</v>
      </c>
      <c r="E518" t="s">
        <v>549</v>
      </c>
      <c r="F518">
        <v>0</v>
      </c>
      <c r="G518" t="s">
        <v>2944</v>
      </c>
      <c r="H518">
        <v>2.82</v>
      </c>
      <c r="I518">
        <v>0</v>
      </c>
      <c r="J518" s="380">
        <v>0</v>
      </c>
      <c r="K518" s="380">
        <v>0</v>
      </c>
    </row>
    <row r="519" spans="1:11" x14ac:dyDescent="0.3">
      <c r="A519" s="257">
        <v>201521211500</v>
      </c>
      <c r="B519" t="s">
        <v>538</v>
      </c>
      <c r="C519" t="s">
        <v>539</v>
      </c>
      <c r="D519" s="379">
        <v>201521211500</v>
      </c>
      <c r="E519" t="s">
        <v>550</v>
      </c>
      <c r="F519" t="s">
        <v>550</v>
      </c>
      <c r="G519" t="s">
        <v>2944</v>
      </c>
      <c r="H519">
        <v>3.1</v>
      </c>
      <c r="I519">
        <v>0</v>
      </c>
      <c r="J519" s="380">
        <v>0</v>
      </c>
      <c r="K519" s="380">
        <v>0</v>
      </c>
    </row>
    <row r="520" spans="1:11" x14ac:dyDescent="0.3">
      <c r="A520" s="257">
        <v>201521212000</v>
      </c>
      <c r="B520" t="s">
        <v>538</v>
      </c>
      <c r="C520" t="s">
        <v>539</v>
      </c>
      <c r="D520" s="379">
        <v>201521212000</v>
      </c>
      <c r="E520" t="s">
        <v>551</v>
      </c>
      <c r="F520" t="s">
        <v>551</v>
      </c>
      <c r="G520" t="s">
        <v>2944</v>
      </c>
      <c r="H520">
        <v>4.53</v>
      </c>
      <c r="I520">
        <v>0</v>
      </c>
      <c r="J520" s="380">
        <v>0</v>
      </c>
      <c r="K520" s="380">
        <v>0</v>
      </c>
    </row>
    <row r="521" spans="1:11" x14ac:dyDescent="0.3">
      <c r="A521" s="257">
        <v>201521212500</v>
      </c>
      <c r="B521" t="s">
        <v>538</v>
      </c>
      <c r="C521" t="s">
        <v>539</v>
      </c>
      <c r="D521" s="379">
        <v>201521212500</v>
      </c>
      <c r="E521" t="s">
        <v>552</v>
      </c>
      <c r="F521" t="s">
        <v>552</v>
      </c>
      <c r="G521" t="s">
        <v>2944</v>
      </c>
      <c r="H521">
        <v>6.38</v>
      </c>
      <c r="I521">
        <v>0</v>
      </c>
      <c r="J521" s="380">
        <v>0</v>
      </c>
      <c r="K521" s="380">
        <v>0</v>
      </c>
    </row>
    <row r="522" spans="1:11" x14ac:dyDescent="0.3">
      <c r="A522" s="257">
        <v>201522100500</v>
      </c>
      <c r="B522" t="s">
        <v>553</v>
      </c>
      <c r="C522" t="s">
        <v>554</v>
      </c>
      <c r="D522" s="379">
        <v>201522100500</v>
      </c>
      <c r="E522" t="s">
        <v>555</v>
      </c>
      <c r="F522" t="s">
        <v>555</v>
      </c>
      <c r="G522" t="s">
        <v>2944</v>
      </c>
      <c r="H522">
        <v>0.69</v>
      </c>
      <c r="I522">
        <v>0</v>
      </c>
      <c r="J522" s="380">
        <v>0</v>
      </c>
      <c r="K522" s="380">
        <v>0</v>
      </c>
    </row>
    <row r="523" spans="1:11" x14ac:dyDescent="0.3">
      <c r="A523" s="257">
        <v>201522101500</v>
      </c>
      <c r="B523" t="s">
        <v>553</v>
      </c>
      <c r="C523" t="s">
        <v>554</v>
      </c>
      <c r="D523" s="379">
        <v>201522101500</v>
      </c>
      <c r="E523" t="s">
        <v>556</v>
      </c>
      <c r="F523" t="s">
        <v>556</v>
      </c>
      <c r="G523" t="s">
        <v>2944</v>
      </c>
      <c r="H523">
        <v>0.93</v>
      </c>
      <c r="I523">
        <v>0</v>
      </c>
      <c r="J523" s="380">
        <v>0</v>
      </c>
      <c r="K523" s="380">
        <v>0</v>
      </c>
    </row>
    <row r="524" spans="1:11" x14ac:dyDescent="0.3">
      <c r="A524" s="257">
        <v>201522102500</v>
      </c>
      <c r="B524" t="s">
        <v>553</v>
      </c>
      <c r="C524" t="s">
        <v>554</v>
      </c>
      <c r="D524" s="379">
        <v>201522102500</v>
      </c>
      <c r="E524" t="s">
        <v>557</v>
      </c>
      <c r="F524">
        <v>0</v>
      </c>
      <c r="G524" t="s">
        <v>2946</v>
      </c>
      <c r="H524">
        <v>123.5</v>
      </c>
      <c r="I524">
        <v>0</v>
      </c>
      <c r="J524" s="380">
        <v>0</v>
      </c>
      <c r="K524" s="380">
        <v>0</v>
      </c>
    </row>
    <row r="525" spans="1:11" x14ac:dyDescent="0.3">
      <c r="A525" s="257">
        <v>201522105000</v>
      </c>
      <c r="B525" t="s">
        <v>553</v>
      </c>
      <c r="C525" t="s">
        <v>554</v>
      </c>
      <c r="D525" s="379">
        <v>201522105000</v>
      </c>
      <c r="E525" t="s">
        <v>558</v>
      </c>
      <c r="F525" t="s">
        <v>558</v>
      </c>
      <c r="G525" t="s">
        <v>2944</v>
      </c>
      <c r="H525">
        <v>117.13</v>
      </c>
      <c r="I525">
        <v>0</v>
      </c>
      <c r="J525" s="380">
        <v>0</v>
      </c>
      <c r="K525" s="380">
        <v>0</v>
      </c>
    </row>
    <row r="526" spans="1:11" x14ac:dyDescent="0.3">
      <c r="A526" s="257">
        <v>201522111000</v>
      </c>
      <c r="B526" t="s">
        <v>553</v>
      </c>
      <c r="C526" t="s">
        <v>554</v>
      </c>
      <c r="D526" s="379">
        <v>201522111000</v>
      </c>
      <c r="E526" t="s">
        <v>559</v>
      </c>
      <c r="F526" t="s">
        <v>559</v>
      </c>
      <c r="G526" t="s">
        <v>2944</v>
      </c>
      <c r="H526">
        <v>1</v>
      </c>
      <c r="I526">
        <v>0</v>
      </c>
      <c r="J526" s="380">
        <v>0</v>
      </c>
      <c r="K526" s="380">
        <v>0</v>
      </c>
    </row>
    <row r="527" spans="1:11" x14ac:dyDescent="0.3">
      <c r="A527" s="257">
        <v>201522101000</v>
      </c>
      <c r="B527" t="s">
        <v>553</v>
      </c>
      <c r="C527" t="s">
        <v>554</v>
      </c>
      <c r="D527" s="379">
        <v>201522101000</v>
      </c>
      <c r="E527" t="s">
        <v>560</v>
      </c>
      <c r="F527" t="s">
        <v>560</v>
      </c>
      <c r="G527" t="s">
        <v>2944</v>
      </c>
      <c r="H527">
        <v>0.79</v>
      </c>
      <c r="I527">
        <v>0</v>
      </c>
      <c r="J527" s="380">
        <v>0</v>
      </c>
      <c r="K527" s="380">
        <v>0</v>
      </c>
    </row>
    <row r="528" spans="1:11" x14ac:dyDescent="0.3">
      <c r="A528" s="257">
        <v>201522211000</v>
      </c>
      <c r="B528" t="s">
        <v>553</v>
      </c>
      <c r="C528" t="s">
        <v>554</v>
      </c>
      <c r="D528" s="379">
        <v>201522211000</v>
      </c>
      <c r="E528" t="s">
        <v>561</v>
      </c>
      <c r="F528">
        <v>0</v>
      </c>
      <c r="G528" t="s">
        <v>2948</v>
      </c>
      <c r="H528">
        <v>24.36</v>
      </c>
      <c r="I528">
        <v>0</v>
      </c>
      <c r="J528" s="380">
        <v>0</v>
      </c>
      <c r="K528" s="380">
        <v>0</v>
      </c>
    </row>
    <row r="529" spans="1:11" x14ac:dyDescent="0.3">
      <c r="A529" s="257">
        <v>201522212000</v>
      </c>
      <c r="B529" t="s">
        <v>553</v>
      </c>
      <c r="C529" t="s">
        <v>554</v>
      </c>
      <c r="D529" s="379">
        <v>201522212000</v>
      </c>
      <c r="E529" t="s">
        <v>562</v>
      </c>
      <c r="F529" t="s">
        <v>562</v>
      </c>
      <c r="G529" t="s">
        <v>2948</v>
      </c>
      <c r="H529">
        <v>25.61</v>
      </c>
      <c r="I529">
        <v>0</v>
      </c>
      <c r="J529" s="380">
        <v>0</v>
      </c>
      <c r="K529" s="380">
        <v>0</v>
      </c>
    </row>
    <row r="530" spans="1:11" x14ac:dyDescent="0.3">
      <c r="A530" s="254">
        <v>201544101000</v>
      </c>
      <c r="B530" t="s">
        <v>563</v>
      </c>
      <c r="C530" t="s">
        <v>564</v>
      </c>
      <c r="D530" s="379">
        <v>201544101000</v>
      </c>
      <c r="E530" t="s">
        <v>565</v>
      </c>
      <c r="F530" t="s">
        <v>565</v>
      </c>
      <c r="G530" t="s">
        <v>2944</v>
      </c>
      <c r="H530">
        <v>0.66</v>
      </c>
      <c r="I530">
        <v>0</v>
      </c>
      <c r="J530" s="380">
        <v>0</v>
      </c>
      <c r="K530" s="380">
        <v>0</v>
      </c>
    </row>
    <row r="531" spans="1:11" x14ac:dyDescent="0.3">
      <c r="A531" s="254">
        <v>201544104500</v>
      </c>
      <c r="B531" t="s">
        <v>563</v>
      </c>
      <c r="C531" t="s">
        <v>564</v>
      </c>
      <c r="D531" s="379">
        <v>201544104500</v>
      </c>
      <c r="E531" t="s">
        <v>566</v>
      </c>
      <c r="F531">
        <v>0</v>
      </c>
      <c r="G531" t="s">
        <v>2944</v>
      </c>
      <c r="H531">
        <v>0.41</v>
      </c>
      <c r="I531">
        <v>0</v>
      </c>
      <c r="J531" s="380">
        <v>0</v>
      </c>
      <c r="K531" s="380">
        <v>0</v>
      </c>
    </row>
    <row r="532" spans="1:11" x14ac:dyDescent="0.3">
      <c r="A532" s="254">
        <v>201544105000</v>
      </c>
      <c r="B532" t="s">
        <v>563</v>
      </c>
      <c r="C532" t="s">
        <v>564</v>
      </c>
      <c r="D532" s="379">
        <v>201544105000</v>
      </c>
      <c r="E532" t="s">
        <v>567</v>
      </c>
      <c r="F532" t="s">
        <v>567</v>
      </c>
      <c r="G532" t="s">
        <v>2944</v>
      </c>
      <c r="H532">
        <v>0.47</v>
      </c>
      <c r="I532">
        <v>0</v>
      </c>
      <c r="J532" s="380">
        <v>0</v>
      </c>
      <c r="K532" s="380">
        <v>0</v>
      </c>
    </row>
    <row r="533" spans="1:11" x14ac:dyDescent="0.3">
      <c r="A533" s="254">
        <v>201544106500</v>
      </c>
      <c r="B533" t="s">
        <v>563</v>
      </c>
      <c r="C533" t="s">
        <v>564</v>
      </c>
      <c r="D533" s="379">
        <v>201544106500</v>
      </c>
      <c r="E533" t="s">
        <v>568</v>
      </c>
      <c r="F533" t="s">
        <v>568</v>
      </c>
      <c r="G533" t="s">
        <v>2944</v>
      </c>
      <c r="H533">
        <v>0.3</v>
      </c>
      <c r="I533">
        <v>0</v>
      </c>
      <c r="J533" s="380">
        <v>0</v>
      </c>
      <c r="K533" s="380">
        <v>0</v>
      </c>
    </row>
    <row r="534" spans="1:11" x14ac:dyDescent="0.3">
      <c r="A534" s="254">
        <v>201544107000</v>
      </c>
      <c r="B534" t="s">
        <v>563</v>
      </c>
      <c r="C534" t="s">
        <v>564</v>
      </c>
      <c r="D534" s="379">
        <v>201544107000</v>
      </c>
      <c r="E534" t="s">
        <v>569</v>
      </c>
      <c r="F534">
        <v>0</v>
      </c>
      <c r="G534" t="s">
        <v>2944</v>
      </c>
      <c r="H534">
        <v>0.43</v>
      </c>
      <c r="I534">
        <v>0</v>
      </c>
      <c r="J534" s="380">
        <v>0</v>
      </c>
      <c r="K534" s="380">
        <v>0</v>
      </c>
    </row>
    <row r="535" spans="1:11" x14ac:dyDescent="0.3">
      <c r="A535" s="254">
        <v>201544109000</v>
      </c>
      <c r="B535" t="s">
        <v>563</v>
      </c>
      <c r="C535" t="s">
        <v>564</v>
      </c>
      <c r="D535" s="379">
        <v>201544109000</v>
      </c>
      <c r="E535" t="s">
        <v>570</v>
      </c>
      <c r="F535" t="s">
        <v>570</v>
      </c>
      <c r="G535" t="s">
        <v>2944</v>
      </c>
      <c r="H535">
        <v>0.36</v>
      </c>
      <c r="I535">
        <v>0</v>
      </c>
      <c r="J535" s="380">
        <v>0</v>
      </c>
      <c r="K535" s="380">
        <v>0</v>
      </c>
    </row>
    <row r="536" spans="1:11" x14ac:dyDescent="0.3">
      <c r="A536" s="257">
        <v>201599100800</v>
      </c>
      <c r="B536" t="s">
        <v>571</v>
      </c>
      <c r="C536" t="s">
        <v>572</v>
      </c>
      <c r="D536" s="379">
        <v>201599100800</v>
      </c>
      <c r="E536" t="s">
        <v>573</v>
      </c>
      <c r="F536" t="s">
        <v>573</v>
      </c>
      <c r="G536" t="s">
        <v>2944</v>
      </c>
      <c r="H536">
        <v>0.34</v>
      </c>
      <c r="I536">
        <v>0</v>
      </c>
      <c r="J536" s="380">
        <v>0</v>
      </c>
      <c r="K536" s="380">
        <v>0</v>
      </c>
    </row>
    <row r="537" spans="1:11" x14ac:dyDescent="0.3">
      <c r="A537" s="257">
        <v>201599101000</v>
      </c>
      <c r="B537" t="s">
        <v>571</v>
      </c>
      <c r="C537" t="s">
        <v>572</v>
      </c>
      <c r="D537" s="379">
        <v>201599101000</v>
      </c>
      <c r="E537" t="s">
        <v>3021</v>
      </c>
      <c r="F537" t="s">
        <v>3021</v>
      </c>
      <c r="G537" t="s">
        <v>2944</v>
      </c>
      <c r="H537">
        <v>0.49</v>
      </c>
      <c r="I537">
        <v>0</v>
      </c>
      <c r="J537" s="380">
        <v>0</v>
      </c>
      <c r="K537" s="380">
        <v>0</v>
      </c>
    </row>
    <row r="538" spans="1:11" x14ac:dyDescent="0.3">
      <c r="A538" s="257">
        <v>201599102300</v>
      </c>
      <c r="B538" t="s">
        <v>571</v>
      </c>
      <c r="C538" t="s">
        <v>572</v>
      </c>
      <c r="D538" s="379">
        <v>201599102300</v>
      </c>
      <c r="E538" t="s">
        <v>574</v>
      </c>
      <c r="F538" t="s">
        <v>574</v>
      </c>
      <c r="G538" t="s">
        <v>2944</v>
      </c>
      <c r="H538">
        <v>0.87</v>
      </c>
      <c r="I538">
        <v>0</v>
      </c>
      <c r="J538" s="380">
        <v>0</v>
      </c>
      <c r="K538" s="380">
        <v>0</v>
      </c>
    </row>
    <row r="539" spans="1:11" x14ac:dyDescent="0.3">
      <c r="A539" s="257">
        <v>201599102500</v>
      </c>
      <c r="B539" t="s">
        <v>571</v>
      </c>
      <c r="C539" t="s">
        <v>572</v>
      </c>
      <c r="D539" s="379">
        <v>201599102500</v>
      </c>
      <c r="E539" t="s">
        <v>575</v>
      </c>
      <c r="F539" t="s">
        <v>575</v>
      </c>
      <c r="G539" t="s">
        <v>2944</v>
      </c>
      <c r="H539">
        <v>0.87</v>
      </c>
      <c r="I539">
        <v>0</v>
      </c>
      <c r="J539" s="380">
        <v>0</v>
      </c>
      <c r="K539" s="380">
        <v>0</v>
      </c>
    </row>
    <row r="540" spans="1:11" x14ac:dyDescent="0.3">
      <c r="A540" s="257">
        <v>201599103500</v>
      </c>
      <c r="B540" t="s">
        <v>571</v>
      </c>
      <c r="C540" t="s">
        <v>572</v>
      </c>
      <c r="D540" s="379">
        <v>201599103500</v>
      </c>
      <c r="E540" t="s">
        <v>2959</v>
      </c>
      <c r="F540" t="s">
        <v>2959</v>
      </c>
      <c r="G540" t="s">
        <v>2944</v>
      </c>
      <c r="H540">
        <v>0.6</v>
      </c>
      <c r="I540">
        <v>0</v>
      </c>
      <c r="J540" s="380">
        <v>0</v>
      </c>
      <c r="K540" s="380">
        <v>0</v>
      </c>
    </row>
    <row r="541" spans="1:11" x14ac:dyDescent="0.3">
      <c r="A541" s="257">
        <v>201599107500</v>
      </c>
      <c r="B541" t="s">
        <v>571</v>
      </c>
      <c r="C541" t="s">
        <v>572</v>
      </c>
      <c r="D541" s="379">
        <v>201599107500</v>
      </c>
      <c r="E541" t="s">
        <v>576</v>
      </c>
      <c r="F541">
        <v>0</v>
      </c>
      <c r="G541" t="s">
        <v>2944</v>
      </c>
      <c r="H541">
        <v>0.57999999999999996</v>
      </c>
      <c r="I541">
        <v>0</v>
      </c>
      <c r="J541" s="380">
        <v>0</v>
      </c>
      <c r="K541" s="380">
        <v>0</v>
      </c>
    </row>
    <row r="542" spans="1:11" x14ac:dyDescent="0.3">
      <c r="A542" s="257">
        <v>201599108000</v>
      </c>
      <c r="B542" t="s">
        <v>571</v>
      </c>
      <c r="C542" t="s">
        <v>572</v>
      </c>
      <c r="D542" s="379">
        <v>201599108000</v>
      </c>
      <c r="E542" t="s">
        <v>577</v>
      </c>
      <c r="F542">
        <v>0</v>
      </c>
      <c r="G542" t="s">
        <v>2944</v>
      </c>
      <c r="H542">
        <v>0.55000000000000004</v>
      </c>
      <c r="I542">
        <v>0</v>
      </c>
      <c r="J542" s="380">
        <v>0</v>
      </c>
      <c r="K542" s="380">
        <v>0</v>
      </c>
    </row>
    <row r="543" spans="1:11" x14ac:dyDescent="0.3">
      <c r="A543" s="257">
        <v>201599108300</v>
      </c>
      <c r="B543" t="s">
        <v>571</v>
      </c>
      <c r="C543" t="s">
        <v>572</v>
      </c>
      <c r="D543" s="379">
        <v>201599108300</v>
      </c>
      <c r="E543" t="s">
        <v>578</v>
      </c>
      <c r="F543">
        <v>0</v>
      </c>
      <c r="G543" t="s">
        <v>2944</v>
      </c>
      <c r="H543">
        <v>0.56999999999999995</v>
      </c>
      <c r="I543">
        <v>0</v>
      </c>
      <c r="J543" s="380">
        <v>0</v>
      </c>
      <c r="K543" s="380">
        <v>0</v>
      </c>
    </row>
    <row r="544" spans="1:11" x14ac:dyDescent="0.3">
      <c r="A544" s="257">
        <v>201599108500</v>
      </c>
      <c r="B544" t="s">
        <v>571</v>
      </c>
      <c r="C544" t="s">
        <v>572</v>
      </c>
      <c r="D544" s="379">
        <v>201599108500</v>
      </c>
      <c r="E544" t="s">
        <v>579</v>
      </c>
      <c r="F544">
        <v>0</v>
      </c>
      <c r="G544" t="s">
        <v>2944</v>
      </c>
      <c r="H544">
        <v>0.3</v>
      </c>
      <c r="I544">
        <v>0</v>
      </c>
      <c r="J544" s="380">
        <v>0</v>
      </c>
      <c r="K544" s="380">
        <v>0</v>
      </c>
    </row>
    <row r="545" spans="1:11" x14ac:dyDescent="0.3">
      <c r="A545" s="257">
        <v>201599109000</v>
      </c>
      <c r="B545" t="s">
        <v>571</v>
      </c>
      <c r="C545" t="s">
        <v>572</v>
      </c>
      <c r="D545" s="379">
        <v>201599109000</v>
      </c>
      <c r="E545" t="s">
        <v>580</v>
      </c>
      <c r="F545">
        <v>0</v>
      </c>
      <c r="G545" t="s">
        <v>2944</v>
      </c>
      <c r="H545">
        <v>0.6</v>
      </c>
      <c r="I545">
        <v>0</v>
      </c>
      <c r="J545" s="380">
        <v>0</v>
      </c>
      <c r="K545" s="380">
        <v>0</v>
      </c>
    </row>
    <row r="546" spans="1:11" x14ac:dyDescent="0.3">
      <c r="A546" s="257">
        <v>201599111000</v>
      </c>
      <c r="B546" t="s">
        <v>571</v>
      </c>
      <c r="C546" t="s">
        <v>572</v>
      </c>
      <c r="D546" s="379">
        <v>201599111000</v>
      </c>
      <c r="E546" t="s">
        <v>581</v>
      </c>
      <c r="F546" t="s">
        <v>581</v>
      </c>
      <c r="G546" t="s">
        <v>2944</v>
      </c>
      <c r="H546">
        <v>0.45</v>
      </c>
      <c r="I546">
        <v>0</v>
      </c>
      <c r="J546" s="380">
        <v>0</v>
      </c>
      <c r="K546" s="380">
        <v>0</v>
      </c>
    </row>
    <row r="547" spans="1:11" x14ac:dyDescent="0.3">
      <c r="A547" s="254">
        <v>202020102000</v>
      </c>
      <c r="B547" t="s">
        <v>582</v>
      </c>
      <c r="C547" t="s">
        <v>583</v>
      </c>
      <c r="D547" s="379">
        <v>202020102000</v>
      </c>
      <c r="E547" t="s">
        <v>584</v>
      </c>
      <c r="F547">
        <v>0</v>
      </c>
      <c r="G547" t="s">
        <v>2970</v>
      </c>
      <c r="H547">
        <v>13.77</v>
      </c>
      <c r="I547">
        <v>0</v>
      </c>
      <c r="J547" s="380">
        <v>0</v>
      </c>
      <c r="K547" s="380">
        <v>0</v>
      </c>
    </row>
    <row r="548" spans="1:11" x14ac:dyDescent="0.3">
      <c r="A548" s="254">
        <v>202020113200</v>
      </c>
      <c r="B548" t="s">
        <v>582</v>
      </c>
      <c r="C548" t="s">
        <v>583</v>
      </c>
      <c r="D548" s="379">
        <v>202020113200</v>
      </c>
      <c r="E548" t="s">
        <v>585</v>
      </c>
      <c r="F548">
        <v>0</v>
      </c>
      <c r="G548" t="s">
        <v>3018</v>
      </c>
      <c r="H548">
        <v>5.68</v>
      </c>
      <c r="I548" s="447">
        <v>0.5</v>
      </c>
      <c r="J548" s="447">
        <v>8</v>
      </c>
      <c r="K548" s="447">
        <v>100</v>
      </c>
    </row>
    <row r="549" spans="1:11" x14ac:dyDescent="0.3">
      <c r="A549" s="254">
        <v>202020113500</v>
      </c>
      <c r="B549" t="s">
        <v>582</v>
      </c>
      <c r="C549" t="s">
        <v>583</v>
      </c>
      <c r="D549" s="379">
        <v>202020113500</v>
      </c>
      <c r="E549" t="s">
        <v>586</v>
      </c>
      <c r="F549" t="s">
        <v>586</v>
      </c>
      <c r="G549" t="s">
        <v>2965</v>
      </c>
      <c r="H549">
        <v>74.66</v>
      </c>
      <c r="I549">
        <v>0</v>
      </c>
      <c r="J549" s="380">
        <v>0</v>
      </c>
      <c r="K549" s="380">
        <v>0</v>
      </c>
    </row>
    <row r="550" spans="1:11" x14ac:dyDescent="0.3">
      <c r="A550" s="254">
        <v>202020123000</v>
      </c>
      <c r="B550" t="s">
        <v>582</v>
      </c>
      <c r="C550" t="s">
        <v>583</v>
      </c>
      <c r="D550" s="379">
        <v>202020123000</v>
      </c>
      <c r="E550" t="s">
        <v>587</v>
      </c>
      <c r="F550">
        <v>0</v>
      </c>
      <c r="G550" t="s">
        <v>2944</v>
      </c>
      <c r="H550">
        <v>681.03</v>
      </c>
      <c r="I550">
        <v>0</v>
      </c>
      <c r="J550" s="380">
        <v>0</v>
      </c>
      <c r="K550" s="380">
        <v>0</v>
      </c>
    </row>
    <row r="551" spans="1:11" x14ac:dyDescent="0.3">
      <c r="A551" s="257">
        <v>202020131000</v>
      </c>
      <c r="B551" t="s">
        <v>582</v>
      </c>
      <c r="C551" t="s">
        <v>583</v>
      </c>
      <c r="D551" s="379">
        <v>202020131000</v>
      </c>
      <c r="E551" t="s">
        <v>588</v>
      </c>
      <c r="F551">
        <v>0</v>
      </c>
      <c r="G551" t="s">
        <v>2944</v>
      </c>
      <c r="H551">
        <v>749.36</v>
      </c>
      <c r="I551">
        <v>0</v>
      </c>
      <c r="J551" s="380">
        <v>0</v>
      </c>
      <c r="K551" s="380">
        <v>0</v>
      </c>
    </row>
    <row r="552" spans="1:11" x14ac:dyDescent="0.3">
      <c r="A552" s="257">
        <v>202020132000</v>
      </c>
      <c r="B552" t="s">
        <v>582</v>
      </c>
      <c r="C552" t="s">
        <v>583</v>
      </c>
      <c r="D552" s="379">
        <v>202020132000</v>
      </c>
      <c r="E552" t="s">
        <v>589</v>
      </c>
      <c r="F552">
        <v>0</v>
      </c>
      <c r="G552" t="s">
        <v>2944</v>
      </c>
      <c r="H552">
        <v>2507.0500000000002</v>
      </c>
      <c r="I552">
        <v>0</v>
      </c>
      <c r="J552" s="447">
        <v>50</v>
      </c>
      <c r="K552" s="447">
        <v>90000</v>
      </c>
    </row>
    <row r="553" spans="1:11" x14ac:dyDescent="0.3">
      <c r="A553" s="257">
        <v>202020133000</v>
      </c>
      <c r="B553" t="s">
        <v>582</v>
      </c>
      <c r="C553" t="s">
        <v>583</v>
      </c>
      <c r="D553" s="379">
        <v>202020133000</v>
      </c>
      <c r="E553" t="s">
        <v>590</v>
      </c>
      <c r="F553">
        <v>0</v>
      </c>
      <c r="G553" t="s">
        <v>2944</v>
      </c>
      <c r="H553">
        <v>418.76</v>
      </c>
      <c r="I553">
        <v>0</v>
      </c>
      <c r="J553" s="447">
        <v>50</v>
      </c>
      <c r="K553" s="447">
        <v>25000</v>
      </c>
    </row>
    <row r="554" spans="1:11" x14ac:dyDescent="0.3">
      <c r="A554" s="257">
        <v>202020135000</v>
      </c>
      <c r="B554" t="s">
        <v>582</v>
      </c>
      <c r="C554" t="s">
        <v>583</v>
      </c>
      <c r="D554" s="379">
        <v>202020135000</v>
      </c>
      <c r="E554" t="s">
        <v>591</v>
      </c>
      <c r="F554">
        <v>0</v>
      </c>
      <c r="G554" t="s">
        <v>2944</v>
      </c>
      <c r="H554">
        <v>8.9600000000000009</v>
      </c>
      <c r="I554">
        <v>0</v>
      </c>
      <c r="J554" s="447">
        <v>50</v>
      </c>
      <c r="K554" s="447">
        <v>23000</v>
      </c>
    </row>
    <row r="555" spans="1:11" x14ac:dyDescent="0.3">
      <c r="A555" s="257">
        <v>202020136000</v>
      </c>
      <c r="B555" t="s">
        <v>582</v>
      </c>
      <c r="C555" t="s">
        <v>583</v>
      </c>
      <c r="D555" s="379">
        <v>202020136000</v>
      </c>
      <c r="E555" t="s">
        <v>592</v>
      </c>
      <c r="F555">
        <v>0</v>
      </c>
      <c r="G555" t="s">
        <v>2944</v>
      </c>
      <c r="H555">
        <v>20.77</v>
      </c>
      <c r="I555">
        <v>0</v>
      </c>
      <c r="J555" s="380">
        <v>0</v>
      </c>
      <c r="K555" s="380">
        <v>0</v>
      </c>
    </row>
    <row r="556" spans="1:11" x14ac:dyDescent="0.3">
      <c r="A556" s="257">
        <v>202020137000</v>
      </c>
      <c r="B556" t="s">
        <v>582</v>
      </c>
      <c r="C556" t="s">
        <v>583</v>
      </c>
      <c r="D556" s="379">
        <v>202020137000</v>
      </c>
      <c r="E556" t="s">
        <v>593</v>
      </c>
      <c r="F556">
        <v>0</v>
      </c>
      <c r="G556" t="s">
        <v>2944</v>
      </c>
      <c r="H556">
        <v>3366.61</v>
      </c>
      <c r="I556">
        <v>0</v>
      </c>
      <c r="J556" s="380">
        <v>0</v>
      </c>
      <c r="K556" s="380">
        <v>0</v>
      </c>
    </row>
    <row r="557" spans="1:11" x14ac:dyDescent="0.3">
      <c r="A557" s="257">
        <v>202020141000</v>
      </c>
      <c r="B557" t="s">
        <v>582</v>
      </c>
      <c r="C557" t="s">
        <v>583</v>
      </c>
      <c r="D557" s="379">
        <v>202020141000</v>
      </c>
      <c r="E557" t="s">
        <v>594</v>
      </c>
      <c r="F557">
        <v>0</v>
      </c>
      <c r="G557" t="s">
        <v>2944</v>
      </c>
      <c r="H557">
        <v>75.48</v>
      </c>
      <c r="I557">
        <v>0</v>
      </c>
      <c r="J557" s="380">
        <v>0</v>
      </c>
      <c r="K557" s="380">
        <v>0</v>
      </c>
    </row>
    <row r="558" spans="1:11" x14ac:dyDescent="0.3">
      <c r="A558" s="257">
        <v>202020163000</v>
      </c>
      <c r="B558" t="s">
        <v>582</v>
      </c>
      <c r="C558" t="s">
        <v>583</v>
      </c>
      <c r="D558" s="379">
        <v>202020163000</v>
      </c>
      <c r="E558" t="s">
        <v>595</v>
      </c>
      <c r="F558" t="s">
        <v>595</v>
      </c>
      <c r="G558" t="s">
        <v>2944</v>
      </c>
      <c r="H558">
        <v>19.5</v>
      </c>
      <c r="I558">
        <v>0</v>
      </c>
      <c r="J558" s="447">
        <v>30</v>
      </c>
      <c r="K558" s="447">
        <v>3000</v>
      </c>
    </row>
    <row r="559" spans="1:11" x14ac:dyDescent="0.3">
      <c r="A559" s="257">
        <v>202020165000</v>
      </c>
      <c r="B559" t="s">
        <v>582</v>
      </c>
      <c r="C559" t="s">
        <v>583</v>
      </c>
      <c r="D559" s="379">
        <v>202020165000</v>
      </c>
      <c r="E559" t="s">
        <v>596</v>
      </c>
      <c r="F559" t="s">
        <v>596</v>
      </c>
      <c r="G559" t="s">
        <v>2944</v>
      </c>
      <c r="H559">
        <v>31.84</v>
      </c>
      <c r="I559">
        <v>0</v>
      </c>
      <c r="J559" s="447">
        <v>50</v>
      </c>
      <c r="K559" s="447">
        <v>3000</v>
      </c>
    </row>
    <row r="560" spans="1:11" x14ac:dyDescent="0.3">
      <c r="A560" s="257">
        <v>202020167000</v>
      </c>
      <c r="B560" t="s">
        <v>582</v>
      </c>
      <c r="C560" t="s">
        <v>583</v>
      </c>
      <c r="D560" s="379">
        <v>202020167000</v>
      </c>
      <c r="E560" t="s">
        <v>597</v>
      </c>
      <c r="F560">
        <v>0</v>
      </c>
      <c r="G560" t="s">
        <v>2944</v>
      </c>
      <c r="H560">
        <v>46.5</v>
      </c>
      <c r="I560">
        <v>0</v>
      </c>
      <c r="J560" s="447">
        <v>70</v>
      </c>
      <c r="K560" s="447">
        <v>3000</v>
      </c>
    </row>
    <row r="561" spans="1:11" x14ac:dyDescent="0.3">
      <c r="A561" s="257">
        <v>202020169000</v>
      </c>
      <c r="B561" t="s">
        <v>582</v>
      </c>
      <c r="C561" t="s">
        <v>583</v>
      </c>
      <c r="D561" s="379">
        <v>202020169000</v>
      </c>
      <c r="E561" t="s">
        <v>598</v>
      </c>
      <c r="F561" t="s">
        <v>598</v>
      </c>
      <c r="G561" t="s">
        <v>2944</v>
      </c>
      <c r="H561">
        <v>60.38</v>
      </c>
      <c r="I561">
        <v>0</v>
      </c>
      <c r="J561" s="447">
        <v>95</v>
      </c>
      <c r="K561" s="447">
        <v>3000</v>
      </c>
    </row>
    <row r="562" spans="1:11" x14ac:dyDescent="0.3">
      <c r="A562" s="257">
        <v>202020202000</v>
      </c>
      <c r="B562" t="s">
        <v>582</v>
      </c>
      <c r="C562" t="s">
        <v>583</v>
      </c>
      <c r="D562" s="379">
        <v>202020202000</v>
      </c>
      <c r="E562" t="s">
        <v>599</v>
      </c>
      <c r="F562">
        <v>0</v>
      </c>
      <c r="G562" t="s">
        <v>2944</v>
      </c>
      <c r="H562">
        <v>62.42</v>
      </c>
      <c r="I562">
        <v>0</v>
      </c>
      <c r="J562" s="447">
        <v>65</v>
      </c>
      <c r="K562" s="447">
        <v>50000</v>
      </c>
    </row>
    <row r="563" spans="1:11" x14ac:dyDescent="0.3">
      <c r="A563" s="257">
        <v>202020301000</v>
      </c>
      <c r="B563" t="s">
        <v>582</v>
      </c>
      <c r="C563" t="s">
        <v>583</v>
      </c>
      <c r="D563" s="379">
        <v>202020301000</v>
      </c>
      <c r="E563" t="s">
        <v>600</v>
      </c>
      <c r="F563" t="s">
        <v>600</v>
      </c>
      <c r="G563" t="s">
        <v>2944</v>
      </c>
      <c r="H563">
        <v>44.35</v>
      </c>
      <c r="I563">
        <v>0</v>
      </c>
      <c r="J563" s="447">
        <v>50</v>
      </c>
      <c r="K563" s="447">
        <v>25000</v>
      </c>
    </row>
    <row r="564" spans="1:11" x14ac:dyDescent="0.3">
      <c r="A564" s="257">
        <v>202020450500</v>
      </c>
      <c r="B564" t="s">
        <v>582</v>
      </c>
      <c r="C564" t="s">
        <v>583</v>
      </c>
      <c r="D564" s="379">
        <v>202020450500</v>
      </c>
      <c r="E564" t="s">
        <v>601</v>
      </c>
      <c r="F564" t="s">
        <v>601</v>
      </c>
      <c r="G564" t="s">
        <v>2944</v>
      </c>
      <c r="H564">
        <v>440.04</v>
      </c>
      <c r="I564" s="447">
        <v>2</v>
      </c>
      <c r="J564" s="447">
        <v>50</v>
      </c>
      <c r="K564" s="447">
        <v>20000</v>
      </c>
    </row>
    <row r="565" spans="1:11" x14ac:dyDescent="0.3">
      <c r="A565" s="257">
        <v>202020451000</v>
      </c>
      <c r="B565" t="s">
        <v>582</v>
      </c>
      <c r="C565" t="s">
        <v>583</v>
      </c>
      <c r="D565" s="379">
        <v>202020451000</v>
      </c>
      <c r="E565" t="s">
        <v>602</v>
      </c>
      <c r="F565" t="s">
        <v>602</v>
      </c>
      <c r="G565" t="s">
        <v>2944</v>
      </c>
      <c r="H565">
        <v>622.44000000000005</v>
      </c>
      <c r="I565" s="447">
        <v>1</v>
      </c>
      <c r="J565" s="447">
        <v>50</v>
      </c>
      <c r="K565" s="447">
        <v>20000</v>
      </c>
    </row>
    <row r="566" spans="1:11" x14ac:dyDescent="0.3">
      <c r="A566" s="257">
        <v>202020452000</v>
      </c>
      <c r="B566" t="s">
        <v>582</v>
      </c>
      <c r="C566" t="s">
        <v>583</v>
      </c>
      <c r="D566" s="379">
        <v>202020452000</v>
      </c>
      <c r="E566" t="s">
        <v>603</v>
      </c>
      <c r="F566" t="s">
        <v>603</v>
      </c>
      <c r="G566" t="s">
        <v>2944</v>
      </c>
      <c r="H566">
        <v>1162.8</v>
      </c>
      <c r="I566" s="447">
        <v>2</v>
      </c>
      <c r="J566" s="447">
        <v>50</v>
      </c>
      <c r="K566" s="447">
        <v>20000</v>
      </c>
    </row>
    <row r="567" spans="1:11" x14ac:dyDescent="0.3">
      <c r="A567" s="257">
        <v>202021131000</v>
      </c>
      <c r="B567" t="s">
        <v>604</v>
      </c>
      <c r="C567" t="s">
        <v>605</v>
      </c>
      <c r="D567" s="379">
        <v>202021131000</v>
      </c>
      <c r="E567" t="s">
        <v>606</v>
      </c>
      <c r="F567" t="s">
        <v>606</v>
      </c>
      <c r="G567" t="s">
        <v>2944</v>
      </c>
      <c r="H567">
        <v>7.53</v>
      </c>
      <c r="I567">
        <v>0</v>
      </c>
      <c r="J567" s="447">
        <v>50</v>
      </c>
      <c r="K567" s="447">
        <v>20000</v>
      </c>
    </row>
    <row r="568" spans="1:11" x14ac:dyDescent="0.3">
      <c r="A568" s="257">
        <v>202021131500</v>
      </c>
      <c r="B568" t="s">
        <v>604</v>
      </c>
      <c r="C568" t="s">
        <v>605</v>
      </c>
      <c r="D568" s="379">
        <v>202021131500</v>
      </c>
      <c r="E568" t="s">
        <v>607</v>
      </c>
      <c r="F568" t="s">
        <v>607</v>
      </c>
      <c r="G568" t="s">
        <v>2944</v>
      </c>
      <c r="H568">
        <v>11.91</v>
      </c>
      <c r="I568">
        <v>0</v>
      </c>
      <c r="J568" s="447">
        <v>50</v>
      </c>
      <c r="K568" s="447">
        <v>45000</v>
      </c>
    </row>
    <row r="569" spans="1:11" x14ac:dyDescent="0.3">
      <c r="A569" s="257">
        <v>202021132000</v>
      </c>
      <c r="B569" t="s">
        <v>604</v>
      </c>
      <c r="C569" t="s">
        <v>605</v>
      </c>
      <c r="D569" s="379">
        <v>202021132000</v>
      </c>
      <c r="E569" t="s">
        <v>608</v>
      </c>
      <c r="F569" t="s">
        <v>608</v>
      </c>
      <c r="G569" t="s">
        <v>2944</v>
      </c>
      <c r="H569">
        <v>18.78</v>
      </c>
      <c r="I569">
        <v>0</v>
      </c>
      <c r="J569" s="447">
        <v>50</v>
      </c>
      <c r="K569" s="447">
        <v>90000</v>
      </c>
    </row>
    <row r="570" spans="1:11" x14ac:dyDescent="0.3">
      <c r="A570" s="257">
        <v>202021132500</v>
      </c>
      <c r="B570" t="s">
        <v>604</v>
      </c>
      <c r="C570" t="s">
        <v>605</v>
      </c>
      <c r="D570" s="379">
        <v>202021132500</v>
      </c>
      <c r="E570" t="s">
        <v>609</v>
      </c>
      <c r="F570" t="s">
        <v>610</v>
      </c>
      <c r="G570" t="s">
        <v>2944</v>
      </c>
      <c r="H570">
        <v>44.06</v>
      </c>
      <c r="I570">
        <v>0</v>
      </c>
      <c r="J570" s="380">
        <v>0</v>
      </c>
      <c r="K570" s="380">
        <v>0</v>
      </c>
    </row>
    <row r="571" spans="1:11" x14ac:dyDescent="0.3">
      <c r="A571" s="257">
        <v>202021133000</v>
      </c>
      <c r="B571" t="s">
        <v>604</v>
      </c>
      <c r="C571" t="s">
        <v>605</v>
      </c>
      <c r="D571" s="379">
        <v>202021133000</v>
      </c>
      <c r="E571" t="s">
        <v>611</v>
      </c>
      <c r="F571">
        <v>0</v>
      </c>
      <c r="G571" t="s">
        <v>2944</v>
      </c>
      <c r="H571">
        <v>5.35</v>
      </c>
      <c r="I571">
        <v>0</v>
      </c>
      <c r="J571" s="447">
        <v>50</v>
      </c>
      <c r="K571" s="447">
        <v>25000</v>
      </c>
    </row>
    <row r="572" spans="1:11" x14ac:dyDescent="0.3">
      <c r="A572" s="257">
        <v>202021136000</v>
      </c>
      <c r="B572" t="s">
        <v>604</v>
      </c>
      <c r="C572" t="s">
        <v>605</v>
      </c>
      <c r="D572" s="379">
        <v>202021136000</v>
      </c>
      <c r="E572" t="s">
        <v>612</v>
      </c>
      <c r="F572">
        <v>0</v>
      </c>
      <c r="G572" t="s">
        <v>2944</v>
      </c>
      <c r="H572">
        <v>1821.15</v>
      </c>
      <c r="I572">
        <v>0</v>
      </c>
      <c r="J572" s="447">
        <v>50</v>
      </c>
      <c r="K572" s="447">
        <v>75000</v>
      </c>
    </row>
    <row r="573" spans="1:11" x14ac:dyDescent="0.3">
      <c r="A573" s="257">
        <v>202021163000</v>
      </c>
      <c r="B573" t="s">
        <v>604</v>
      </c>
      <c r="C573" t="s">
        <v>605</v>
      </c>
      <c r="D573" s="379">
        <v>202021163000</v>
      </c>
      <c r="E573" t="s">
        <v>613</v>
      </c>
      <c r="F573" t="s">
        <v>613</v>
      </c>
      <c r="G573" t="s">
        <v>2944</v>
      </c>
      <c r="H573">
        <v>22.1</v>
      </c>
      <c r="I573">
        <v>0</v>
      </c>
      <c r="J573" s="447">
        <v>30</v>
      </c>
      <c r="K573" s="447">
        <v>30000</v>
      </c>
    </row>
    <row r="574" spans="1:11" x14ac:dyDescent="0.3">
      <c r="A574" s="257">
        <v>202021164500</v>
      </c>
      <c r="B574" t="s">
        <v>604</v>
      </c>
      <c r="C574" t="s">
        <v>605</v>
      </c>
      <c r="D574" s="379">
        <v>202021164500</v>
      </c>
      <c r="E574" t="s">
        <v>614</v>
      </c>
      <c r="F574" t="s">
        <v>614</v>
      </c>
      <c r="G574" t="s">
        <v>2944</v>
      </c>
      <c r="H574">
        <v>33.479999999999997</v>
      </c>
      <c r="I574">
        <v>0</v>
      </c>
      <c r="J574" s="447">
        <v>45</v>
      </c>
      <c r="K574" s="447">
        <v>30000</v>
      </c>
    </row>
    <row r="575" spans="1:11" x14ac:dyDescent="0.3">
      <c r="A575" s="257">
        <v>202021167000</v>
      </c>
      <c r="B575" t="s">
        <v>604</v>
      </c>
      <c r="C575" t="s">
        <v>605</v>
      </c>
      <c r="D575" s="379">
        <v>202021167000</v>
      </c>
      <c r="E575" t="s">
        <v>615</v>
      </c>
      <c r="F575" t="s">
        <v>615</v>
      </c>
      <c r="G575" t="s">
        <v>2944</v>
      </c>
      <c r="H575">
        <v>50.74</v>
      </c>
      <c r="I575">
        <v>0</v>
      </c>
      <c r="J575" s="447">
        <v>70</v>
      </c>
      <c r="K575" s="447">
        <v>30000</v>
      </c>
    </row>
    <row r="576" spans="1:11" x14ac:dyDescent="0.3">
      <c r="A576" s="257">
        <v>202021169000</v>
      </c>
      <c r="B576" t="s">
        <v>604</v>
      </c>
      <c r="C576" t="s">
        <v>605</v>
      </c>
      <c r="D576" s="379">
        <v>202021169000</v>
      </c>
      <c r="E576" t="s">
        <v>2960</v>
      </c>
      <c r="F576">
        <v>0</v>
      </c>
      <c r="G576" t="s">
        <v>2944</v>
      </c>
      <c r="H576">
        <v>69.16</v>
      </c>
      <c r="I576">
        <v>0</v>
      </c>
      <c r="J576" s="447">
        <v>95</v>
      </c>
      <c r="K576" s="447">
        <v>30000</v>
      </c>
    </row>
    <row r="577" spans="1:11" x14ac:dyDescent="0.3">
      <c r="A577" s="257">
        <v>202021180000</v>
      </c>
      <c r="B577" t="s">
        <v>604</v>
      </c>
      <c r="C577" t="s">
        <v>605</v>
      </c>
      <c r="D577" s="379">
        <v>202021180000</v>
      </c>
      <c r="E577" t="s">
        <v>616</v>
      </c>
      <c r="F577" t="s">
        <v>616</v>
      </c>
      <c r="G577" t="s">
        <v>2944</v>
      </c>
      <c r="H577">
        <v>75.36</v>
      </c>
      <c r="I577">
        <v>0</v>
      </c>
      <c r="J577" s="380">
        <v>0</v>
      </c>
      <c r="K577" s="447">
        <v>30000</v>
      </c>
    </row>
    <row r="578" spans="1:11" x14ac:dyDescent="0.3">
      <c r="A578" s="257">
        <v>202022105000</v>
      </c>
      <c r="B578" t="s">
        <v>617</v>
      </c>
      <c r="C578" t="s">
        <v>618</v>
      </c>
      <c r="D578" s="379">
        <v>202022105000</v>
      </c>
      <c r="E578" t="s">
        <v>3476</v>
      </c>
      <c r="F578" t="s">
        <v>3476</v>
      </c>
      <c r="G578" t="s">
        <v>3018</v>
      </c>
      <c r="H578">
        <v>3.02</v>
      </c>
      <c r="I578">
        <v>0</v>
      </c>
      <c r="J578" s="447">
        <v>75</v>
      </c>
      <c r="K578" s="447">
        <v>1000</v>
      </c>
    </row>
    <row r="579" spans="1:11" x14ac:dyDescent="0.3">
      <c r="A579" s="257">
        <v>202022106000</v>
      </c>
      <c r="B579" t="s">
        <v>617</v>
      </c>
      <c r="C579" t="s">
        <v>618</v>
      </c>
      <c r="D579" s="379">
        <v>202022106000</v>
      </c>
      <c r="E579" t="s">
        <v>3477</v>
      </c>
      <c r="F579">
        <v>0</v>
      </c>
      <c r="G579" t="s">
        <v>3018</v>
      </c>
      <c r="H579">
        <v>4</v>
      </c>
      <c r="I579">
        <v>0</v>
      </c>
      <c r="J579" s="447">
        <v>100</v>
      </c>
      <c r="K579" s="447">
        <v>1000</v>
      </c>
    </row>
    <row r="580" spans="1:11" x14ac:dyDescent="0.3">
      <c r="A580" s="257">
        <v>202022163000</v>
      </c>
      <c r="B580" t="s">
        <v>617</v>
      </c>
      <c r="C580" t="s">
        <v>618</v>
      </c>
      <c r="D580" s="379">
        <v>202022163000</v>
      </c>
      <c r="E580" t="s">
        <v>2961</v>
      </c>
      <c r="F580" t="s">
        <v>2961</v>
      </c>
      <c r="G580" t="s">
        <v>2944</v>
      </c>
      <c r="H580">
        <v>20.32</v>
      </c>
      <c r="I580">
        <v>0</v>
      </c>
      <c r="J580" s="447">
        <v>30</v>
      </c>
      <c r="K580" s="447">
        <v>30000</v>
      </c>
    </row>
    <row r="581" spans="1:11" x14ac:dyDescent="0.3">
      <c r="A581" s="257">
        <v>202022165000</v>
      </c>
      <c r="B581" t="s">
        <v>617</v>
      </c>
      <c r="C581" t="s">
        <v>618</v>
      </c>
      <c r="D581" s="379">
        <v>202022165000</v>
      </c>
      <c r="E581" t="s">
        <v>2962</v>
      </c>
      <c r="F581" t="s">
        <v>2962</v>
      </c>
      <c r="G581" t="s">
        <v>2944</v>
      </c>
      <c r="H581">
        <v>34.25</v>
      </c>
      <c r="I581">
        <v>0</v>
      </c>
      <c r="J581" s="447">
        <v>50</v>
      </c>
      <c r="K581" s="447">
        <v>30000</v>
      </c>
    </row>
    <row r="582" spans="1:11" x14ac:dyDescent="0.3">
      <c r="A582" s="257">
        <v>202022167000</v>
      </c>
      <c r="B582" t="s">
        <v>617</v>
      </c>
      <c r="C582" t="s">
        <v>618</v>
      </c>
      <c r="D582" s="379">
        <v>202022167000</v>
      </c>
      <c r="E582" t="s">
        <v>2963</v>
      </c>
      <c r="F582" t="s">
        <v>2963</v>
      </c>
      <c r="G582" t="s">
        <v>2944</v>
      </c>
      <c r="H582">
        <v>50.26</v>
      </c>
      <c r="I582">
        <v>0</v>
      </c>
      <c r="J582" s="447">
        <v>70</v>
      </c>
      <c r="K582" s="447">
        <v>30000</v>
      </c>
    </row>
    <row r="583" spans="1:11" x14ac:dyDescent="0.3">
      <c r="A583" s="257">
        <v>202022169000</v>
      </c>
      <c r="B583" t="s">
        <v>617</v>
      </c>
      <c r="C583" t="s">
        <v>618</v>
      </c>
      <c r="D583" s="379">
        <v>202022169000</v>
      </c>
      <c r="E583" t="s">
        <v>2964</v>
      </c>
      <c r="F583" t="s">
        <v>2964</v>
      </c>
      <c r="G583" t="s">
        <v>2944</v>
      </c>
      <c r="H583">
        <v>68.53</v>
      </c>
      <c r="I583">
        <v>0</v>
      </c>
      <c r="J583" s="447">
        <v>95</v>
      </c>
      <c r="K583" s="447">
        <v>30000</v>
      </c>
    </row>
    <row r="584" spans="1:11" x14ac:dyDescent="0.3">
      <c r="A584" s="257">
        <v>202022200500</v>
      </c>
      <c r="B584" t="s">
        <v>617</v>
      </c>
      <c r="C584" t="s">
        <v>618</v>
      </c>
      <c r="D584" s="379">
        <v>202022200500</v>
      </c>
      <c r="E584" t="s">
        <v>619</v>
      </c>
      <c r="F584" t="s">
        <v>619</v>
      </c>
      <c r="G584" t="s">
        <v>2965</v>
      </c>
      <c r="H584">
        <v>4.74</v>
      </c>
      <c r="I584">
        <v>0</v>
      </c>
      <c r="J584" s="447">
        <v>50</v>
      </c>
      <c r="K584" s="447">
        <v>25000</v>
      </c>
    </row>
    <row r="585" spans="1:11" x14ac:dyDescent="0.3">
      <c r="A585" s="257">
        <v>202022201000</v>
      </c>
      <c r="B585" t="s">
        <v>617</v>
      </c>
      <c r="C585" t="s">
        <v>618</v>
      </c>
      <c r="D585" s="379">
        <v>202022201000</v>
      </c>
      <c r="E585" t="s">
        <v>620</v>
      </c>
      <c r="F585" t="s">
        <v>620</v>
      </c>
      <c r="G585" t="s">
        <v>2944</v>
      </c>
      <c r="H585">
        <v>22.58</v>
      </c>
      <c r="I585">
        <v>0</v>
      </c>
      <c r="J585" s="447">
        <v>50</v>
      </c>
      <c r="K585" s="447">
        <v>90000</v>
      </c>
    </row>
    <row r="586" spans="1:11" x14ac:dyDescent="0.3">
      <c r="A586" s="257">
        <v>202058100500</v>
      </c>
      <c r="B586" t="s">
        <v>621</v>
      </c>
      <c r="C586" t="s">
        <v>622</v>
      </c>
      <c r="D586" s="379">
        <v>202058100500</v>
      </c>
      <c r="E586" t="s">
        <v>623</v>
      </c>
      <c r="F586" t="s">
        <v>623</v>
      </c>
      <c r="G586" t="s">
        <v>2944</v>
      </c>
      <c r="H586">
        <v>6.93</v>
      </c>
      <c r="I586">
        <v>0</v>
      </c>
      <c r="J586" s="447">
        <v>48</v>
      </c>
      <c r="K586" s="447">
        <v>40000</v>
      </c>
    </row>
    <row r="587" spans="1:11" x14ac:dyDescent="0.3">
      <c r="A587" s="257">
        <v>202099123000</v>
      </c>
      <c r="B587" t="s">
        <v>621</v>
      </c>
      <c r="C587" t="s">
        <v>622</v>
      </c>
      <c r="D587" s="379">
        <v>202099123000</v>
      </c>
      <c r="E587" t="s">
        <v>624</v>
      </c>
      <c r="F587">
        <v>0</v>
      </c>
      <c r="G587" t="s">
        <v>2944</v>
      </c>
      <c r="H587">
        <v>5.7</v>
      </c>
      <c r="I587">
        <v>0</v>
      </c>
      <c r="J587" s="447">
        <v>48</v>
      </c>
      <c r="K587" s="447">
        <v>30000</v>
      </c>
    </row>
    <row r="588" spans="1:11" x14ac:dyDescent="0.3">
      <c r="A588" s="257">
        <v>202099123500</v>
      </c>
      <c r="B588" t="s">
        <v>621</v>
      </c>
      <c r="C588" t="s">
        <v>622</v>
      </c>
      <c r="D588" s="379">
        <v>202099123500</v>
      </c>
      <c r="E588" t="s">
        <v>625</v>
      </c>
      <c r="F588" t="s">
        <v>625</v>
      </c>
      <c r="G588" t="s">
        <v>2944</v>
      </c>
      <c r="H588">
        <v>7.58</v>
      </c>
      <c r="I588">
        <v>0</v>
      </c>
      <c r="J588" s="447">
        <v>50</v>
      </c>
      <c r="K588" s="447">
        <v>50000</v>
      </c>
    </row>
    <row r="589" spans="1:11" x14ac:dyDescent="0.3">
      <c r="A589" s="257">
        <v>202099131500</v>
      </c>
      <c r="B589" t="s">
        <v>621</v>
      </c>
      <c r="C589" t="s">
        <v>622</v>
      </c>
      <c r="D589" s="379">
        <v>202099131500</v>
      </c>
      <c r="E589" t="s">
        <v>626</v>
      </c>
      <c r="F589" t="s">
        <v>626</v>
      </c>
      <c r="G589" t="s">
        <v>2944</v>
      </c>
      <c r="H589">
        <v>7.44</v>
      </c>
      <c r="I589">
        <v>0</v>
      </c>
      <c r="J589" s="447">
        <v>50</v>
      </c>
      <c r="K589" s="447">
        <v>45000</v>
      </c>
    </row>
    <row r="590" spans="1:11" x14ac:dyDescent="0.3">
      <c r="A590" s="257">
        <v>202099132000</v>
      </c>
      <c r="B590" t="s">
        <v>621</v>
      </c>
      <c r="C590" t="s">
        <v>622</v>
      </c>
      <c r="D590" s="379">
        <v>202099132000</v>
      </c>
      <c r="E590" t="s">
        <v>627</v>
      </c>
      <c r="F590" t="s">
        <v>627</v>
      </c>
      <c r="G590" t="s">
        <v>2944</v>
      </c>
      <c r="H590">
        <v>14.82</v>
      </c>
      <c r="I590">
        <v>0</v>
      </c>
      <c r="J590" s="447">
        <v>50</v>
      </c>
      <c r="K590" s="447">
        <v>90000</v>
      </c>
    </row>
    <row r="591" spans="1:11" x14ac:dyDescent="0.3">
      <c r="A591" s="257">
        <v>202099132500</v>
      </c>
      <c r="B591" t="s">
        <v>621</v>
      </c>
      <c r="C591" t="s">
        <v>622</v>
      </c>
      <c r="D591" s="379">
        <v>202099132500</v>
      </c>
      <c r="E591" t="s">
        <v>628</v>
      </c>
      <c r="F591" t="s">
        <v>628</v>
      </c>
      <c r="G591" t="s">
        <v>2944</v>
      </c>
      <c r="H591">
        <v>22.66</v>
      </c>
      <c r="I591">
        <v>0</v>
      </c>
      <c r="J591" s="447">
        <v>50</v>
      </c>
      <c r="K591" s="447">
        <v>150000</v>
      </c>
    </row>
    <row r="592" spans="1:11" x14ac:dyDescent="0.3">
      <c r="A592" s="257">
        <v>202099145000</v>
      </c>
      <c r="B592" t="s">
        <v>621</v>
      </c>
      <c r="C592" t="s">
        <v>622</v>
      </c>
      <c r="D592" s="379">
        <v>202099145000</v>
      </c>
      <c r="E592" t="s">
        <v>3478</v>
      </c>
      <c r="F592" t="s">
        <v>3478</v>
      </c>
      <c r="G592" t="s">
        <v>2944</v>
      </c>
      <c r="H592">
        <v>41.11</v>
      </c>
      <c r="I592">
        <v>0</v>
      </c>
      <c r="J592" s="447">
        <v>50</v>
      </c>
      <c r="K592" s="447">
        <v>30000</v>
      </c>
    </row>
    <row r="593" spans="1:11" x14ac:dyDescent="0.3">
      <c r="A593" s="257">
        <v>202099150000</v>
      </c>
      <c r="B593" t="s">
        <v>621</v>
      </c>
      <c r="C593" t="s">
        <v>622</v>
      </c>
      <c r="D593" s="379">
        <v>202099150000</v>
      </c>
      <c r="E593" t="s">
        <v>629</v>
      </c>
      <c r="F593" t="s">
        <v>629</v>
      </c>
      <c r="G593" t="s">
        <v>2965</v>
      </c>
      <c r="H593">
        <v>4.3499999999999996</v>
      </c>
      <c r="I593">
        <v>0</v>
      </c>
      <c r="J593" s="447">
        <v>50</v>
      </c>
      <c r="K593" s="447">
        <v>25000</v>
      </c>
    </row>
    <row r="594" spans="1:11" x14ac:dyDescent="0.3">
      <c r="A594" s="257">
        <v>202099200300</v>
      </c>
      <c r="B594" t="s">
        <v>621</v>
      </c>
      <c r="C594" t="s">
        <v>622</v>
      </c>
      <c r="D594" s="379">
        <v>202099200300</v>
      </c>
      <c r="E594" t="s">
        <v>3537</v>
      </c>
      <c r="F594" t="s">
        <v>3537</v>
      </c>
      <c r="G594" t="s">
        <v>2944</v>
      </c>
      <c r="H594">
        <v>12.63</v>
      </c>
      <c r="I594">
        <v>0</v>
      </c>
      <c r="J594" s="447">
        <v>25</v>
      </c>
      <c r="K594" s="447">
        <v>30000</v>
      </c>
    </row>
    <row r="595" spans="1:11" x14ac:dyDescent="0.3">
      <c r="A595" s="257">
        <v>202099200500</v>
      </c>
      <c r="B595" t="s">
        <v>621</v>
      </c>
      <c r="C595" t="s">
        <v>622</v>
      </c>
      <c r="D595" s="379">
        <v>202099200500</v>
      </c>
      <c r="E595" t="s">
        <v>3538</v>
      </c>
      <c r="F595" t="s">
        <v>3538</v>
      </c>
      <c r="G595" t="s">
        <v>2944</v>
      </c>
      <c r="H595">
        <v>14.34</v>
      </c>
      <c r="I595">
        <v>0</v>
      </c>
      <c r="J595" s="447">
        <v>30</v>
      </c>
      <c r="K595" s="447">
        <v>30000</v>
      </c>
    </row>
    <row r="596" spans="1:11" x14ac:dyDescent="0.3">
      <c r="A596" s="257">
        <v>202099201000</v>
      </c>
      <c r="B596" t="s">
        <v>621</v>
      </c>
      <c r="C596" t="s">
        <v>622</v>
      </c>
      <c r="D596" s="379">
        <v>202099201000</v>
      </c>
      <c r="E596" t="s">
        <v>3539</v>
      </c>
      <c r="F596" t="s">
        <v>3539</v>
      </c>
      <c r="G596" t="s">
        <v>2944</v>
      </c>
      <c r="H596">
        <v>21.12</v>
      </c>
      <c r="I596">
        <v>0</v>
      </c>
      <c r="J596" s="447">
        <v>50</v>
      </c>
      <c r="K596" s="447">
        <v>30000</v>
      </c>
    </row>
    <row r="597" spans="1:11" x14ac:dyDescent="0.3">
      <c r="A597" s="257">
        <v>202099201500</v>
      </c>
      <c r="B597" t="s">
        <v>621</v>
      </c>
      <c r="C597" t="s">
        <v>622</v>
      </c>
      <c r="D597" s="379">
        <v>202099201500</v>
      </c>
      <c r="E597" t="s">
        <v>3540</v>
      </c>
      <c r="F597" t="s">
        <v>3540</v>
      </c>
      <c r="G597" t="s">
        <v>2944</v>
      </c>
      <c r="H597">
        <v>30.3</v>
      </c>
      <c r="I597">
        <v>0</v>
      </c>
      <c r="J597" s="447">
        <v>70</v>
      </c>
      <c r="K597" s="447">
        <v>30000</v>
      </c>
    </row>
    <row r="598" spans="1:11" x14ac:dyDescent="0.3">
      <c r="A598" s="257">
        <v>202099202000</v>
      </c>
      <c r="B598" t="s">
        <v>621</v>
      </c>
      <c r="C598" t="s">
        <v>622</v>
      </c>
      <c r="D598" s="379">
        <v>202099202000</v>
      </c>
      <c r="E598" t="s">
        <v>3541</v>
      </c>
      <c r="F598" t="s">
        <v>3541</v>
      </c>
      <c r="G598" t="s">
        <v>2944</v>
      </c>
      <c r="H598">
        <v>41.91</v>
      </c>
      <c r="I598">
        <v>0</v>
      </c>
      <c r="J598" s="447">
        <v>90</v>
      </c>
      <c r="K598" s="447">
        <v>30000</v>
      </c>
    </row>
    <row r="599" spans="1:11" x14ac:dyDescent="0.3">
      <c r="A599" s="257"/>
      <c r="B599" t="e">
        <v>#N/A</v>
      </c>
      <c r="C599" t="e">
        <v>#N/A</v>
      </c>
      <c r="D599" s="379" t="e">
        <v>#N/A</v>
      </c>
      <c r="E599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s="380" t="e">
        <v>#N/A</v>
      </c>
      <c r="K599" s="380" t="e">
        <v>#N/A</v>
      </c>
    </row>
    <row r="600" spans="1:11" x14ac:dyDescent="0.3">
      <c r="A600" s="257">
        <v>202520101000</v>
      </c>
      <c r="B600" t="s">
        <v>630</v>
      </c>
      <c r="C600" t="s">
        <v>631</v>
      </c>
      <c r="D600" s="379">
        <v>202520101000</v>
      </c>
      <c r="E600" t="s">
        <v>632</v>
      </c>
      <c r="F600">
        <v>0</v>
      </c>
      <c r="G600" t="s">
        <v>2944</v>
      </c>
      <c r="H600">
        <v>87</v>
      </c>
      <c r="I600">
        <v>0</v>
      </c>
      <c r="J600" s="447">
        <v>100</v>
      </c>
      <c r="K600" s="447">
        <v>50000</v>
      </c>
    </row>
    <row r="601" spans="1:11" x14ac:dyDescent="0.3">
      <c r="A601" s="257">
        <v>202520101500</v>
      </c>
      <c r="B601" t="s">
        <v>630</v>
      </c>
      <c r="C601" t="s">
        <v>631</v>
      </c>
      <c r="D601" s="379">
        <v>202520101500</v>
      </c>
      <c r="E601" t="s">
        <v>633</v>
      </c>
      <c r="F601">
        <v>0</v>
      </c>
      <c r="G601" t="s">
        <v>2965</v>
      </c>
      <c r="H601">
        <v>421.51</v>
      </c>
      <c r="I601">
        <v>0</v>
      </c>
      <c r="J601" s="447">
        <v>1000</v>
      </c>
      <c r="K601" s="447">
        <v>50000</v>
      </c>
    </row>
    <row r="602" spans="1:11" x14ac:dyDescent="0.3">
      <c r="A602" s="257">
        <v>202520102000</v>
      </c>
      <c r="B602" t="s">
        <v>630</v>
      </c>
      <c r="C602" t="s">
        <v>631</v>
      </c>
      <c r="D602" s="379">
        <v>202520102000</v>
      </c>
      <c r="E602" t="s">
        <v>634</v>
      </c>
      <c r="F602" t="s">
        <v>634</v>
      </c>
      <c r="G602" t="s">
        <v>2970</v>
      </c>
      <c r="H602">
        <v>6.88</v>
      </c>
      <c r="I602">
        <v>0</v>
      </c>
      <c r="J602" s="447">
        <v>1000</v>
      </c>
      <c r="K602" s="447">
        <v>50000</v>
      </c>
    </row>
    <row r="603" spans="1:11" x14ac:dyDescent="0.3">
      <c r="A603" s="257">
        <v>202549101000</v>
      </c>
      <c r="B603" t="s">
        <v>635</v>
      </c>
      <c r="C603" t="s">
        <v>3022</v>
      </c>
      <c r="D603" s="379">
        <v>202549101000</v>
      </c>
      <c r="E603" t="s">
        <v>636</v>
      </c>
      <c r="F603" t="s">
        <v>636</v>
      </c>
      <c r="G603" t="s">
        <v>2965</v>
      </c>
      <c r="H603">
        <v>1465.39</v>
      </c>
      <c r="I603">
        <v>0</v>
      </c>
      <c r="J603" s="447">
        <v>1000</v>
      </c>
      <c r="K603" s="447">
        <v>25000</v>
      </c>
    </row>
    <row r="604" spans="1:11" x14ac:dyDescent="0.3">
      <c r="A604" s="257">
        <v>202599100500</v>
      </c>
      <c r="B604" t="s">
        <v>637</v>
      </c>
      <c r="C604" t="s">
        <v>638</v>
      </c>
      <c r="D604" s="379">
        <v>202599100500</v>
      </c>
      <c r="E604" t="s">
        <v>639</v>
      </c>
      <c r="F604" t="s">
        <v>639</v>
      </c>
      <c r="G604" t="s">
        <v>3018</v>
      </c>
      <c r="H604">
        <v>1.95</v>
      </c>
      <c r="I604" s="447">
        <v>0.4</v>
      </c>
      <c r="J604" s="447">
        <v>100</v>
      </c>
      <c r="K604" s="447">
        <v>2500</v>
      </c>
    </row>
    <row r="605" spans="1:11" x14ac:dyDescent="0.3">
      <c r="A605" s="257">
        <v>202599101000</v>
      </c>
      <c r="B605" t="s">
        <v>637</v>
      </c>
      <c r="C605" t="s">
        <v>638</v>
      </c>
      <c r="D605" s="379">
        <v>202599101000</v>
      </c>
      <c r="E605" t="s">
        <v>640</v>
      </c>
      <c r="F605" t="s">
        <v>640</v>
      </c>
      <c r="G605" t="s">
        <v>3018</v>
      </c>
      <c r="H605">
        <v>1.95</v>
      </c>
      <c r="I605" s="447">
        <v>0.4</v>
      </c>
      <c r="J605" s="447">
        <v>100</v>
      </c>
      <c r="K605" s="447">
        <v>2700</v>
      </c>
    </row>
    <row r="606" spans="1:11" x14ac:dyDescent="0.3">
      <c r="A606" s="257">
        <v>202599102000</v>
      </c>
      <c r="B606" t="s">
        <v>637</v>
      </c>
      <c r="C606" t="s">
        <v>638</v>
      </c>
      <c r="D606" s="379">
        <v>202599102000</v>
      </c>
      <c r="E606" t="s">
        <v>641</v>
      </c>
      <c r="F606" t="s">
        <v>642</v>
      </c>
      <c r="G606" t="s">
        <v>3018</v>
      </c>
      <c r="H606">
        <v>1.95</v>
      </c>
      <c r="I606" s="447">
        <v>0.4</v>
      </c>
      <c r="J606" s="447">
        <v>100</v>
      </c>
      <c r="K606" s="447">
        <v>3000</v>
      </c>
    </row>
    <row r="607" spans="1:11" x14ac:dyDescent="0.3">
      <c r="A607" s="257">
        <v>202599105000</v>
      </c>
      <c r="B607" t="s">
        <v>637</v>
      </c>
      <c r="C607" t="s">
        <v>638</v>
      </c>
      <c r="D607" s="379">
        <v>202599105000</v>
      </c>
      <c r="E607" t="s">
        <v>643</v>
      </c>
      <c r="F607" t="s">
        <v>643</v>
      </c>
      <c r="G607" t="s">
        <v>3018</v>
      </c>
      <c r="H607">
        <v>1.95</v>
      </c>
      <c r="I607" s="447">
        <v>0.4</v>
      </c>
      <c r="J607" s="447">
        <v>100</v>
      </c>
      <c r="K607" s="447">
        <v>2800</v>
      </c>
    </row>
    <row r="608" spans="1:11" x14ac:dyDescent="0.3">
      <c r="A608" s="257">
        <v>202599111000</v>
      </c>
      <c r="B608" t="s">
        <v>637</v>
      </c>
      <c r="C608" t="s">
        <v>638</v>
      </c>
      <c r="D608" s="379">
        <v>202599111000</v>
      </c>
      <c r="E608" t="s">
        <v>644</v>
      </c>
      <c r="F608" t="s">
        <v>644</v>
      </c>
      <c r="G608" t="s">
        <v>3018</v>
      </c>
      <c r="H608">
        <v>1.95</v>
      </c>
      <c r="I608" s="447">
        <v>0.4</v>
      </c>
      <c r="J608" s="447">
        <v>140</v>
      </c>
      <c r="K608" s="447">
        <v>2800</v>
      </c>
    </row>
    <row r="609" spans="1:11" x14ac:dyDescent="0.3">
      <c r="A609" s="254">
        <v>205020101000</v>
      </c>
      <c r="B609" t="s">
        <v>645</v>
      </c>
      <c r="C609" t="s">
        <v>646</v>
      </c>
      <c r="D609" s="379">
        <v>205020101000</v>
      </c>
      <c r="E609" t="s">
        <v>647</v>
      </c>
      <c r="F609">
        <v>0</v>
      </c>
      <c r="G609" t="s">
        <v>2944</v>
      </c>
      <c r="H609">
        <v>97.53</v>
      </c>
      <c r="I609">
        <v>0</v>
      </c>
      <c r="J609" s="380">
        <v>0</v>
      </c>
      <c r="K609" s="380">
        <v>0</v>
      </c>
    </row>
    <row r="610" spans="1:11" x14ac:dyDescent="0.3">
      <c r="A610" s="257">
        <v>205020103000</v>
      </c>
      <c r="B610" t="s">
        <v>645</v>
      </c>
      <c r="C610" t="s">
        <v>646</v>
      </c>
      <c r="D610" s="379">
        <v>205020103000</v>
      </c>
      <c r="E610" t="s">
        <v>648</v>
      </c>
      <c r="F610" t="s">
        <v>648</v>
      </c>
      <c r="G610" t="s">
        <v>2944</v>
      </c>
      <c r="H610">
        <v>1.9</v>
      </c>
      <c r="I610">
        <v>0</v>
      </c>
      <c r="J610" s="380">
        <v>0</v>
      </c>
      <c r="K610" s="380">
        <v>0</v>
      </c>
    </row>
    <row r="611" spans="1:11" x14ac:dyDescent="0.3">
      <c r="A611" s="257">
        <v>205020104000</v>
      </c>
      <c r="B611" t="s">
        <v>645</v>
      </c>
      <c r="C611" t="s">
        <v>646</v>
      </c>
      <c r="D611" s="379">
        <v>205020104000</v>
      </c>
      <c r="E611" t="s">
        <v>649</v>
      </c>
      <c r="F611" t="s">
        <v>649</v>
      </c>
      <c r="G611" t="s">
        <v>2944</v>
      </c>
      <c r="H611">
        <v>0.71</v>
      </c>
      <c r="I611">
        <v>0</v>
      </c>
      <c r="J611" s="380">
        <v>0</v>
      </c>
      <c r="K611" s="380">
        <v>0</v>
      </c>
    </row>
    <row r="612" spans="1:11" x14ac:dyDescent="0.3">
      <c r="A612" s="254">
        <v>205020105000</v>
      </c>
      <c r="B612" t="s">
        <v>645</v>
      </c>
      <c r="C612" t="s">
        <v>646</v>
      </c>
      <c r="D612" s="379">
        <v>205020105000</v>
      </c>
      <c r="E612" t="s">
        <v>650</v>
      </c>
      <c r="F612" t="s">
        <v>650</v>
      </c>
      <c r="G612" t="s">
        <v>2944</v>
      </c>
      <c r="H612">
        <v>29.55</v>
      </c>
      <c r="I612">
        <v>0</v>
      </c>
      <c r="J612" s="380">
        <v>0</v>
      </c>
      <c r="K612" s="380">
        <v>0</v>
      </c>
    </row>
    <row r="613" spans="1:11" x14ac:dyDescent="0.3">
      <c r="A613" s="257">
        <v>205020106000</v>
      </c>
      <c r="B613" t="s">
        <v>645</v>
      </c>
      <c r="C613" t="s">
        <v>646</v>
      </c>
      <c r="D613" s="379">
        <v>205020106000</v>
      </c>
      <c r="E613" t="s">
        <v>651</v>
      </c>
      <c r="F613" t="s">
        <v>652</v>
      </c>
      <c r="G613" t="s">
        <v>2944</v>
      </c>
      <c r="H613">
        <v>0.46</v>
      </c>
      <c r="I613">
        <v>0</v>
      </c>
      <c r="J613" s="380">
        <v>0</v>
      </c>
      <c r="K613" s="380">
        <v>0</v>
      </c>
    </row>
    <row r="614" spans="1:11" x14ac:dyDescent="0.3">
      <c r="A614" s="257">
        <v>205020107000</v>
      </c>
      <c r="B614" t="s">
        <v>645</v>
      </c>
      <c r="C614" t="s">
        <v>646</v>
      </c>
      <c r="D614" s="379">
        <v>205020107000</v>
      </c>
      <c r="E614" t="s">
        <v>653</v>
      </c>
      <c r="F614">
        <v>0</v>
      </c>
      <c r="G614" t="s">
        <v>2944</v>
      </c>
      <c r="H614">
        <v>445.64</v>
      </c>
      <c r="I614">
        <v>0</v>
      </c>
      <c r="J614" s="380">
        <v>0</v>
      </c>
      <c r="K614" s="380">
        <v>0</v>
      </c>
    </row>
    <row r="615" spans="1:11" x14ac:dyDescent="0.3">
      <c r="A615" s="257">
        <v>205020301900</v>
      </c>
      <c r="B615" t="s">
        <v>645</v>
      </c>
      <c r="C615" t="s">
        <v>646</v>
      </c>
      <c r="D615" s="379">
        <v>205020301900</v>
      </c>
      <c r="E615" t="s">
        <v>654</v>
      </c>
      <c r="F615" t="s">
        <v>654</v>
      </c>
      <c r="G615" t="s">
        <v>2944</v>
      </c>
      <c r="H615">
        <v>130.05000000000001</v>
      </c>
      <c r="I615">
        <v>0</v>
      </c>
      <c r="J615" s="380">
        <v>0</v>
      </c>
      <c r="K615" s="447">
        <v>190</v>
      </c>
    </row>
    <row r="616" spans="1:11" x14ac:dyDescent="0.3">
      <c r="A616" s="257">
        <v>205020302900</v>
      </c>
      <c r="B616" t="s">
        <v>645</v>
      </c>
      <c r="C616" t="s">
        <v>646</v>
      </c>
      <c r="D616" s="379">
        <v>205020302900</v>
      </c>
      <c r="E616" t="s">
        <v>655</v>
      </c>
      <c r="F616" t="s">
        <v>655</v>
      </c>
      <c r="G616" t="s">
        <v>2944</v>
      </c>
      <c r="H616">
        <v>163.97</v>
      </c>
      <c r="I616">
        <v>0</v>
      </c>
      <c r="J616" s="380">
        <v>0</v>
      </c>
      <c r="K616" s="447">
        <v>290</v>
      </c>
    </row>
    <row r="617" spans="1:11" x14ac:dyDescent="0.3">
      <c r="A617" s="257">
        <v>205020303900</v>
      </c>
      <c r="B617" t="s">
        <v>645</v>
      </c>
      <c r="C617" t="s">
        <v>646</v>
      </c>
      <c r="D617" s="379">
        <v>205020303900</v>
      </c>
      <c r="E617" t="s">
        <v>656</v>
      </c>
      <c r="F617" t="s">
        <v>656</v>
      </c>
      <c r="G617" t="s">
        <v>2944</v>
      </c>
      <c r="H617">
        <v>215.55</v>
      </c>
      <c r="I617">
        <v>0</v>
      </c>
      <c r="J617" s="380">
        <v>0</v>
      </c>
      <c r="K617" s="447">
        <v>390</v>
      </c>
    </row>
    <row r="618" spans="1:11" x14ac:dyDescent="0.3">
      <c r="A618" s="257">
        <v>205020304900</v>
      </c>
      <c r="B618" t="s">
        <v>645</v>
      </c>
      <c r="C618" t="s">
        <v>646</v>
      </c>
      <c r="D618" s="379">
        <v>205020304900</v>
      </c>
      <c r="E618" t="s">
        <v>657</v>
      </c>
      <c r="F618" t="s">
        <v>657</v>
      </c>
      <c r="G618" t="s">
        <v>2944</v>
      </c>
      <c r="H618">
        <v>257.86</v>
      </c>
      <c r="I618">
        <v>0</v>
      </c>
      <c r="J618" s="380">
        <v>0</v>
      </c>
      <c r="K618" s="447">
        <v>490</v>
      </c>
    </row>
    <row r="619" spans="1:11" x14ac:dyDescent="0.3">
      <c r="A619" s="257">
        <v>205020305800</v>
      </c>
      <c r="B619" t="s">
        <v>645</v>
      </c>
      <c r="C619" t="s">
        <v>646</v>
      </c>
      <c r="D619" s="379">
        <v>205020305800</v>
      </c>
      <c r="E619" t="s">
        <v>658</v>
      </c>
      <c r="F619" t="s">
        <v>658</v>
      </c>
      <c r="G619" t="s">
        <v>2944</v>
      </c>
      <c r="H619">
        <v>302.82</v>
      </c>
      <c r="I619">
        <v>0</v>
      </c>
      <c r="J619" s="380">
        <v>0</v>
      </c>
      <c r="K619" s="447">
        <v>580</v>
      </c>
    </row>
    <row r="620" spans="1:11" x14ac:dyDescent="0.3">
      <c r="A620" s="257">
        <v>205020306800</v>
      </c>
      <c r="B620" t="s">
        <v>645</v>
      </c>
      <c r="C620" t="s">
        <v>646</v>
      </c>
      <c r="D620" s="379">
        <v>205020306800</v>
      </c>
      <c r="E620" t="s">
        <v>659</v>
      </c>
      <c r="F620">
        <v>0</v>
      </c>
      <c r="G620" t="s">
        <v>2944</v>
      </c>
      <c r="H620">
        <v>3.53</v>
      </c>
      <c r="I620">
        <v>0</v>
      </c>
      <c r="J620" s="380">
        <v>0</v>
      </c>
      <c r="K620" s="447">
        <v>680</v>
      </c>
    </row>
    <row r="621" spans="1:11" x14ac:dyDescent="0.3">
      <c r="A621" s="257">
        <v>205020307800</v>
      </c>
      <c r="B621" t="s">
        <v>645</v>
      </c>
      <c r="C621" t="s">
        <v>646</v>
      </c>
      <c r="D621" s="379">
        <v>205020307800</v>
      </c>
      <c r="E621" t="s">
        <v>660</v>
      </c>
      <c r="F621" t="s">
        <v>660</v>
      </c>
      <c r="G621" t="s">
        <v>2944</v>
      </c>
      <c r="H621">
        <v>3.87</v>
      </c>
      <c r="I621">
        <v>0</v>
      </c>
      <c r="J621" s="380">
        <v>0</v>
      </c>
      <c r="K621" s="447">
        <v>780</v>
      </c>
    </row>
    <row r="622" spans="1:11" x14ac:dyDescent="0.3">
      <c r="A622" s="257">
        <v>205020308800</v>
      </c>
      <c r="B622" t="s">
        <v>645</v>
      </c>
      <c r="C622" t="s">
        <v>646</v>
      </c>
      <c r="D622" s="379">
        <v>205020308800</v>
      </c>
      <c r="E622" t="s">
        <v>661</v>
      </c>
      <c r="F622">
        <v>0</v>
      </c>
      <c r="G622" t="s">
        <v>2944</v>
      </c>
      <c r="H622">
        <v>4.46</v>
      </c>
      <c r="I622">
        <v>0</v>
      </c>
      <c r="J622" s="380">
        <v>0</v>
      </c>
      <c r="K622" s="447">
        <v>880</v>
      </c>
    </row>
    <row r="623" spans="1:11" x14ac:dyDescent="0.3">
      <c r="A623" s="257">
        <v>205020309800</v>
      </c>
      <c r="B623" t="s">
        <v>645</v>
      </c>
      <c r="C623" t="s">
        <v>646</v>
      </c>
      <c r="D623" s="379">
        <v>205020309800</v>
      </c>
      <c r="E623" t="s">
        <v>662</v>
      </c>
      <c r="F623">
        <v>0</v>
      </c>
      <c r="G623" t="s">
        <v>2944</v>
      </c>
      <c r="H623">
        <v>4.7699999999999996</v>
      </c>
      <c r="I623">
        <v>0</v>
      </c>
      <c r="J623" s="380">
        <v>0</v>
      </c>
      <c r="K623" s="447">
        <v>980</v>
      </c>
    </row>
    <row r="624" spans="1:11" x14ac:dyDescent="0.3">
      <c r="A624" s="257">
        <v>205020311800</v>
      </c>
      <c r="B624" t="s">
        <v>645</v>
      </c>
      <c r="C624" t="s">
        <v>646</v>
      </c>
      <c r="D624" s="379">
        <v>205020311800</v>
      </c>
      <c r="E624" t="s">
        <v>663</v>
      </c>
      <c r="F624" t="s">
        <v>663</v>
      </c>
      <c r="G624" t="s">
        <v>2944</v>
      </c>
      <c r="H624">
        <v>554.08000000000004</v>
      </c>
      <c r="I624">
        <v>0</v>
      </c>
      <c r="J624" s="380">
        <v>0</v>
      </c>
      <c r="K624" s="447">
        <v>1180</v>
      </c>
    </row>
    <row r="625" spans="1:11" x14ac:dyDescent="0.3">
      <c r="A625" s="257">
        <v>205020314800</v>
      </c>
      <c r="B625" t="s">
        <v>645</v>
      </c>
      <c r="C625" t="s">
        <v>646</v>
      </c>
      <c r="D625" s="379">
        <v>205020314800</v>
      </c>
      <c r="E625" t="s">
        <v>664</v>
      </c>
      <c r="F625">
        <v>0</v>
      </c>
      <c r="G625" t="s">
        <v>2944</v>
      </c>
      <c r="H625">
        <v>653.26</v>
      </c>
      <c r="I625">
        <v>0</v>
      </c>
      <c r="J625" s="380">
        <v>0</v>
      </c>
      <c r="K625" s="447">
        <v>1480</v>
      </c>
    </row>
    <row r="626" spans="1:11" x14ac:dyDescent="0.3">
      <c r="A626" s="257">
        <v>205020317800</v>
      </c>
      <c r="B626" t="s">
        <v>645</v>
      </c>
      <c r="C626" t="s">
        <v>646</v>
      </c>
      <c r="D626" s="379">
        <v>20502031780</v>
      </c>
      <c r="E626" t="s">
        <v>665</v>
      </c>
      <c r="F626" t="s">
        <v>665</v>
      </c>
      <c r="G626" t="s">
        <v>2944</v>
      </c>
      <c r="H626">
        <v>782.86</v>
      </c>
      <c r="I626">
        <v>0</v>
      </c>
      <c r="J626" s="380">
        <v>0</v>
      </c>
      <c r="K626" s="447">
        <v>1780</v>
      </c>
    </row>
    <row r="627" spans="1:11" x14ac:dyDescent="0.3">
      <c r="A627" s="257">
        <v>205020501200</v>
      </c>
      <c r="B627" t="s">
        <v>645</v>
      </c>
      <c r="C627" t="s">
        <v>646</v>
      </c>
      <c r="D627" s="379">
        <v>205020501200</v>
      </c>
      <c r="E627" t="s">
        <v>666</v>
      </c>
      <c r="F627" t="s">
        <v>666</v>
      </c>
      <c r="G627" t="s">
        <v>2944</v>
      </c>
      <c r="H627">
        <v>29.33</v>
      </c>
      <c r="I627">
        <v>0</v>
      </c>
      <c r="J627" s="380">
        <v>0</v>
      </c>
      <c r="K627" s="447">
        <v>125</v>
      </c>
    </row>
    <row r="628" spans="1:11" x14ac:dyDescent="0.3">
      <c r="A628" s="257">
        <v>205020505000</v>
      </c>
      <c r="B628" t="s">
        <v>645</v>
      </c>
      <c r="C628" t="s">
        <v>646</v>
      </c>
      <c r="D628" s="379">
        <v>205020505000</v>
      </c>
      <c r="E628" t="s">
        <v>667</v>
      </c>
      <c r="F628" t="s">
        <v>667</v>
      </c>
      <c r="G628" t="s">
        <v>2944</v>
      </c>
      <c r="H628">
        <v>0.81</v>
      </c>
      <c r="I628">
        <v>0</v>
      </c>
      <c r="J628" s="380">
        <v>0</v>
      </c>
      <c r="K628" s="447">
        <v>500</v>
      </c>
    </row>
    <row r="629" spans="1:11" x14ac:dyDescent="0.3">
      <c r="A629" s="257">
        <v>205020510000</v>
      </c>
      <c r="B629" t="s">
        <v>645</v>
      </c>
      <c r="C629" t="s">
        <v>646</v>
      </c>
      <c r="D629" s="379">
        <v>205020510000</v>
      </c>
      <c r="E629" t="s">
        <v>668</v>
      </c>
      <c r="F629" t="s">
        <v>668</v>
      </c>
      <c r="G629" t="s">
        <v>2944</v>
      </c>
      <c r="H629">
        <v>154.08000000000001</v>
      </c>
      <c r="I629">
        <v>0</v>
      </c>
      <c r="J629" s="380">
        <v>0</v>
      </c>
      <c r="K629" s="447">
        <v>1000</v>
      </c>
    </row>
    <row r="630" spans="1:11" x14ac:dyDescent="0.3">
      <c r="A630" s="257">
        <v>205021102000</v>
      </c>
      <c r="B630" t="s">
        <v>669</v>
      </c>
      <c r="C630" t="s">
        <v>670</v>
      </c>
      <c r="D630" s="379">
        <v>205021102000</v>
      </c>
      <c r="E630" t="s">
        <v>671</v>
      </c>
      <c r="F630" t="s">
        <v>671</v>
      </c>
      <c r="G630" t="s">
        <v>2944</v>
      </c>
      <c r="H630">
        <v>0.85</v>
      </c>
      <c r="I630">
        <v>0</v>
      </c>
      <c r="J630" s="380">
        <v>0</v>
      </c>
      <c r="K630" s="380">
        <v>0</v>
      </c>
    </row>
    <row r="631" spans="1:11" x14ac:dyDescent="0.3">
      <c r="A631" s="257">
        <v>205021103000</v>
      </c>
      <c r="B631" t="s">
        <v>669</v>
      </c>
      <c r="C631" t="s">
        <v>670</v>
      </c>
      <c r="D631" s="379">
        <v>205021103000</v>
      </c>
      <c r="E631" t="s">
        <v>672</v>
      </c>
      <c r="F631" t="s">
        <v>672</v>
      </c>
      <c r="G631" t="s">
        <v>2944</v>
      </c>
      <c r="H631">
        <v>145.35</v>
      </c>
      <c r="I631">
        <v>0</v>
      </c>
      <c r="J631" s="380">
        <v>0</v>
      </c>
      <c r="K631" s="380">
        <v>0</v>
      </c>
    </row>
    <row r="632" spans="1:11" x14ac:dyDescent="0.3">
      <c r="A632" s="257">
        <v>205021103500</v>
      </c>
      <c r="B632" t="s">
        <v>669</v>
      </c>
      <c r="C632" t="s">
        <v>670</v>
      </c>
      <c r="D632" s="379">
        <v>205021103500</v>
      </c>
      <c r="E632" t="s">
        <v>673</v>
      </c>
      <c r="F632" t="s">
        <v>673</v>
      </c>
      <c r="G632" t="s">
        <v>2944</v>
      </c>
      <c r="H632">
        <v>2.34</v>
      </c>
      <c r="I632">
        <v>0</v>
      </c>
      <c r="J632" s="380">
        <v>0</v>
      </c>
      <c r="K632" s="447">
        <v>135</v>
      </c>
    </row>
    <row r="633" spans="1:11" x14ac:dyDescent="0.3">
      <c r="A633" s="257">
        <v>205021105000</v>
      </c>
      <c r="B633" t="s">
        <v>669</v>
      </c>
      <c r="C633" t="s">
        <v>670</v>
      </c>
      <c r="D633" s="379">
        <v>205021105000</v>
      </c>
      <c r="E633" t="s">
        <v>674</v>
      </c>
      <c r="F633">
        <v>0</v>
      </c>
      <c r="G633" t="s">
        <v>2944</v>
      </c>
      <c r="H633">
        <v>18.989999999999998</v>
      </c>
      <c r="I633">
        <v>0</v>
      </c>
      <c r="J633" s="380">
        <v>0</v>
      </c>
      <c r="K633" s="447">
        <v>3000</v>
      </c>
    </row>
    <row r="634" spans="1:11" x14ac:dyDescent="0.3">
      <c r="A634" s="257">
        <v>205021106000</v>
      </c>
      <c r="B634" t="s">
        <v>669</v>
      </c>
      <c r="C634" t="s">
        <v>670</v>
      </c>
      <c r="D634" s="379">
        <v>205021106000</v>
      </c>
      <c r="E634" t="s">
        <v>675</v>
      </c>
      <c r="F634" t="s">
        <v>675</v>
      </c>
      <c r="G634" t="s">
        <v>2944</v>
      </c>
      <c r="H634">
        <v>0.47</v>
      </c>
      <c r="I634">
        <v>0</v>
      </c>
      <c r="J634" s="380">
        <v>0</v>
      </c>
      <c r="K634" s="380">
        <v>0</v>
      </c>
    </row>
    <row r="635" spans="1:11" x14ac:dyDescent="0.3">
      <c r="A635" s="257">
        <v>205021111000</v>
      </c>
      <c r="B635" t="s">
        <v>669</v>
      </c>
      <c r="C635" t="s">
        <v>670</v>
      </c>
      <c r="D635" s="379">
        <v>205021111000</v>
      </c>
      <c r="E635" t="s">
        <v>676</v>
      </c>
      <c r="F635">
        <v>0</v>
      </c>
      <c r="G635" t="s">
        <v>2944</v>
      </c>
      <c r="H635">
        <v>1.45</v>
      </c>
      <c r="I635">
        <v>0</v>
      </c>
      <c r="J635" s="380">
        <v>0</v>
      </c>
      <c r="K635" s="380">
        <v>0</v>
      </c>
    </row>
    <row r="636" spans="1:11" x14ac:dyDescent="0.3">
      <c r="A636" s="257">
        <v>205021112000</v>
      </c>
      <c r="B636" t="s">
        <v>669</v>
      </c>
      <c r="C636" t="s">
        <v>670</v>
      </c>
      <c r="D636" s="379">
        <v>205021112000</v>
      </c>
      <c r="E636" t="s">
        <v>677</v>
      </c>
      <c r="F636">
        <v>0</v>
      </c>
      <c r="G636" t="s">
        <v>2944</v>
      </c>
      <c r="H636">
        <v>106.02</v>
      </c>
      <c r="I636">
        <v>0</v>
      </c>
      <c r="J636" s="380">
        <v>0</v>
      </c>
      <c r="K636" s="447">
        <v>100</v>
      </c>
    </row>
    <row r="637" spans="1:11" x14ac:dyDescent="0.3">
      <c r="A637" s="257">
        <v>205021112500</v>
      </c>
      <c r="B637" t="s">
        <v>669</v>
      </c>
      <c r="C637" t="s">
        <v>670</v>
      </c>
      <c r="D637" s="379">
        <v>205021112500</v>
      </c>
      <c r="E637" t="s">
        <v>678</v>
      </c>
      <c r="F637" t="s">
        <v>678</v>
      </c>
      <c r="G637" t="s">
        <v>2944</v>
      </c>
      <c r="H637">
        <v>18.989999999999998</v>
      </c>
      <c r="I637">
        <v>0</v>
      </c>
      <c r="J637" s="380">
        <v>0</v>
      </c>
      <c r="K637" s="447">
        <v>3000</v>
      </c>
    </row>
    <row r="638" spans="1:11" x14ac:dyDescent="0.3">
      <c r="A638" s="257">
        <v>205021150500</v>
      </c>
      <c r="B638" t="s">
        <v>669</v>
      </c>
      <c r="C638" t="s">
        <v>670</v>
      </c>
      <c r="D638" s="379">
        <v>205021150500</v>
      </c>
      <c r="E638" t="s">
        <v>679</v>
      </c>
      <c r="F638" t="s">
        <v>679</v>
      </c>
      <c r="G638" t="s">
        <v>2944</v>
      </c>
      <c r="H638">
        <v>94.95</v>
      </c>
      <c r="I638">
        <v>0</v>
      </c>
      <c r="J638" s="380">
        <v>0</v>
      </c>
      <c r="K638" s="380">
        <v>0</v>
      </c>
    </row>
    <row r="639" spans="1:11" x14ac:dyDescent="0.3">
      <c r="A639" s="257">
        <v>205021151000</v>
      </c>
      <c r="B639" t="s">
        <v>669</v>
      </c>
      <c r="C639" t="s">
        <v>670</v>
      </c>
      <c r="D639" s="379">
        <v>205021151000</v>
      </c>
      <c r="E639" t="s">
        <v>680</v>
      </c>
      <c r="F639">
        <v>0</v>
      </c>
      <c r="G639" t="s">
        <v>2946</v>
      </c>
      <c r="H639">
        <v>688.1</v>
      </c>
      <c r="I639">
        <v>0</v>
      </c>
      <c r="J639" s="380">
        <v>0</v>
      </c>
      <c r="K639" s="380">
        <v>0</v>
      </c>
    </row>
    <row r="640" spans="1:11" x14ac:dyDescent="0.3">
      <c r="A640" s="257">
        <v>205021302400</v>
      </c>
      <c r="B640" t="s">
        <v>669</v>
      </c>
      <c r="C640" t="s">
        <v>670</v>
      </c>
      <c r="D640" s="379">
        <v>205021302400</v>
      </c>
      <c r="E640" t="s">
        <v>681</v>
      </c>
      <c r="F640">
        <v>0</v>
      </c>
      <c r="G640" t="s">
        <v>2944</v>
      </c>
      <c r="H640">
        <v>1.82</v>
      </c>
      <c r="I640">
        <v>0</v>
      </c>
      <c r="J640" s="380">
        <v>0</v>
      </c>
      <c r="K640" s="447">
        <v>240</v>
      </c>
    </row>
    <row r="641" spans="1:11" x14ac:dyDescent="0.3">
      <c r="A641" s="257">
        <v>205021304400</v>
      </c>
      <c r="B641" t="s">
        <v>669</v>
      </c>
      <c r="C641" t="s">
        <v>670</v>
      </c>
      <c r="D641" s="379">
        <v>205021304400</v>
      </c>
      <c r="E641" t="s">
        <v>682</v>
      </c>
      <c r="F641">
        <v>0</v>
      </c>
      <c r="G641" t="s">
        <v>2944</v>
      </c>
      <c r="H641">
        <v>295.83</v>
      </c>
      <c r="I641">
        <v>0</v>
      </c>
      <c r="J641" s="380">
        <v>0</v>
      </c>
      <c r="K641" s="447">
        <v>440</v>
      </c>
    </row>
    <row r="642" spans="1:11" x14ac:dyDescent="0.3">
      <c r="A642" s="257">
        <v>205021305400</v>
      </c>
      <c r="B642" t="s">
        <v>669</v>
      </c>
      <c r="C642" t="s">
        <v>670</v>
      </c>
      <c r="D642" s="379">
        <v>205021305400</v>
      </c>
      <c r="E642" t="s">
        <v>683</v>
      </c>
      <c r="F642">
        <v>0</v>
      </c>
      <c r="G642" t="s">
        <v>2944</v>
      </c>
      <c r="H642">
        <v>348.84</v>
      </c>
      <c r="I642">
        <v>0</v>
      </c>
      <c r="J642" s="380">
        <v>0</v>
      </c>
      <c r="K642" s="447">
        <v>540</v>
      </c>
    </row>
    <row r="643" spans="1:11" x14ac:dyDescent="0.3">
      <c r="A643" s="257">
        <v>205021306400</v>
      </c>
      <c r="B643" t="s">
        <v>669</v>
      </c>
      <c r="C643" t="s">
        <v>670</v>
      </c>
      <c r="D643" s="379">
        <v>205021306400</v>
      </c>
      <c r="E643" t="s">
        <v>684</v>
      </c>
      <c r="F643">
        <v>0</v>
      </c>
      <c r="G643" t="s">
        <v>2944</v>
      </c>
      <c r="H643">
        <v>403.56</v>
      </c>
      <c r="I643">
        <v>0</v>
      </c>
      <c r="J643" s="380">
        <v>0</v>
      </c>
      <c r="K643" s="447">
        <v>640</v>
      </c>
    </row>
    <row r="644" spans="1:11" x14ac:dyDescent="0.3">
      <c r="A644" s="257">
        <v>205021308400</v>
      </c>
      <c r="B644" t="s">
        <v>669</v>
      </c>
      <c r="C644" t="s">
        <v>670</v>
      </c>
      <c r="D644" s="379">
        <v>205021308400</v>
      </c>
      <c r="E644" t="s">
        <v>685</v>
      </c>
      <c r="F644">
        <v>0</v>
      </c>
      <c r="G644" t="s">
        <v>2944</v>
      </c>
      <c r="H644">
        <v>535.23</v>
      </c>
      <c r="I644">
        <v>0</v>
      </c>
      <c r="J644" s="380">
        <v>0</v>
      </c>
      <c r="K644" s="447">
        <v>840</v>
      </c>
    </row>
    <row r="645" spans="1:11" x14ac:dyDescent="0.3">
      <c r="A645" s="257">
        <v>205021309400</v>
      </c>
      <c r="B645" t="s">
        <v>669</v>
      </c>
      <c r="C645" t="s">
        <v>670</v>
      </c>
      <c r="D645" s="379">
        <v>205021309400</v>
      </c>
      <c r="E645" t="s">
        <v>686</v>
      </c>
      <c r="F645">
        <v>0</v>
      </c>
      <c r="G645" t="s">
        <v>2944</v>
      </c>
      <c r="H645">
        <v>5.57</v>
      </c>
      <c r="I645">
        <v>0</v>
      </c>
      <c r="J645" s="380">
        <v>0</v>
      </c>
      <c r="K645" s="447">
        <v>940</v>
      </c>
    </row>
    <row r="646" spans="1:11" x14ac:dyDescent="0.3">
      <c r="A646" s="257">
        <v>205021313000</v>
      </c>
      <c r="B646" t="s">
        <v>669</v>
      </c>
      <c r="C646" t="s">
        <v>670</v>
      </c>
      <c r="D646" s="379">
        <v>205021313000</v>
      </c>
      <c r="E646" t="s">
        <v>687</v>
      </c>
      <c r="F646">
        <v>0</v>
      </c>
      <c r="G646" t="s">
        <v>2944</v>
      </c>
      <c r="H646">
        <v>18.34</v>
      </c>
      <c r="I646">
        <v>0</v>
      </c>
      <c r="J646" s="380">
        <v>0</v>
      </c>
      <c r="K646" s="447">
        <v>3000</v>
      </c>
    </row>
    <row r="647" spans="1:11" x14ac:dyDescent="0.3">
      <c r="A647" s="257">
        <v>205021501000</v>
      </c>
      <c r="B647" t="s">
        <v>669</v>
      </c>
      <c r="C647" t="s">
        <v>670</v>
      </c>
      <c r="D647" s="379">
        <v>205021501000</v>
      </c>
      <c r="E647" t="s">
        <v>688</v>
      </c>
      <c r="F647" t="s">
        <v>688</v>
      </c>
      <c r="G647" t="s">
        <v>2944</v>
      </c>
      <c r="H647">
        <v>17.78</v>
      </c>
      <c r="I647">
        <v>0</v>
      </c>
      <c r="J647" s="380">
        <v>0</v>
      </c>
      <c r="K647" s="447">
        <v>1250</v>
      </c>
    </row>
    <row r="648" spans="1:11" x14ac:dyDescent="0.3">
      <c r="A648" s="257">
        <v>205021505000</v>
      </c>
      <c r="B648" t="s">
        <v>669</v>
      </c>
      <c r="C648" t="s">
        <v>670</v>
      </c>
      <c r="D648" s="379">
        <v>205021505000</v>
      </c>
      <c r="E648" t="s">
        <v>689</v>
      </c>
      <c r="F648" t="s">
        <v>690</v>
      </c>
      <c r="G648" t="s">
        <v>2944</v>
      </c>
      <c r="H648">
        <v>1</v>
      </c>
      <c r="I648">
        <v>0</v>
      </c>
      <c r="J648" s="380">
        <v>0</v>
      </c>
      <c r="K648" s="447">
        <v>500</v>
      </c>
    </row>
    <row r="649" spans="1:11" x14ac:dyDescent="0.3">
      <c r="A649" s="257">
        <v>205021507500</v>
      </c>
      <c r="B649" t="s">
        <v>669</v>
      </c>
      <c r="C649" t="s">
        <v>670</v>
      </c>
      <c r="D649" s="379">
        <v>205021507500</v>
      </c>
      <c r="E649" t="s">
        <v>691</v>
      </c>
      <c r="F649" t="s">
        <v>691</v>
      </c>
      <c r="G649" t="s">
        <v>2944</v>
      </c>
      <c r="H649">
        <v>1.55</v>
      </c>
      <c r="I649">
        <v>0</v>
      </c>
      <c r="J649" s="380">
        <v>0</v>
      </c>
      <c r="K649" s="447">
        <v>750</v>
      </c>
    </row>
    <row r="650" spans="1:11" x14ac:dyDescent="0.3">
      <c r="A650" s="257">
        <v>205021510000</v>
      </c>
      <c r="B650" t="s">
        <v>669</v>
      </c>
      <c r="C650" t="s">
        <v>670</v>
      </c>
      <c r="D650" s="379">
        <v>205021510000</v>
      </c>
      <c r="E650" t="s">
        <v>692</v>
      </c>
      <c r="F650" t="s">
        <v>692</v>
      </c>
      <c r="G650" t="s">
        <v>2944</v>
      </c>
      <c r="H650">
        <v>2.06</v>
      </c>
      <c r="I650">
        <v>0</v>
      </c>
      <c r="J650" s="380">
        <v>0</v>
      </c>
      <c r="K650" s="447">
        <v>1000</v>
      </c>
    </row>
    <row r="651" spans="1:11" x14ac:dyDescent="0.3">
      <c r="A651" s="257">
        <v>205021515000</v>
      </c>
      <c r="B651" t="s">
        <v>669</v>
      </c>
      <c r="C651" t="s">
        <v>670</v>
      </c>
      <c r="D651" s="379">
        <v>205021515000</v>
      </c>
      <c r="E651" t="s">
        <v>693</v>
      </c>
      <c r="F651" t="s">
        <v>693</v>
      </c>
      <c r="G651" t="s">
        <v>2944</v>
      </c>
      <c r="H651">
        <v>3.09</v>
      </c>
      <c r="I651">
        <v>0</v>
      </c>
      <c r="J651" s="380">
        <v>0</v>
      </c>
      <c r="K651" s="447">
        <v>1500</v>
      </c>
    </row>
    <row r="652" spans="1:11" x14ac:dyDescent="0.3">
      <c r="A652" s="257">
        <v>205021520000</v>
      </c>
      <c r="B652" t="s">
        <v>669</v>
      </c>
      <c r="C652" t="s">
        <v>670</v>
      </c>
      <c r="D652" s="379">
        <v>205021520000</v>
      </c>
      <c r="E652" t="s">
        <v>694</v>
      </c>
      <c r="F652" t="s">
        <v>694</v>
      </c>
      <c r="G652" t="s">
        <v>2944</v>
      </c>
      <c r="H652">
        <v>4.17</v>
      </c>
      <c r="I652">
        <v>0</v>
      </c>
      <c r="J652" s="380">
        <v>0</v>
      </c>
      <c r="K652" s="447">
        <v>2000</v>
      </c>
    </row>
    <row r="653" spans="1:11" x14ac:dyDescent="0.3">
      <c r="A653" s="257">
        <v>205021530000</v>
      </c>
      <c r="B653" t="s">
        <v>669</v>
      </c>
      <c r="C653" t="s">
        <v>670</v>
      </c>
      <c r="D653" s="379">
        <v>205021530000</v>
      </c>
      <c r="E653" t="s">
        <v>695</v>
      </c>
      <c r="F653" t="s">
        <v>695</v>
      </c>
      <c r="G653" t="s">
        <v>2944</v>
      </c>
      <c r="H653">
        <v>6.66</v>
      </c>
      <c r="I653">
        <v>0</v>
      </c>
      <c r="J653" s="380">
        <v>0</v>
      </c>
      <c r="K653" s="447">
        <v>3000</v>
      </c>
    </row>
    <row r="654" spans="1:11" x14ac:dyDescent="0.3">
      <c r="A654" s="257">
        <v>205025502500</v>
      </c>
      <c r="B654" t="s">
        <v>696</v>
      </c>
      <c r="C654" t="s">
        <v>697</v>
      </c>
      <c r="D654" s="379">
        <v>205025502500</v>
      </c>
      <c r="E654" t="s">
        <v>698</v>
      </c>
      <c r="F654" t="s">
        <v>698</v>
      </c>
      <c r="G654" t="s">
        <v>2944</v>
      </c>
      <c r="H654">
        <v>0.36</v>
      </c>
      <c r="I654">
        <v>0</v>
      </c>
      <c r="J654" s="380">
        <v>0</v>
      </c>
      <c r="K654" s="447">
        <v>250</v>
      </c>
    </row>
    <row r="655" spans="1:11" x14ac:dyDescent="0.3">
      <c r="A655" s="257">
        <v>205025503000</v>
      </c>
      <c r="B655" t="s">
        <v>696</v>
      </c>
      <c r="C655" t="s">
        <v>697</v>
      </c>
      <c r="D655" s="379">
        <v>205025503000</v>
      </c>
      <c r="E655" t="s">
        <v>699</v>
      </c>
      <c r="F655" t="s">
        <v>699</v>
      </c>
      <c r="G655" t="s">
        <v>2944</v>
      </c>
      <c r="H655">
        <v>0.54</v>
      </c>
      <c r="I655">
        <v>0</v>
      </c>
      <c r="J655" s="380">
        <v>0</v>
      </c>
      <c r="K655" s="447">
        <v>300</v>
      </c>
    </row>
    <row r="656" spans="1:11" x14ac:dyDescent="0.3">
      <c r="A656" s="257">
        <v>205025503500</v>
      </c>
      <c r="B656" t="s">
        <v>696</v>
      </c>
      <c r="C656" t="s">
        <v>697</v>
      </c>
      <c r="D656" s="379">
        <v>205025503500</v>
      </c>
      <c r="E656" t="s">
        <v>700</v>
      </c>
      <c r="F656" t="s">
        <v>700</v>
      </c>
      <c r="G656" t="s">
        <v>2944</v>
      </c>
      <c r="H656">
        <v>0.5</v>
      </c>
      <c r="I656">
        <v>0</v>
      </c>
      <c r="J656" s="380">
        <v>0</v>
      </c>
      <c r="K656" s="447">
        <v>375</v>
      </c>
    </row>
    <row r="657" spans="1:11" x14ac:dyDescent="0.3">
      <c r="A657" s="257">
        <v>205025505000</v>
      </c>
      <c r="B657" t="s">
        <v>696</v>
      </c>
      <c r="C657" t="s">
        <v>697</v>
      </c>
      <c r="D657" s="379">
        <v>205025505000</v>
      </c>
      <c r="E657" t="s">
        <v>701</v>
      </c>
      <c r="F657" t="s">
        <v>701</v>
      </c>
      <c r="G657" t="s">
        <v>2944</v>
      </c>
      <c r="H657">
        <v>0.66</v>
      </c>
      <c r="I657">
        <v>0</v>
      </c>
      <c r="J657" s="380">
        <v>0</v>
      </c>
      <c r="K657" s="447">
        <v>500</v>
      </c>
    </row>
    <row r="658" spans="1:11" x14ac:dyDescent="0.3">
      <c r="A658" s="257">
        <v>205025507500</v>
      </c>
      <c r="B658" t="s">
        <v>696</v>
      </c>
      <c r="C658" t="s">
        <v>697</v>
      </c>
      <c r="D658" s="379">
        <v>205025507500</v>
      </c>
      <c r="E658" t="s">
        <v>702</v>
      </c>
      <c r="F658" t="s">
        <v>702</v>
      </c>
      <c r="G658" t="s">
        <v>2944</v>
      </c>
      <c r="H658">
        <v>0.95</v>
      </c>
      <c r="I658">
        <v>0</v>
      </c>
      <c r="J658" s="380">
        <v>0</v>
      </c>
      <c r="K658" s="447">
        <v>750</v>
      </c>
    </row>
    <row r="659" spans="1:11" x14ac:dyDescent="0.3">
      <c r="A659" s="257">
        <v>205025510000</v>
      </c>
      <c r="B659" t="s">
        <v>696</v>
      </c>
      <c r="C659" t="s">
        <v>697</v>
      </c>
      <c r="D659" s="379">
        <v>205025510000</v>
      </c>
      <c r="E659" t="s">
        <v>703</v>
      </c>
      <c r="F659" t="s">
        <v>703</v>
      </c>
      <c r="G659" t="s">
        <v>2944</v>
      </c>
      <c r="H659">
        <v>1.27</v>
      </c>
      <c r="I659">
        <v>0</v>
      </c>
      <c r="J659" s="380">
        <v>0</v>
      </c>
      <c r="K659" s="447">
        <v>1000</v>
      </c>
    </row>
    <row r="660" spans="1:11" x14ac:dyDescent="0.3">
      <c r="A660" s="257">
        <v>205025512500</v>
      </c>
      <c r="B660" t="s">
        <v>696</v>
      </c>
      <c r="C660" t="s">
        <v>697</v>
      </c>
      <c r="D660" s="379">
        <v>205025512500</v>
      </c>
      <c r="E660" t="s">
        <v>704</v>
      </c>
      <c r="F660" t="s">
        <v>704</v>
      </c>
      <c r="G660" t="s">
        <v>2944</v>
      </c>
      <c r="H660">
        <v>1.59</v>
      </c>
      <c r="I660">
        <v>0</v>
      </c>
      <c r="J660" s="380">
        <v>0</v>
      </c>
      <c r="K660" s="447">
        <v>1250</v>
      </c>
    </row>
    <row r="661" spans="1:11" x14ac:dyDescent="0.3">
      <c r="A661" s="257">
        <v>205025515000</v>
      </c>
      <c r="B661" t="s">
        <v>696</v>
      </c>
      <c r="C661" t="s">
        <v>697</v>
      </c>
      <c r="D661" s="379">
        <v>205025515000</v>
      </c>
      <c r="E661" t="s">
        <v>705</v>
      </c>
      <c r="F661" t="s">
        <v>705</v>
      </c>
      <c r="G661" t="s">
        <v>2944</v>
      </c>
      <c r="H661">
        <v>1.89</v>
      </c>
      <c r="I661">
        <v>0</v>
      </c>
      <c r="J661" s="380">
        <v>0</v>
      </c>
      <c r="K661" s="447">
        <v>1500</v>
      </c>
    </row>
    <row r="662" spans="1:11" x14ac:dyDescent="0.3">
      <c r="A662" s="257">
        <v>205025516000</v>
      </c>
      <c r="B662" t="s">
        <v>696</v>
      </c>
      <c r="C662" t="s">
        <v>697</v>
      </c>
      <c r="D662" s="379">
        <v>205025516000</v>
      </c>
      <c r="E662" t="s">
        <v>706</v>
      </c>
      <c r="F662" t="s">
        <v>706</v>
      </c>
      <c r="G662" t="s">
        <v>2944</v>
      </c>
      <c r="H662">
        <v>2.4300000000000002</v>
      </c>
      <c r="I662">
        <v>0</v>
      </c>
      <c r="J662" s="380">
        <v>0</v>
      </c>
      <c r="K662" s="447">
        <v>1600</v>
      </c>
    </row>
    <row r="663" spans="1:11" x14ac:dyDescent="0.3">
      <c r="A663" s="257">
        <v>205025520000</v>
      </c>
      <c r="B663" t="s">
        <v>696</v>
      </c>
      <c r="C663" t="s">
        <v>697</v>
      </c>
      <c r="D663" s="379">
        <v>205025520000</v>
      </c>
      <c r="E663" t="s">
        <v>707</v>
      </c>
      <c r="F663" t="s">
        <v>707</v>
      </c>
      <c r="G663" t="s">
        <v>2944</v>
      </c>
      <c r="H663">
        <v>2.57</v>
      </c>
      <c r="I663">
        <v>0</v>
      </c>
      <c r="J663" s="380">
        <v>0</v>
      </c>
      <c r="K663" s="447">
        <v>2000</v>
      </c>
    </row>
    <row r="664" spans="1:11" x14ac:dyDescent="0.3">
      <c r="A664" s="257">
        <v>205025525000</v>
      </c>
      <c r="B664" t="s">
        <v>696</v>
      </c>
      <c r="C664" t="s">
        <v>697</v>
      </c>
      <c r="D664" s="379">
        <v>205025525000</v>
      </c>
      <c r="E664" t="s">
        <v>708</v>
      </c>
      <c r="F664" t="s">
        <v>708</v>
      </c>
      <c r="G664" t="s">
        <v>2944</v>
      </c>
      <c r="H664">
        <v>3.21</v>
      </c>
      <c r="I664">
        <v>0</v>
      </c>
      <c r="J664" s="380">
        <v>0</v>
      </c>
      <c r="K664" s="447">
        <v>2500</v>
      </c>
    </row>
    <row r="665" spans="1:11" x14ac:dyDescent="0.3">
      <c r="A665" s="257">
        <v>205025530000</v>
      </c>
      <c r="B665" t="s">
        <v>696</v>
      </c>
      <c r="C665" t="s">
        <v>697</v>
      </c>
      <c r="D665" s="379">
        <v>205025530000</v>
      </c>
      <c r="E665" t="s">
        <v>709</v>
      </c>
      <c r="F665" t="s">
        <v>709</v>
      </c>
      <c r="G665" t="s">
        <v>2944</v>
      </c>
      <c r="H665">
        <v>3.85</v>
      </c>
      <c r="I665">
        <v>0</v>
      </c>
      <c r="J665" s="380">
        <v>0</v>
      </c>
      <c r="K665" s="447">
        <v>3000</v>
      </c>
    </row>
    <row r="666" spans="1:11" x14ac:dyDescent="0.3">
      <c r="A666" s="257">
        <v>205025537000</v>
      </c>
      <c r="B666" t="s">
        <v>696</v>
      </c>
      <c r="C666" t="s">
        <v>697</v>
      </c>
      <c r="D666" s="379">
        <v>205025537000</v>
      </c>
      <c r="E666" t="s">
        <v>710</v>
      </c>
      <c r="F666" t="s">
        <v>710</v>
      </c>
      <c r="G666" t="s">
        <v>2944</v>
      </c>
      <c r="H666">
        <v>3.85</v>
      </c>
      <c r="I666">
        <v>0</v>
      </c>
      <c r="J666" s="380">
        <v>0</v>
      </c>
      <c r="K666" s="447">
        <v>3700</v>
      </c>
    </row>
    <row r="667" spans="1:11" x14ac:dyDescent="0.3">
      <c r="A667" s="257">
        <v>205025601000</v>
      </c>
      <c r="B667" t="s">
        <v>696</v>
      </c>
      <c r="C667" t="s">
        <v>697</v>
      </c>
      <c r="D667" s="379">
        <v>205025601000</v>
      </c>
      <c r="E667" t="s">
        <v>711</v>
      </c>
      <c r="F667" t="s">
        <v>711</v>
      </c>
      <c r="G667" t="s">
        <v>2944</v>
      </c>
      <c r="H667">
        <v>0.13</v>
      </c>
      <c r="I667">
        <v>0</v>
      </c>
      <c r="J667" s="380">
        <v>0</v>
      </c>
      <c r="K667" s="447">
        <v>125</v>
      </c>
    </row>
    <row r="668" spans="1:11" x14ac:dyDescent="0.3">
      <c r="A668" s="257">
        <v>205025602500</v>
      </c>
      <c r="B668" t="s">
        <v>696</v>
      </c>
      <c r="C668" t="s">
        <v>697</v>
      </c>
      <c r="D668" s="379">
        <v>205025602500</v>
      </c>
      <c r="E668" t="s">
        <v>712</v>
      </c>
      <c r="F668" t="s">
        <v>712</v>
      </c>
      <c r="G668" t="s">
        <v>2944</v>
      </c>
      <c r="H668">
        <v>0.36</v>
      </c>
      <c r="I668">
        <v>0</v>
      </c>
      <c r="J668" s="380">
        <v>0</v>
      </c>
      <c r="K668" s="447">
        <v>250</v>
      </c>
    </row>
    <row r="669" spans="1:11" x14ac:dyDescent="0.3">
      <c r="A669" s="257">
        <v>205025603500</v>
      </c>
      <c r="B669" t="s">
        <v>696</v>
      </c>
      <c r="C669" t="s">
        <v>697</v>
      </c>
      <c r="D669" s="379">
        <v>205025603500</v>
      </c>
      <c r="E669" t="s">
        <v>713</v>
      </c>
      <c r="F669" t="s">
        <v>713</v>
      </c>
      <c r="G669" t="s">
        <v>2944</v>
      </c>
      <c r="H669">
        <v>0.5</v>
      </c>
      <c r="I669">
        <v>0</v>
      </c>
      <c r="J669" s="380">
        <v>0</v>
      </c>
      <c r="K669" s="447">
        <v>375</v>
      </c>
    </row>
    <row r="670" spans="1:11" x14ac:dyDescent="0.3">
      <c r="A670" s="257">
        <v>205025605000</v>
      </c>
      <c r="B670" t="s">
        <v>696</v>
      </c>
      <c r="C670" t="s">
        <v>697</v>
      </c>
      <c r="D670" s="379">
        <v>205025605000</v>
      </c>
      <c r="E670" t="s">
        <v>714</v>
      </c>
      <c r="F670" t="s">
        <v>714</v>
      </c>
      <c r="G670" t="s">
        <v>2944</v>
      </c>
      <c r="H670">
        <v>0.66</v>
      </c>
      <c r="I670">
        <v>0</v>
      </c>
      <c r="J670" s="380">
        <v>0</v>
      </c>
      <c r="K670" s="447">
        <v>500</v>
      </c>
    </row>
    <row r="671" spans="1:11" x14ac:dyDescent="0.3">
      <c r="A671" s="257">
        <v>205025607500</v>
      </c>
      <c r="B671" t="s">
        <v>696</v>
      </c>
      <c r="C671" t="s">
        <v>697</v>
      </c>
      <c r="D671" s="379">
        <v>205025607500</v>
      </c>
      <c r="E671" t="s">
        <v>715</v>
      </c>
      <c r="F671" t="s">
        <v>715</v>
      </c>
      <c r="G671" t="s">
        <v>2944</v>
      </c>
      <c r="H671">
        <v>0.95</v>
      </c>
      <c r="I671">
        <v>0</v>
      </c>
      <c r="J671" s="380">
        <v>0</v>
      </c>
      <c r="K671" s="447">
        <v>750</v>
      </c>
    </row>
    <row r="672" spans="1:11" x14ac:dyDescent="0.3">
      <c r="A672" s="257">
        <v>205025610000</v>
      </c>
      <c r="B672" t="s">
        <v>696</v>
      </c>
      <c r="C672" t="s">
        <v>697</v>
      </c>
      <c r="D672" s="379">
        <v>205025610000</v>
      </c>
      <c r="E672" t="s">
        <v>716</v>
      </c>
      <c r="F672" t="s">
        <v>716</v>
      </c>
      <c r="G672" t="s">
        <v>2944</v>
      </c>
      <c r="H672">
        <v>1.27</v>
      </c>
      <c r="I672">
        <v>0</v>
      </c>
      <c r="J672" s="380">
        <v>0</v>
      </c>
      <c r="K672" s="447">
        <v>1000</v>
      </c>
    </row>
    <row r="673" spans="1:11" x14ac:dyDescent="0.3">
      <c r="A673" s="257">
        <v>205025612500</v>
      </c>
      <c r="B673" t="s">
        <v>696</v>
      </c>
      <c r="C673" t="s">
        <v>697</v>
      </c>
      <c r="D673" s="379">
        <v>205025612500</v>
      </c>
      <c r="E673" t="s">
        <v>717</v>
      </c>
      <c r="F673" t="s">
        <v>717</v>
      </c>
      <c r="G673" t="s">
        <v>2944</v>
      </c>
      <c r="H673">
        <v>1.59</v>
      </c>
      <c r="I673">
        <v>0</v>
      </c>
      <c r="J673" s="380">
        <v>0</v>
      </c>
      <c r="K673" s="447">
        <v>1250</v>
      </c>
    </row>
    <row r="674" spans="1:11" x14ac:dyDescent="0.3">
      <c r="A674" s="257">
        <v>205025615000</v>
      </c>
      <c r="B674" t="s">
        <v>696</v>
      </c>
      <c r="C674" t="s">
        <v>697</v>
      </c>
      <c r="D674" s="379">
        <v>205025615000</v>
      </c>
      <c r="E674" t="s">
        <v>718</v>
      </c>
      <c r="F674" t="s">
        <v>718</v>
      </c>
      <c r="G674" t="s">
        <v>2944</v>
      </c>
      <c r="H674">
        <v>1.89</v>
      </c>
      <c r="I674">
        <v>0</v>
      </c>
      <c r="J674" s="380">
        <v>0</v>
      </c>
      <c r="K674" s="447">
        <v>1500</v>
      </c>
    </row>
    <row r="675" spans="1:11" x14ac:dyDescent="0.3">
      <c r="A675" s="257">
        <v>205025616000</v>
      </c>
      <c r="B675" t="s">
        <v>696</v>
      </c>
      <c r="C675" t="s">
        <v>697</v>
      </c>
      <c r="D675" s="379">
        <v>205025616000</v>
      </c>
      <c r="E675" t="s">
        <v>719</v>
      </c>
      <c r="F675" t="s">
        <v>719</v>
      </c>
      <c r="G675" t="s">
        <v>2944</v>
      </c>
      <c r="H675">
        <v>1.96</v>
      </c>
      <c r="I675">
        <v>0</v>
      </c>
      <c r="J675" s="380">
        <v>0</v>
      </c>
      <c r="K675" s="447">
        <v>1600</v>
      </c>
    </row>
    <row r="676" spans="1:11" x14ac:dyDescent="0.3">
      <c r="A676" s="257">
        <v>205025620000</v>
      </c>
      <c r="B676" t="s">
        <v>696</v>
      </c>
      <c r="C676" t="s">
        <v>697</v>
      </c>
      <c r="D676" s="379">
        <v>205025620000</v>
      </c>
      <c r="E676" t="s">
        <v>720</v>
      </c>
      <c r="F676" t="s">
        <v>720</v>
      </c>
      <c r="G676" t="s">
        <v>2944</v>
      </c>
      <c r="H676">
        <v>2.57</v>
      </c>
      <c r="I676">
        <v>0</v>
      </c>
      <c r="J676" s="380">
        <v>0</v>
      </c>
      <c r="K676" s="447">
        <v>2000</v>
      </c>
    </row>
    <row r="677" spans="1:11" x14ac:dyDescent="0.3">
      <c r="A677" s="257">
        <v>205025625000</v>
      </c>
      <c r="B677" t="s">
        <v>696</v>
      </c>
      <c r="C677" t="s">
        <v>697</v>
      </c>
      <c r="D677" s="379">
        <v>205025625000</v>
      </c>
      <c r="E677" t="s">
        <v>721</v>
      </c>
      <c r="F677" t="s">
        <v>721</v>
      </c>
      <c r="G677" t="s">
        <v>2944</v>
      </c>
      <c r="H677">
        <v>3.12</v>
      </c>
      <c r="I677">
        <v>0</v>
      </c>
      <c r="J677" s="380">
        <v>0</v>
      </c>
      <c r="K677" s="447">
        <v>2500</v>
      </c>
    </row>
    <row r="678" spans="1:11" x14ac:dyDescent="0.3">
      <c r="A678" s="257">
        <v>205044100500</v>
      </c>
      <c r="B678" t="s">
        <v>722</v>
      </c>
      <c r="C678" t="s">
        <v>723</v>
      </c>
      <c r="D678" s="379">
        <v>205044100500</v>
      </c>
      <c r="E678" t="s">
        <v>724</v>
      </c>
      <c r="F678" t="s">
        <v>724</v>
      </c>
      <c r="G678" t="s">
        <v>2944</v>
      </c>
      <c r="H678">
        <v>0.56999999999999995</v>
      </c>
      <c r="I678">
        <v>0</v>
      </c>
      <c r="J678" s="380">
        <v>0</v>
      </c>
      <c r="K678" s="380">
        <v>0</v>
      </c>
    </row>
    <row r="679" spans="1:11" x14ac:dyDescent="0.3">
      <c r="A679" s="257">
        <v>205099102000</v>
      </c>
      <c r="B679" t="s">
        <v>725</v>
      </c>
      <c r="C679" t="s">
        <v>726</v>
      </c>
      <c r="D679" s="379">
        <v>205099102000</v>
      </c>
      <c r="E679" t="s">
        <v>3023</v>
      </c>
      <c r="F679" t="s">
        <v>3023</v>
      </c>
      <c r="G679" t="s">
        <v>2944</v>
      </c>
      <c r="H679">
        <v>0.66</v>
      </c>
      <c r="I679">
        <v>0</v>
      </c>
      <c r="J679" s="380">
        <v>0</v>
      </c>
      <c r="K679" s="380">
        <v>0</v>
      </c>
    </row>
    <row r="680" spans="1:11" x14ac:dyDescent="0.3">
      <c r="A680" s="257">
        <v>205099102500</v>
      </c>
      <c r="B680" t="s">
        <v>725</v>
      </c>
      <c r="C680" t="s">
        <v>726</v>
      </c>
      <c r="D680" s="379">
        <v>205099102500</v>
      </c>
      <c r="E680" t="s">
        <v>727</v>
      </c>
      <c r="F680" t="s">
        <v>727</v>
      </c>
      <c r="G680" t="s">
        <v>2944</v>
      </c>
      <c r="H680">
        <v>0.66</v>
      </c>
      <c r="I680">
        <v>0</v>
      </c>
      <c r="J680" s="380">
        <v>0</v>
      </c>
      <c r="K680" s="380">
        <v>0</v>
      </c>
    </row>
    <row r="681" spans="1:11" x14ac:dyDescent="0.3">
      <c r="A681" s="257">
        <v>205099105000</v>
      </c>
      <c r="B681" t="s">
        <v>725</v>
      </c>
      <c r="C681" t="s">
        <v>726</v>
      </c>
      <c r="D681" s="379">
        <v>205099105000</v>
      </c>
      <c r="E681" t="s">
        <v>728</v>
      </c>
      <c r="F681" t="s">
        <v>728</v>
      </c>
      <c r="G681" t="s">
        <v>2944</v>
      </c>
      <c r="H681">
        <v>3.1</v>
      </c>
      <c r="I681">
        <v>0</v>
      </c>
      <c r="J681" s="447">
        <v>6</v>
      </c>
      <c r="K681" s="447">
        <v>1000</v>
      </c>
    </row>
    <row r="682" spans="1:11" x14ac:dyDescent="0.3">
      <c r="A682" s="257">
        <v>205099108000</v>
      </c>
      <c r="B682" t="s">
        <v>725</v>
      </c>
      <c r="C682" t="s">
        <v>726</v>
      </c>
      <c r="D682" s="379">
        <v>205099108000</v>
      </c>
      <c r="E682" t="s">
        <v>729</v>
      </c>
      <c r="F682" t="s">
        <v>729</v>
      </c>
      <c r="G682" t="s">
        <v>2981</v>
      </c>
      <c r="H682">
        <v>80.680000000000007</v>
      </c>
      <c r="I682">
        <v>0</v>
      </c>
      <c r="J682" s="380">
        <v>0</v>
      </c>
      <c r="K682" s="380">
        <v>0</v>
      </c>
    </row>
    <row r="683" spans="1:11" ht="10.5" customHeight="1" x14ac:dyDescent="0.3">
      <c r="A683" s="254">
        <v>251028100500</v>
      </c>
      <c r="B683" t="s">
        <v>730</v>
      </c>
      <c r="C683" t="s">
        <v>731</v>
      </c>
      <c r="D683" s="379">
        <v>251028100500</v>
      </c>
      <c r="E683" t="s">
        <v>732</v>
      </c>
      <c r="F683">
        <v>0</v>
      </c>
      <c r="G683" t="s">
        <v>2944</v>
      </c>
      <c r="H683">
        <v>485.66</v>
      </c>
      <c r="I683" s="447">
        <v>14</v>
      </c>
      <c r="J683" s="447">
        <v>400</v>
      </c>
      <c r="K683" s="447">
        <v>1500</v>
      </c>
    </row>
    <row r="684" spans="1:11" ht="10.5" customHeight="1" x14ac:dyDescent="0.3">
      <c r="A684" s="254">
        <v>251028111918</v>
      </c>
      <c r="B684" t="s">
        <v>730</v>
      </c>
      <c r="C684" t="s">
        <v>731</v>
      </c>
      <c r="D684" s="379">
        <v>251028111918</v>
      </c>
      <c r="E684" t="s">
        <v>733</v>
      </c>
      <c r="F684" t="s">
        <v>733</v>
      </c>
      <c r="G684" t="s">
        <v>2944</v>
      </c>
      <c r="H684">
        <v>504.75</v>
      </c>
      <c r="I684" s="447">
        <v>14</v>
      </c>
      <c r="J684" s="447">
        <v>450</v>
      </c>
      <c r="K684" s="447">
        <v>1100</v>
      </c>
    </row>
    <row r="685" spans="1:11" ht="10.5" customHeight="1" x14ac:dyDescent="0.3">
      <c r="A685" s="254">
        <v>251028111919</v>
      </c>
      <c r="B685" t="s">
        <v>730</v>
      </c>
      <c r="C685" t="s">
        <v>731</v>
      </c>
      <c r="D685" s="379">
        <v>251028111919</v>
      </c>
      <c r="E685" t="s">
        <v>734</v>
      </c>
      <c r="F685" t="s">
        <v>734</v>
      </c>
      <c r="G685" t="s">
        <v>2944</v>
      </c>
      <c r="H685">
        <v>524.20000000000005</v>
      </c>
      <c r="I685" s="447">
        <v>14</v>
      </c>
      <c r="J685" s="447">
        <v>450</v>
      </c>
      <c r="K685" s="447">
        <v>1200</v>
      </c>
    </row>
    <row r="686" spans="1:11" ht="10.5" customHeight="1" x14ac:dyDescent="0.3">
      <c r="A686" s="254">
        <v>251028112070</v>
      </c>
      <c r="B686" t="s">
        <v>730</v>
      </c>
      <c r="C686" t="s">
        <v>731</v>
      </c>
      <c r="D686" s="379">
        <v>251028112070</v>
      </c>
      <c r="E686" t="s">
        <v>735</v>
      </c>
      <c r="F686" t="s">
        <v>735</v>
      </c>
      <c r="G686" t="s">
        <v>2944</v>
      </c>
      <c r="H686">
        <v>291.19</v>
      </c>
      <c r="I686" s="447">
        <v>14</v>
      </c>
      <c r="J686" s="447">
        <v>250</v>
      </c>
      <c r="K686" s="447">
        <v>650</v>
      </c>
    </row>
    <row r="687" spans="1:11" ht="10.5" customHeight="1" x14ac:dyDescent="0.3">
      <c r="A687" s="254">
        <v>251028112516</v>
      </c>
      <c r="B687" t="s">
        <v>730</v>
      </c>
      <c r="C687" t="s">
        <v>731</v>
      </c>
      <c r="D687" s="379">
        <v>251028112516</v>
      </c>
      <c r="E687" t="s">
        <v>736</v>
      </c>
      <c r="F687" t="s">
        <v>736</v>
      </c>
      <c r="G687" t="s">
        <v>2944</v>
      </c>
      <c r="H687">
        <v>452.21</v>
      </c>
      <c r="I687" s="447">
        <v>14</v>
      </c>
      <c r="J687" s="447">
        <v>450</v>
      </c>
      <c r="K687" s="447">
        <v>1100</v>
      </c>
    </row>
    <row r="688" spans="1:11" ht="10.5" customHeight="1" x14ac:dyDescent="0.3">
      <c r="A688" s="254">
        <v>251028112589</v>
      </c>
      <c r="B688" t="s">
        <v>730</v>
      </c>
      <c r="C688" t="s">
        <v>731</v>
      </c>
      <c r="D688" s="379">
        <v>251028112589</v>
      </c>
      <c r="E688" t="s">
        <v>737</v>
      </c>
      <c r="F688" t="s">
        <v>737</v>
      </c>
      <c r="G688" t="s">
        <v>2944</v>
      </c>
      <c r="H688">
        <v>674.84</v>
      </c>
      <c r="I688" s="447">
        <v>14</v>
      </c>
      <c r="J688" s="447">
        <v>1100</v>
      </c>
      <c r="K688" s="447">
        <v>1100</v>
      </c>
    </row>
    <row r="689" spans="1:11" ht="10.5" customHeight="1" x14ac:dyDescent="0.3">
      <c r="A689" s="257">
        <v>251028220300</v>
      </c>
      <c r="B689" t="s">
        <v>730</v>
      </c>
      <c r="C689" t="s">
        <v>731</v>
      </c>
      <c r="D689" s="379">
        <v>251028220300</v>
      </c>
      <c r="E689" t="s">
        <v>738</v>
      </c>
      <c r="F689" t="s">
        <v>738</v>
      </c>
      <c r="G689" t="s">
        <v>2944</v>
      </c>
      <c r="H689">
        <v>99.11</v>
      </c>
      <c r="I689" s="447">
        <v>14</v>
      </c>
      <c r="J689" s="447">
        <v>200</v>
      </c>
      <c r="K689" s="447">
        <v>200</v>
      </c>
    </row>
    <row r="690" spans="1:11" ht="10.5" customHeight="1" x14ac:dyDescent="0.3">
      <c r="A690" s="257">
        <v>251028220310</v>
      </c>
      <c r="B690" t="s">
        <v>730</v>
      </c>
      <c r="C690" t="s">
        <v>731</v>
      </c>
      <c r="D690" s="379">
        <v>251028220310</v>
      </c>
      <c r="E690" t="s">
        <v>739</v>
      </c>
      <c r="F690" t="s">
        <v>739</v>
      </c>
      <c r="G690" t="s">
        <v>2944</v>
      </c>
      <c r="H690">
        <v>106.76</v>
      </c>
      <c r="I690" s="447">
        <v>14</v>
      </c>
      <c r="J690" s="447">
        <v>300</v>
      </c>
      <c r="K690" s="447">
        <v>300</v>
      </c>
    </row>
    <row r="691" spans="1:11" ht="10.5" customHeight="1" x14ac:dyDescent="0.3">
      <c r="A691" s="257">
        <v>251028220320</v>
      </c>
      <c r="B691" t="s">
        <v>730</v>
      </c>
      <c r="C691" t="s">
        <v>731</v>
      </c>
      <c r="D691" s="379">
        <v>251028220320</v>
      </c>
      <c r="E691" t="s">
        <v>740</v>
      </c>
      <c r="F691" t="s">
        <v>740</v>
      </c>
      <c r="G691" t="s">
        <v>2944</v>
      </c>
      <c r="H691">
        <v>122.7</v>
      </c>
      <c r="I691" s="447">
        <v>14</v>
      </c>
      <c r="J691" s="447">
        <v>400</v>
      </c>
      <c r="K691" s="447">
        <v>400</v>
      </c>
    </row>
    <row r="692" spans="1:11" ht="10.5" customHeight="1" x14ac:dyDescent="0.3">
      <c r="A692" s="257">
        <v>251028220330</v>
      </c>
      <c r="B692" t="s">
        <v>730</v>
      </c>
      <c r="C692" t="s">
        <v>731</v>
      </c>
      <c r="D692" s="379">
        <v>251028220330</v>
      </c>
      <c r="E692" t="s">
        <v>741</v>
      </c>
      <c r="F692" t="s">
        <v>742</v>
      </c>
      <c r="G692" t="s">
        <v>2944</v>
      </c>
      <c r="H692">
        <v>155.56</v>
      </c>
      <c r="I692" s="447">
        <v>14</v>
      </c>
      <c r="J692" s="447">
        <v>500</v>
      </c>
      <c r="K692" s="447">
        <v>500</v>
      </c>
    </row>
    <row r="693" spans="1:11" x14ac:dyDescent="0.3">
      <c r="A693" s="257">
        <v>251028220340</v>
      </c>
      <c r="B693" t="s">
        <v>730</v>
      </c>
      <c r="C693" t="s">
        <v>731</v>
      </c>
      <c r="D693" s="379">
        <v>251028220340</v>
      </c>
      <c r="E693" t="s">
        <v>743</v>
      </c>
      <c r="F693" t="s">
        <v>743</v>
      </c>
      <c r="G693" t="s">
        <v>2944</v>
      </c>
      <c r="H693">
        <v>174.15</v>
      </c>
      <c r="I693" s="447">
        <v>14</v>
      </c>
      <c r="J693" s="447">
        <v>600</v>
      </c>
      <c r="K693" s="447">
        <v>600</v>
      </c>
    </row>
    <row r="694" spans="1:11" ht="10.5" customHeight="1" x14ac:dyDescent="0.3">
      <c r="A694" s="257">
        <v>251028220450</v>
      </c>
      <c r="B694" t="s">
        <v>730</v>
      </c>
      <c r="C694" t="s">
        <v>731</v>
      </c>
      <c r="D694" s="379">
        <v>251028220450</v>
      </c>
      <c r="E694" t="s">
        <v>744</v>
      </c>
      <c r="F694" t="s">
        <v>744</v>
      </c>
      <c r="G694" t="s">
        <v>2944</v>
      </c>
      <c r="H694">
        <v>94.96</v>
      </c>
      <c r="I694" s="447">
        <v>14</v>
      </c>
      <c r="J694" s="447">
        <v>200</v>
      </c>
      <c r="K694" s="447">
        <v>200</v>
      </c>
    </row>
    <row r="695" spans="1:11" ht="10.5" customHeight="1" x14ac:dyDescent="0.3">
      <c r="A695" s="257">
        <v>251028220460</v>
      </c>
      <c r="B695" t="s">
        <v>730</v>
      </c>
      <c r="C695" t="s">
        <v>731</v>
      </c>
      <c r="D695" s="379">
        <v>251028220460</v>
      </c>
      <c r="E695" t="s">
        <v>745</v>
      </c>
      <c r="F695" t="s">
        <v>745</v>
      </c>
      <c r="G695" t="s">
        <v>2944</v>
      </c>
      <c r="H695">
        <v>104.67</v>
      </c>
      <c r="I695" s="447">
        <v>14</v>
      </c>
      <c r="J695" s="447">
        <v>300</v>
      </c>
      <c r="K695" s="447">
        <v>200</v>
      </c>
    </row>
    <row r="696" spans="1:11" ht="10.5" customHeight="1" x14ac:dyDescent="0.3">
      <c r="A696" s="257">
        <v>251028220470</v>
      </c>
      <c r="B696" t="s">
        <v>730</v>
      </c>
      <c r="C696" t="s">
        <v>731</v>
      </c>
      <c r="D696" s="379">
        <v>251028220470</v>
      </c>
      <c r="E696" t="s">
        <v>746</v>
      </c>
      <c r="F696" t="s">
        <v>746</v>
      </c>
      <c r="G696" t="s">
        <v>2944</v>
      </c>
      <c r="H696">
        <v>107.23</v>
      </c>
      <c r="I696" s="447">
        <v>14</v>
      </c>
      <c r="J696" s="447">
        <v>300</v>
      </c>
      <c r="K696" s="447">
        <v>300</v>
      </c>
    </row>
    <row r="697" spans="1:11" ht="10.5" customHeight="1" x14ac:dyDescent="0.3">
      <c r="A697" s="257">
        <v>251028220480</v>
      </c>
      <c r="B697" t="s">
        <v>730</v>
      </c>
      <c r="C697" t="s">
        <v>731</v>
      </c>
      <c r="D697" s="379">
        <v>251028220480</v>
      </c>
      <c r="E697" t="s">
        <v>747</v>
      </c>
      <c r="F697" t="s">
        <v>747</v>
      </c>
      <c r="G697" t="s">
        <v>2944</v>
      </c>
      <c r="H697">
        <v>122.34</v>
      </c>
      <c r="I697" s="447">
        <v>14</v>
      </c>
      <c r="J697" s="447">
        <v>400</v>
      </c>
      <c r="K697" s="447">
        <v>300</v>
      </c>
    </row>
    <row r="698" spans="1:11" ht="10.5" customHeight="1" x14ac:dyDescent="0.3">
      <c r="A698" s="257">
        <v>251028220490</v>
      </c>
      <c r="B698" t="s">
        <v>730</v>
      </c>
      <c r="C698" t="s">
        <v>731</v>
      </c>
      <c r="D698" s="379">
        <v>251028220490</v>
      </c>
      <c r="E698" t="s">
        <v>748</v>
      </c>
      <c r="F698" t="s">
        <v>748</v>
      </c>
      <c r="G698" t="s">
        <v>2944</v>
      </c>
      <c r="H698">
        <v>146.88</v>
      </c>
      <c r="I698" s="447">
        <v>14</v>
      </c>
      <c r="J698" s="447">
        <v>600</v>
      </c>
      <c r="K698" s="447">
        <v>300</v>
      </c>
    </row>
    <row r="699" spans="1:11" ht="10.5" customHeight="1" x14ac:dyDescent="0.3">
      <c r="A699" s="257">
        <v>251028220500</v>
      </c>
      <c r="B699" t="s">
        <v>730</v>
      </c>
      <c r="C699" t="s">
        <v>731</v>
      </c>
      <c r="D699" s="379">
        <v>251028220500</v>
      </c>
      <c r="E699" t="s">
        <v>749</v>
      </c>
      <c r="F699" t="s">
        <v>749</v>
      </c>
      <c r="G699" t="s">
        <v>2944</v>
      </c>
      <c r="H699">
        <v>123.55</v>
      </c>
      <c r="I699" s="447">
        <v>14</v>
      </c>
      <c r="J699" s="447">
        <v>400</v>
      </c>
      <c r="K699" s="447">
        <v>400</v>
      </c>
    </row>
    <row r="700" spans="1:11" ht="10.5" customHeight="1" x14ac:dyDescent="0.3">
      <c r="A700" s="257">
        <v>251028220510</v>
      </c>
      <c r="B700" t="s">
        <v>730</v>
      </c>
      <c r="C700" t="s">
        <v>731</v>
      </c>
      <c r="D700" s="379">
        <v>251028220510</v>
      </c>
      <c r="E700" t="s">
        <v>750</v>
      </c>
      <c r="F700" t="s">
        <v>750</v>
      </c>
      <c r="G700" t="s">
        <v>2944</v>
      </c>
      <c r="H700">
        <v>163.29</v>
      </c>
      <c r="I700" s="447">
        <v>14</v>
      </c>
      <c r="J700" s="447">
        <v>600</v>
      </c>
      <c r="K700" s="447">
        <v>400</v>
      </c>
    </row>
    <row r="701" spans="1:11" ht="10.5" customHeight="1" x14ac:dyDescent="0.3">
      <c r="A701" s="257">
        <v>251028220520</v>
      </c>
      <c r="B701" t="s">
        <v>730</v>
      </c>
      <c r="C701" t="s">
        <v>731</v>
      </c>
      <c r="D701" s="379">
        <v>251028220520</v>
      </c>
      <c r="E701" t="s">
        <v>751</v>
      </c>
      <c r="F701" t="s">
        <v>751</v>
      </c>
      <c r="G701" t="s">
        <v>2944</v>
      </c>
      <c r="H701">
        <v>148.09</v>
      </c>
      <c r="I701" s="447">
        <v>14</v>
      </c>
      <c r="J701" s="447">
        <v>500</v>
      </c>
      <c r="K701" s="447">
        <v>500</v>
      </c>
    </row>
    <row r="702" spans="1:11" ht="10.5" customHeight="1" x14ac:dyDescent="0.3">
      <c r="A702" s="257">
        <v>251028220530</v>
      </c>
      <c r="B702" t="s">
        <v>730</v>
      </c>
      <c r="C702" t="s">
        <v>731</v>
      </c>
      <c r="D702" s="379">
        <v>251028220530</v>
      </c>
      <c r="E702" t="s">
        <v>752</v>
      </c>
      <c r="F702" t="s">
        <v>752</v>
      </c>
      <c r="G702" t="s">
        <v>2944</v>
      </c>
      <c r="H702">
        <v>171.42</v>
      </c>
      <c r="I702" s="447">
        <v>14</v>
      </c>
      <c r="J702" s="447">
        <v>600</v>
      </c>
      <c r="K702" s="447">
        <v>600</v>
      </c>
    </row>
    <row r="703" spans="1:11" ht="10.5" customHeight="1" x14ac:dyDescent="0.3">
      <c r="A703" s="257">
        <v>251028220550</v>
      </c>
      <c r="B703" t="s">
        <v>730</v>
      </c>
      <c r="C703" t="s">
        <v>731</v>
      </c>
      <c r="D703" s="379">
        <v>251028220550</v>
      </c>
      <c r="E703" t="s">
        <v>753</v>
      </c>
      <c r="F703" t="s">
        <v>753</v>
      </c>
      <c r="G703" t="s">
        <v>2944</v>
      </c>
      <c r="H703">
        <v>816.79</v>
      </c>
      <c r="I703" s="447">
        <v>14</v>
      </c>
      <c r="J703" s="447">
        <v>600</v>
      </c>
      <c r="K703" s="447">
        <v>800</v>
      </c>
    </row>
    <row r="704" spans="1:11" ht="10.5" customHeight="1" x14ac:dyDescent="0.3">
      <c r="A704" s="257">
        <v>251028220600</v>
      </c>
      <c r="B704" t="s">
        <v>730</v>
      </c>
      <c r="C704" t="s">
        <v>731</v>
      </c>
      <c r="D704" s="379">
        <v>251028220600</v>
      </c>
      <c r="E704" t="s">
        <v>754</v>
      </c>
      <c r="F704" t="s">
        <v>754</v>
      </c>
      <c r="G704" t="s">
        <v>2944</v>
      </c>
      <c r="H704">
        <v>140.09</v>
      </c>
      <c r="I704" s="447">
        <v>14</v>
      </c>
      <c r="J704" s="447">
        <v>300</v>
      </c>
      <c r="K704" s="447">
        <v>450</v>
      </c>
    </row>
    <row r="705" spans="1:11" ht="10.5" customHeight="1" x14ac:dyDescent="0.3">
      <c r="A705" s="257">
        <v>251028220650</v>
      </c>
      <c r="B705" t="s">
        <v>730</v>
      </c>
      <c r="C705" t="s">
        <v>731</v>
      </c>
      <c r="D705" s="379">
        <v>251028220650</v>
      </c>
      <c r="E705" t="s">
        <v>755</v>
      </c>
      <c r="F705" t="s">
        <v>755</v>
      </c>
      <c r="G705" t="s">
        <v>2944</v>
      </c>
      <c r="H705">
        <v>352.94</v>
      </c>
      <c r="I705" s="447">
        <v>14</v>
      </c>
      <c r="J705" s="447">
        <v>200</v>
      </c>
      <c r="K705" s="447">
        <v>500</v>
      </c>
    </row>
    <row r="706" spans="1:11" ht="10.5" customHeight="1" x14ac:dyDescent="0.3">
      <c r="A706" s="257">
        <v>251028220690</v>
      </c>
      <c r="B706" t="s">
        <v>730</v>
      </c>
      <c r="C706" t="s">
        <v>731</v>
      </c>
      <c r="D706" s="379">
        <v>251028220690</v>
      </c>
      <c r="E706" t="s">
        <v>756</v>
      </c>
      <c r="F706" t="s">
        <v>756</v>
      </c>
      <c r="G706" t="s">
        <v>2944</v>
      </c>
      <c r="H706">
        <v>213.61</v>
      </c>
      <c r="I706" s="447">
        <v>14</v>
      </c>
      <c r="J706" s="447">
        <v>600</v>
      </c>
      <c r="K706" s="447">
        <v>600</v>
      </c>
    </row>
    <row r="707" spans="1:11" ht="10.5" customHeight="1" x14ac:dyDescent="0.3">
      <c r="A707" s="257">
        <v>251028220750</v>
      </c>
      <c r="B707" t="s">
        <v>730</v>
      </c>
      <c r="C707" t="s">
        <v>731</v>
      </c>
      <c r="D707" s="379">
        <v>251028220750</v>
      </c>
      <c r="E707" t="s">
        <v>757</v>
      </c>
      <c r="F707" t="s">
        <v>757</v>
      </c>
      <c r="G707" t="s">
        <v>2944</v>
      </c>
      <c r="H707">
        <v>119.3</v>
      </c>
      <c r="I707" s="447">
        <v>30</v>
      </c>
      <c r="J707" s="447">
        <v>200</v>
      </c>
      <c r="K707" s="447">
        <v>200</v>
      </c>
    </row>
    <row r="708" spans="1:11" ht="10.5" customHeight="1" x14ac:dyDescent="0.3">
      <c r="A708" s="257">
        <v>251028220770</v>
      </c>
      <c r="B708" t="s">
        <v>730</v>
      </c>
      <c r="C708" t="s">
        <v>731</v>
      </c>
      <c r="D708" s="379">
        <v>251028220770</v>
      </c>
      <c r="E708" t="s">
        <v>758</v>
      </c>
      <c r="F708">
        <v>0</v>
      </c>
      <c r="G708" t="s">
        <v>2944</v>
      </c>
      <c r="H708">
        <v>140.74</v>
      </c>
      <c r="I708" s="447">
        <v>30</v>
      </c>
      <c r="J708" s="447">
        <v>300</v>
      </c>
      <c r="K708" s="447">
        <v>300</v>
      </c>
    </row>
    <row r="709" spans="1:11" ht="10.5" customHeight="1" x14ac:dyDescent="0.3">
      <c r="A709" s="257">
        <v>251028220790</v>
      </c>
      <c r="B709" t="s">
        <v>730</v>
      </c>
      <c r="C709" t="s">
        <v>731</v>
      </c>
      <c r="D709" s="379">
        <v>251028220790</v>
      </c>
      <c r="E709" t="s">
        <v>759</v>
      </c>
      <c r="F709">
        <v>0</v>
      </c>
      <c r="G709" t="s">
        <v>2944</v>
      </c>
      <c r="H709">
        <v>164.59</v>
      </c>
      <c r="I709" s="447">
        <v>30</v>
      </c>
      <c r="J709" s="447">
        <v>400</v>
      </c>
      <c r="K709" s="447">
        <v>400</v>
      </c>
    </row>
    <row r="710" spans="1:11" ht="10.5" customHeight="1" x14ac:dyDescent="0.3">
      <c r="A710" s="257">
        <v>251028220810</v>
      </c>
      <c r="B710" t="s">
        <v>730</v>
      </c>
      <c r="C710" t="s">
        <v>731</v>
      </c>
      <c r="D710" s="379">
        <v>251028220810</v>
      </c>
      <c r="E710" t="s">
        <v>760</v>
      </c>
      <c r="F710" t="s">
        <v>760</v>
      </c>
      <c r="G710" t="s">
        <v>2944</v>
      </c>
      <c r="H710">
        <v>187.36</v>
      </c>
      <c r="I710" s="447">
        <v>30</v>
      </c>
      <c r="J710" s="447">
        <v>500</v>
      </c>
      <c r="K710" s="447">
        <v>500</v>
      </c>
    </row>
    <row r="711" spans="1:11" ht="10.5" customHeight="1" x14ac:dyDescent="0.3">
      <c r="A711" s="257">
        <v>251028220820</v>
      </c>
      <c r="B711" t="s">
        <v>730</v>
      </c>
      <c r="C711" t="s">
        <v>731</v>
      </c>
      <c r="D711" s="379">
        <v>251028220820</v>
      </c>
      <c r="E711" t="s">
        <v>761</v>
      </c>
      <c r="F711" t="s">
        <v>761</v>
      </c>
      <c r="G711" t="s">
        <v>2944</v>
      </c>
      <c r="H711">
        <v>214.45</v>
      </c>
      <c r="I711" s="447">
        <v>30</v>
      </c>
      <c r="J711" s="447">
        <v>600</v>
      </c>
      <c r="K711" s="447">
        <v>600</v>
      </c>
    </row>
    <row r="712" spans="1:11" ht="10.5" customHeight="1" x14ac:dyDescent="0.3">
      <c r="A712" s="257">
        <v>251028222940</v>
      </c>
      <c r="B712" t="s">
        <v>730</v>
      </c>
      <c r="C712" t="s">
        <v>731</v>
      </c>
      <c r="D712" s="379">
        <v>251028222940</v>
      </c>
      <c r="E712" t="s">
        <v>762</v>
      </c>
      <c r="F712" t="s">
        <v>762</v>
      </c>
      <c r="G712" t="s">
        <v>2944</v>
      </c>
      <c r="H712">
        <v>390.61</v>
      </c>
      <c r="I712" s="447">
        <v>14</v>
      </c>
      <c r="J712" s="447">
        <v>390</v>
      </c>
      <c r="K712" s="447">
        <v>600</v>
      </c>
    </row>
    <row r="713" spans="1:11" ht="10.5" customHeight="1" x14ac:dyDescent="0.3">
      <c r="A713" s="257">
        <v>251028221330</v>
      </c>
      <c r="B713" t="s">
        <v>730</v>
      </c>
      <c r="C713" t="s">
        <v>731</v>
      </c>
      <c r="D713" s="379">
        <v>251028221330</v>
      </c>
      <c r="E713" t="s">
        <v>763</v>
      </c>
      <c r="F713">
        <v>0</v>
      </c>
      <c r="G713" t="s">
        <v>2944</v>
      </c>
      <c r="H713">
        <v>240.69</v>
      </c>
      <c r="I713" s="447">
        <v>30</v>
      </c>
      <c r="J713" s="447">
        <v>500</v>
      </c>
      <c r="K713" s="447">
        <v>500</v>
      </c>
    </row>
    <row r="714" spans="1:11" ht="10.5" customHeight="1" x14ac:dyDescent="0.3">
      <c r="A714" s="254">
        <v>251028222150</v>
      </c>
      <c r="B714" t="s">
        <v>730</v>
      </c>
      <c r="C714" t="s">
        <v>731</v>
      </c>
      <c r="D714" s="379">
        <v>251028222150</v>
      </c>
      <c r="E714" t="s">
        <v>764</v>
      </c>
      <c r="F714" t="s">
        <v>764</v>
      </c>
      <c r="G714" t="s">
        <v>2944</v>
      </c>
      <c r="H714">
        <v>17.64</v>
      </c>
      <c r="I714">
        <v>0</v>
      </c>
      <c r="J714" s="380">
        <v>0</v>
      </c>
      <c r="K714" s="380">
        <v>0</v>
      </c>
    </row>
    <row r="715" spans="1:11" ht="10.5" customHeight="1" x14ac:dyDescent="0.3">
      <c r="A715" s="254">
        <v>251028222160</v>
      </c>
      <c r="B715" t="s">
        <v>730</v>
      </c>
      <c r="C715" t="s">
        <v>731</v>
      </c>
      <c r="D715" s="379">
        <v>251028222160</v>
      </c>
      <c r="E715" t="s">
        <v>765</v>
      </c>
      <c r="F715" t="s">
        <v>765</v>
      </c>
      <c r="G715" t="s">
        <v>2944</v>
      </c>
      <c r="H715">
        <v>3.48</v>
      </c>
      <c r="I715">
        <v>0</v>
      </c>
      <c r="J715" s="380">
        <v>0</v>
      </c>
      <c r="K715" s="380">
        <v>0</v>
      </c>
    </row>
    <row r="716" spans="1:11" ht="10.5" customHeight="1" x14ac:dyDescent="0.3">
      <c r="A716" s="254">
        <v>251028222180</v>
      </c>
      <c r="B716" t="s">
        <v>730</v>
      </c>
      <c r="C716" t="s">
        <v>731</v>
      </c>
      <c r="D716" s="379">
        <v>251028222180</v>
      </c>
      <c r="E716" t="s">
        <v>766</v>
      </c>
      <c r="F716">
        <v>0</v>
      </c>
      <c r="G716" t="s">
        <v>2944</v>
      </c>
      <c r="H716">
        <v>2.11</v>
      </c>
      <c r="I716">
        <v>0</v>
      </c>
      <c r="J716" s="380">
        <v>0</v>
      </c>
      <c r="K716" s="380">
        <v>0</v>
      </c>
    </row>
    <row r="717" spans="1:11" ht="10.5" customHeight="1" x14ac:dyDescent="0.3">
      <c r="A717" s="254">
        <v>251028222190</v>
      </c>
      <c r="B717" t="s">
        <v>730</v>
      </c>
      <c r="C717" t="s">
        <v>731</v>
      </c>
      <c r="D717" s="379">
        <v>251028222190</v>
      </c>
      <c r="E717" t="s">
        <v>767</v>
      </c>
      <c r="F717" t="s">
        <v>767</v>
      </c>
      <c r="G717" t="s">
        <v>2944</v>
      </c>
      <c r="H717">
        <v>1.78</v>
      </c>
      <c r="I717">
        <v>0</v>
      </c>
      <c r="J717" s="380">
        <v>0</v>
      </c>
      <c r="K717" s="380">
        <v>0</v>
      </c>
    </row>
    <row r="718" spans="1:11" ht="10.5" customHeight="1" x14ac:dyDescent="0.3">
      <c r="A718" s="254">
        <v>251028222200</v>
      </c>
      <c r="B718" t="s">
        <v>730</v>
      </c>
      <c r="C718" t="s">
        <v>731</v>
      </c>
      <c r="D718" s="379">
        <v>251028222200</v>
      </c>
      <c r="E718" t="s">
        <v>768</v>
      </c>
      <c r="F718" t="s">
        <v>768</v>
      </c>
      <c r="G718" t="s">
        <v>2944</v>
      </c>
      <c r="H718">
        <v>23.57</v>
      </c>
      <c r="I718" s="447">
        <v>3</v>
      </c>
      <c r="J718" s="447">
        <v>20</v>
      </c>
      <c r="K718" s="447">
        <v>995</v>
      </c>
    </row>
    <row r="719" spans="1:11" ht="10.5" customHeight="1" x14ac:dyDescent="0.3">
      <c r="A719" s="254">
        <v>251028222210</v>
      </c>
      <c r="B719" t="s">
        <v>730</v>
      </c>
      <c r="C719" t="s">
        <v>731</v>
      </c>
      <c r="D719" s="379">
        <v>251028222210</v>
      </c>
      <c r="E719" t="s">
        <v>769</v>
      </c>
      <c r="F719" t="s">
        <v>769</v>
      </c>
      <c r="G719" t="s">
        <v>2944</v>
      </c>
      <c r="H719">
        <v>23.7</v>
      </c>
      <c r="I719" s="447">
        <v>3</v>
      </c>
      <c r="J719" s="447">
        <v>20</v>
      </c>
      <c r="K719" s="447">
        <v>995</v>
      </c>
    </row>
    <row r="720" spans="1:11" ht="10.5" customHeight="1" x14ac:dyDescent="0.3">
      <c r="A720" s="254">
        <v>251028222300</v>
      </c>
      <c r="B720" t="s">
        <v>730</v>
      </c>
      <c r="C720" t="s">
        <v>731</v>
      </c>
      <c r="D720" s="379">
        <v>251028222300</v>
      </c>
      <c r="E720" t="s">
        <v>770</v>
      </c>
      <c r="F720" t="s">
        <v>770</v>
      </c>
      <c r="G720" t="s">
        <v>2944</v>
      </c>
      <c r="H720">
        <v>20.66</v>
      </c>
      <c r="I720">
        <v>0</v>
      </c>
      <c r="J720" s="380">
        <v>0</v>
      </c>
      <c r="K720" s="380">
        <v>0</v>
      </c>
    </row>
    <row r="721" spans="1:11" ht="10.5" customHeight="1" x14ac:dyDescent="0.3">
      <c r="A721" s="254">
        <v>251028222570</v>
      </c>
      <c r="B721" t="s">
        <v>730</v>
      </c>
      <c r="C721" t="s">
        <v>731</v>
      </c>
      <c r="D721" s="379">
        <v>251028222570</v>
      </c>
      <c r="E721" t="s">
        <v>771</v>
      </c>
      <c r="F721" t="s">
        <v>771</v>
      </c>
      <c r="G721" t="s">
        <v>2944</v>
      </c>
      <c r="H721">
        <v>556.64</v>
      </c>
      <c r="I721" s="447">
        <v>14</v>
      </c>
      <c r="J721" s="447">
        <v>60</v>
      </c>
      <c r="K721" s="447">
        <v>1200</v>
      </c>
    </row>
    <row r="722" spans="1:11" ht="10.5" customHeight="1" x14ac:dyDescent="0.3">
      <c r="A722" s="254">
        <v>251028222610</v>
      </c>
      <c r="B722" t="s">
        <v>730</v>
      </c>
      <c r="C722" t="s">
        <v>731</v>
      </c>
      <c r="D722" s="379">
        <v>251028222610</v>
      </c>
      <c r="E722" t="s">
        <v>772</v>
      </c>
      <c r="F722" t="s">
        <v>772</v>
      </c>
      <c r="G722" t="s">
        <v>2944</v>
      </c>
      <c r="H722">
        <v>440.99</v>
      </c>
      <c r="I722" s="447">
        <v>14</v>
      </c>
      <c r="J722" s="447">
        <v>500</v>
      </c>
      <c r="K722" s="447">
        <v>500</v>
      </c>
    </row>
    <row r="723" spans="1:11" ht="10.5" customHeight="1" x14ac:dyDescent="0.3">
      <c r="A723" s="254">
        <v>251028222640</v>
      </c>
      <c r="B723" t="s">
        <v>730</v>
      </c>
      <c r="C723" t="s">
        <v>731</v>
      </c>
      <c r="D723" s="379">
        <v>251028222640</v>
      </c>
      <c r="E723" t="s">
        <v>773</v>
      </c>
      <c r="F723" t="s">
        <v>773</v>
      </c>
      <c r="G723" t="s">
        <v>2944</v>
      </c>
      <c r="H723">
        <v>500.81</v>
      </c>
      <c r="I723" s="447">
        <v>14</v>
      </c>
      <c r="J723" s="447">
        <v>800</v>
      </c>
      <c r="K723" s="447">
        <v>800</v>
      </c>
    </row>
    <row r="724" spans="1:11" ht="10.5" customHeight="1" x14ac:dyDescent="0.3">
      <c r="A724" s="254">
        <v>251028222660</v>
      </c>
      <c r="B724" t="s">
        <v>730</v>
      </c>
      <c r="C724" t="s">
        <v>731</v>
      </c>
      <c r="D724" s="379">
        <v>251028222660</v>
      </c>
      <c r="E724" t="s">
        <v>774</v>
      </c>
      <c r="F724" t="s">
        <v>774</v>
      </c>
      <c r="G724" t="s">
        <v>2944</v>
      </c>
      <c r="H724">
        <v>625.73</v>
      </c>
      <c r="I724" s="447">
        <v>14</v>
      </c>
      <c r="J724" s="447">
        <v>1000</v>
      </c>
      <c r="K724" s="447">
        <v>1000</v>
      </c>
    </row>
    <row r="725" spans="1:11" ht="10.5" customHeight="1" x14ac:dyDescent="0.3">
      <c r="A725" s="254">
        <v>251028222700</v>
      </c>
      <c r="B725" t="s">
        <v>730</v>
      </c>
      <c r="C725" t="s">
        <v>731</v>
      </c>
      <c r="D725" s="379">
        <v>251028222700</v>
      </c>
      <c r="E725" t="s">
        <v>775</v>
      </c>
      <c r="F725" t="s">
        <v>775</v>
      </c>
      <c r="G725" t="s">
        <v>2944</v>
      </c>
      <c r="H725">
        <v>402.45</v>
      </c>
      <c r="I725" s="447">
        <v>14</v>
      </c>
      <c r="J725" s="447">
        <v>600</v>
      </c>
      <c r="K725" s="447">
        <v>800</v>
      </c>
    </row>
    <row r="726" spans="1:11" ht="10.5" customHeight="1" x14ac:dyDescent="0.3">
      <c r="A726" s="254">
        <v>251028222740</v>
      </c>
      <c r="B726" t="s">
        <v>730</v>
      </c>
      <c r="C726" t="s">
        <v>731</v>
      </c>
      <c r="D726" s="379">
        <v>251028222740</v>
      </c>
      <c r="E726" t="s">
        <v>776</v>
      </c>
      <c r="F726" t="s">
        <v>776</v>
      </c>
      <c r="G726" t="s">
        <v>2944</v>
      </c>
      <c r="H726">
        <v>483.1</v>
      </c>
      <c r="I726" s="447">
        <v>14</v>
      </c>
      <c r="J726" s="447">
        <v>740</v>
      </c>
      <c r="K726" s="447">
        <v>740</v>
      </c>
    </row>
    <row r="727" spans="1:11" ht="10.5" customHeight="1" x14ac:dyDescent="0.3">
      <c r="A727" s="254">
        <v>251028222800</v>
      </c>
      <c r="B727" t="s">
        <v>730</v>
      </c>
      <c r="C727" t="s">
        <v>731</v>
      </c>
      <c r="D727" s="379">
        <v>251028222800</v>
      </c>
      <c r="E727" t="s">
        <v>777</v>
      </c>
      <c r="F727" t="s">
        <v>777</v>
      </c>
      <c r="G727" t="s">
        <v>2944</v>
      </c>
      <c r="H727">
        <v>5368.27</v>
      </c>
      <c r="I727" s="447">
        <v>14</v>
      </c>
      <c r="J727" s="447">
        <v>700</v>
      </c>
      <c r="K727" s="447">
        <v>1000</v>
      </c>
    </row>
    <row r="728" spans="1:11" ht="10.5" customHeight="1" x14ac:dyDescent="0.3">
      <c r="A728" s="254">
        <v>251028220830</v>
      </c>
      <c r="B728" t="s">
        <v>730</v>
      </c>
      <c r="C728" t="s">
        <v>731</v>
      </c>
      <c r="D728" s="379">
        <v>251028222830</v>
      </c>
      <c r="E728" t="s">
        <v>778</v>
      </c>
      <c r="F728" t="s">
        <v>778</v>
      </c>
      <c r="G728" t="s">
        <v>2944</v>
      </c>
      <c r="H728">
        <v>634.41</v>
      </c>
      <c r="I728" s="447">
        <v>14</v>
      </c>
      <c r="J728" s="447">
        <v>800</v>
      </c>
      <c r="K728" s="447">
        <v>1000</v>
      </c>
    </row>
    <row r="729" spans="1:11" ht="10.5" customHeight="1" x14ac:dyDescent="0.3">
      <c r="A729" s="254">
        <v>251028222840</v>
      </c>
      <c r="B729" t="s">
        <v>730</v>
      </c>
      <c r="C729" t="s">
        <v>731</v>
      </c>
      <c r="D729" s="379">
        <v>251028222840</v>
      </c>
      <c r="E729" t="s">
        <v>779</v>
      </c>
      <c r="F729" t="s">
        <v>779</v>
      </c>
      <c r="G729" t="s">
        <v>2944</v>
      </c>
      <c r="H729">
        <v>2892.97</v>
      </c>
      <c r="I729" s="447">
        <v>14</v>
      </c>
      <c r="J729" s="447">
        <v>200</v>
      </c>
      <c r="K729" s="447">
        <v>500</v>
      </c>
    </row>
    <row r="730" spans="1:11" ht="10.5" customHeight="1" x14ac:dyDescent="0.3">
      <c r="A730" s="254">
        <v>251028222850</v>
      </c>
      <c r="B730" t="s">
        <v>730</v>
      </c>
      <c r="C730" t="s">
        <v>731</v>
      </c>
      <c r="D730" s="379">
        <v>251028222850</v>
      </c>
      <c r="E730" t="s">
        <v>780</v>
      </c>
      <c r="F730" t="s">
        <v>780</v>
      </c>
      <c r="G730" t="s">
        <v>2944</v>
      </c>
      <c r="H730">
        <v>3973.8</v>
      </c>
      <c r="I730" s="447">
        <v>14</v>
      </c>
      <c r="J730" s="447">
        <v>400</v>
      </c>
      <c r="K730" s="447">
        <v>900</v>
      </c>
    </row>
    <row r="731" spans="1:11" ht="10.5" customHeight="1" x14ac:dyDescent="0.3">
      <c r="A731" s="254">
        <v>251028222860</v>
      </c>
      <c r="B731" t="s">
        <v>730</v>
      </c>
      <c r="C731" t="s">
        <v>731</v>
      </c>
      <c r="D731" s="379">
        <v>251028222860</v>
      </c>
      <c r="E731" t="s">
        <v>781</v>
      </c>
      <c r="F731" t="s">
        <v>781</v>
      </c>
      <c r="G731" t="s">
        <v>2944</v>
      </c>
      <c r="H731">
        <v>2157.69</v>
      </c>
      <c r="I731" s="447">
        <v>14</v>
      </c>
      <c r="J731" s="447">
        <v>550</v>
      </c>
      <c r="K731" s="447">
        <v>850</v>
      </c>
    </row>
    <row r="732" spans="1:11" ht="10.5" customHeight="1" x14ac:dyDescent="0.3">
      <c r="A732" s="254">
        <v>251028222870</v>
      </c>
      <c r="B732" t="s">
        <v>730</v>
      </c>
      <c r="C732" t="s">
        <v>731</v>
      </c>
      <c r="D732" s="379">
        <v>251028222870</v>
      </c>
      <c r="E732" t="s">
        <v>782</v>
      </c>
      <c r="F732" t="s">
        <v>782</v>
      </c>
      <c r="G732" t="s">
        <v>2944</v>
      </c>
      <c r="H732">
        <v>3710.09</v>
      </c>
      <c r="I732" s="447">
        <v>14</v>
      </c>
      <c r="J732" s="447">
        <v>650</v>
      </c>
      <c r="K732" s="447">
        <v>1100</v>
      </c>
    </row>
    <row r="733" spans="1:11" ht="10.5" customHeight="1" x14ac:dyDescent="0.3">
      <c r="A733" s="254">
        <v>251028222890</v>
      </c>
      <c r="B733" t="s">
        <v>730</v>
      </c>
      <c r="C733" t="s">
        <v>731</v>
      </c>
      <c r="D733" s="379">
        <v>251028222890</v>
      </c>
      <c r="E733" t="s">
        <v>783</v>
      </c>
      <c r="F733" t="s">
        <v>783</v>
      </c>
      <c r="G733" t="s">
        <v>2944</v>
      </c>
      <c r="H733">
        <v>919.87</v>
      </c>
      <c r="I733" s="447">
        <v>14</v>
      </c>
      <c r="J733" s="447">
        <v>600</v>
      </c>
      <c r="K733" s="447">
        <v>1100</v>
      </c>
    </row>
    <row r="734" spans="1:11" ht="10.5" customHeight="1" x14ac:dyDescent="0.3">
      <c r="A734" s="254">
        <v>251028222900</v>
      </c>
      <c r="B734" t="s">
        <v>730</v>
      </c>
      <c r="C734" t="s">
        <v>731</v>
      </c>
      <c r="D734" s="379">
        <v>251028222900</v>
      </c>
      <c r="E734" t="s">
        <v>784</v>
      </c>
      <c r="F734" t="s">
        <v>784</v>
      </c>
      <c r="G734" t="s">
        <v>2944</v>
      </c>
      <c r="H734">
        <v>575.04999999999995</v>
      </c>
      <c r="I734" s="447">
        <v>14</v>
      </c>
      <c r="J734" s="447">
        <v>700</v>
      </c>
      <c r="K734" s="447">
        <v>700</v>
      </c>
    </row>
    <row r="735" spans="1:11" ht="10.5" customHeight="1" x14ac:dyDescent="0.3">
      <c r="A735" s="254">
        <v>251028222950</v>
      </c>
      <c r="B735" t="s">
        <v>730</v>
      </c>
      <c r="C735" t="s">
        <v>731</v>
      </c>
      <c r="D735" s="379">
        <v>251028222950</v>
      </c>
      <c r="E735" t="s">
        <v>785</v>
      </c>
      <c r="F735" t="s">
        <v>785</v>
      </c>
      <c r="G735" t="s">
        <v>2944</v>
      </c>
      <c r="H735">
        <v>368.97</v>
      </c>
      <c r="I735" s="447">
        <v>14</v>
      </c>
      <c r="J735" s="447">
        <v>430</v>
      </c>
      <c r="K735" s="447">
        <v>430</v>
      </c>
    </row>
    <row r="736" spans="1:11" ht="10.5" customHeight="1" x14ac:dyDescent="0.3">
      <c r="A736" s="254">
        <v>251028222960</v>
      </c>
      <c r="B736" t="s">
        <v>730</v>
      </c>
      <c r="C736" t="s">
        <v>731</v>
      </c>
      <c r="D736" s="379">
        <v>251028222960</v>
      </c>
      <c r="E736" t="s">
        <v>786</v>
      </c>
      <c r="F736" t="s">
        <v>786</v>
      </c>
      <c r="G736" t="s">
        <v>2944</v>
      </c>
      <c r="H736">
        <v>419.1</v>
      </c>
      <c r="I736" s="447">
        <v>14</v>
      </c>
      <c r="J736" s="447">
        <v>450</v>
      </c>
      <c r="K736" s="447">
        <v>900</v>
      </c>
    </row>
    <row r="737" spans="1:11" ht="10.5" customHeight="1" x14ac:dyDescent="0.3">
      <c r="A737" s="257">
        <v>251028227760</v>
      </c>
      <c r="B737" t="s">
        <v>730</v>
      </c>
      <c r="C737" t="s">
        <v>731</v>
      </c>
      <c r="D737" s="379">
        <v>251028227760</v>
      </c>
      <c r="E737" t="s">
        <v>787</v>
      </c>
      <c r="F737" t="s">
        <v>787</v>
      </c>
      <c r="G737" t="s">
        <v>2944</v>
      </c>
      <c r="H737">
        <v>69.09</v>
      </c>
      <c r="I737" s="447">
        <v>14</v>
      </c>
      <c r="J737" s="447">
        <v>300</v>
      </c>
      <c r="K737" s="447">
        <v>300</v>
      </c>
    </row>
    <row r="738" spans="1:11" ht="10.5" customHeight="1" x14ac:dyDescent="0.3">
      <c r="A738" s="257">
        <v>251028227780</v>
      </c>
      <c r="B738" t="s">
        <v>730</v>
      </c>
      <c r="C738" t="s">
        <v>731</v>
      </c>
      <c r="D738" s="379">
        <v>251028227780</v>
      </c>
      <c r="E738" t="s">
        <v>788</v>
      </c>
      <c r="F738" t="s">
        <v>788</v>
      </c>
      <c r="G738" t="s">
        <v>2944</v>
      </c>
      <c r="H738">
        <v>86.36</v>
      </c>
      <c r="I738" s="447">
        <v>14</v>
      </c>
      <c r="J738" s="447">
        <v>400</v>
      </c>
      <c r="K738" s="447">
        <v>400</v>
      </c>
    </row>
    <row r="739" spans="1:11" ht="10.5" customHeight="1" x14ac:dyDescent="0.3">
      <c r="A739" s="257">
        <v>251028227800</v>
      </c>
      <c r="B739" t="s">
        <v>730</v>
      </c>
      <c r="C739" t="s">
        <v>731</v>
      </c>
      <c r="D739" s="379">
        <v>251028227800</v>
      </c>
      <c r="E739" t="s">
        <v>789</v>
      </c>
      <c r="F739" t="s">
        <v>789</v>
      </c>
      <c r="G739" t="s">
        <v>2944</v>
      </c>
      <c r="H739">
        <v>108.07</v>
      </c>
      <c r="I739" s="447">
        <v>14</v>
      </c>
      <c r="J739" s="447">
        <v>500</v>
      </c>
      <c r="K739" s="447">
        <v>500</v>
      </c>
    </row>
    <row r="740" spans="1:11" ht="10.5" customHeight="1" x14ac:dyDescent="0.3">
      <c r="A740" s="257">
        <v>251028227820</v>
      </c>
      <c r="B740" t="s">
        <v>730</v>
      </c>
      <c r="C740" t="s">
        <v>731</v>
      </c>
      <c r="D740" s="379">
        <v>251028227820</v>
      </c>
      <c r="E740" t="s">
        <v>790</v>
      </c>
      <c r="F740" t="s">
        <v>790</v>
      </c>
      <c r="G740" t="s">
        <v>2944</v>
      </c>
      <c r="H740">
        <v>125.43</v>
      </c>
      <c r="I740" s="447">
        <v>14</v>
      </c>
      <c r="J740" s="447">
        <v>600</v>
      </c>
      <c r="K740" s="447">
        <v>600</v>
      </c>
    </row>
    <row r="741" spans="1:11" ht="10.5" customHeight="1" x14ac:dyDescent="0.3">
      <c r="A741" s="257">
        <v>251028228150</v>
      </c>
      <c r="B741" t="s">
        <v>730</v>
      </c>
      <c r="C741" t="s">
        <v>731</v>
      </c>
      <c r="D741" s="379">
        <v>251028228150</v>
      </c>
      <c r="E741" t="s">
        <v>791</v>
      </c>
      <c r="F741" t="s">
        <v>791</v>
      </c>
      <c r="G741" t="s">
        <v>2944</v>
      </c>
      <c r="H741">
        <v>1514.45</v>
      </c>
      <c r="I741" s="447">
        <v>14</v>
      </c>
      <c r="J741" s="447">
        <v>600</v>
      </c>
      <c r="K741" s="447">
        <v>800</v>
      </c>
    </row>
    <row r="742" spans="1:11" ht="10.5" customHeight="1" x14ac:dyDescent="0.3">
      <c r="A742" s="257">
        <v>251028228570</v>
      </c>
      <c r="B742" t="s">
        <v>730</v>
      </c>
      <c r="C742" t="s">
        <v>731</v>
      </c>
      <c r="D742" s="379">
        <v>251028228570</v>
      </c>
      <c r="E742" t="s">
        <v>792</v>
      </c>
      <c r="F742" t="s">
        <v>792</v>
      </c>
      <c r="G742" t="s">
        <v>2944</v>
      </c>
      <c r="H742">
        <v>45.88</v>
      </c>
      <c r="I742" s="447">
        <v>14</v>
      </c>
      <c r="J742" s="447">
        <v>300</v>
      </c>
      <c r="K742" s="447">
        <v>300</v>
      </c>
    </row>
    <row r="743" spans="1:11" ht="10.5" customHeight="1" x14ac:dyDescent="0.3">
      <c r="A743" s="257">
        <v>251028228590</v>
      </c>
      <c r="B743" t="s">
        <v>730</v>
      </c>
      <c r="C743" t="s">
        <v>731</v>
      </c>
      <c r="D743" s="379">
        <v>251028228590</v>
      </c>
      <c r="E743" t="s">
        <v>793</v>
      </c>
      <c r="F743" t="s">
        <v>793</v>
      </c>
      <c r="G743" t="s">
        <v>2944</v>
      </c>
      <c r="H743">
        <v>57.86</v>
      </c>
      <c r="I743" s="447">
        <v>14</v>
      </c>
      <c r="J743" s="447">
        <v>400</v>
      </c>
      <c r="K743" s="447">
        <v>400</v>
      </c>
    </row>
    <row r="744" spans="1:11" ht="10.5" customHeight="1" x14ac:dyDescent="0.3">
      <c r="A744" s="257">
        <v>251028228630</v>
      </c>
      <c r="B744" t="s">
        <v>730</v>
      </c>
      <c r="C744" t="s">
        <v>731</v>
      </c>
      <c r="D744" s="379">
        <v>251028228630</v>
      </c>
      <c r="E744" t="s">
        <v>794</v>
      </c>
      <c r="F744" t="s">
        <v>794</v>
      </c>
      <c r="G744" t="s">
        <v>2944</v>
      </c>
      <c r="H744">
        <v>97.12</v>
      </c>
      <c r="I744" s="447">
        <v>14</v>
      </c>
      <c r="J744" s="447">
        <v>600</v>
      </c>
      <c r="K744" s="447">
        <v>600</v>
      </c>
    </row>
    <row r="745" spans="1:11" ht="10.5" customHeight="1" x14ac:dyDescent="0.3">
      <c r="A745" s="257">
        <v>251028228680</v>
      </c>
      <c r="B745" t="s">
        <v>730</v>
      </c>
      <c r="C745" t="s">
        <v>731</v>
      </c>
      <c r="D745" s="379">
        <v>251028228680</v>
      </c>
      <c r="E745" t="s">
        <v>795</v>
      </c>
      <c r="F745" t="s">
        <v>795</v>
      </c>
      <c r="G745" t="s">
        <v>2944</v>
      </c>
      <c r="H745">
        <v>88.25</v>
      </c>
      <c r="I745" s="447">
        <v>14</v>
      </c>
      <c r="J745" s="447">
        <v>300</v>
      </c>
      <c r="K745" s="447">
        <v>400</v>
      </c>
    </row>
    <row r="746" spans="1:11" ht="10.5" customHeight="1" x14ac:dyDescent="0.3">
      <c r="A746" s="254">
        <v>251028400360</v>
      </c>
      <c r="B746" t="s">
        <v>730</v>
      </c>
      <c r="C746" t="s">
        <v>731</v>
      </c>
      <c r="D746" s="379">
        <v>251028400360</v>
      </c>
      <c r="E746" t="s">
        <v>3024</v>
      </c>
      <c r="F746">
        <v>0</v>
      </c>
      <c r="G746" t="s">
        <v>2944</v>
      </c>
      <c r="H746">
        <v>432.95</v>
      </c>
      <c r="I746" s="447">
        <v>14</v>
      </c>
      <c r="J746" s="447">
        <v>400</v>
      </c>
      <c r="K746" s="447">
        <v>1200</v>
      </c>
    </row>
    <row r="747" spans="1:11" ht="10.5" customHeight="1" x14ac:dyDescent="0.3">
      <c r="A747" s="254">
        <v>251028400098</v>
      </c>
      <c r="B747" t="s">
        <v>730</v>
      </c>
      <c r="C747" t="s">
        <v>731</v>
      </c>
      <c r="D747" s="379">
        <v>251028400098</v>
      </c>
      <c r="E747" t="s">
        <v>796</v>
      </c>
      <c r="F747">
        <v>0</v>
      </c>
      <c r="G747" t="s">
        <v>2944</v>
      </c>
      <c r="H747">
        <v>449.38</v>
      </c>
      <c r="I747" s="447">
        <v>14</v>
      </c>
      <c r="J747" s="447">
        <v>400</v>
      </c>
      <c r="K747" s="447">
        <v>800</v>
      </c>
    </row>
    <row r="748" spans="1:11" ht="10.5" customHeight="1" x14ac:dyDescent="0.3">
      <c r="A748" s="254">
        <v>251028400383</v>
      </c>
      <c r="B748" t="s">
        <v>730</v>
      </c>
      <c r="C748" t="s">
        <v>731</v>
      </c>
      <c r="D748" s="379">
        <v>251028400383</v>
      </c>
      <c r="E748" t="s">
        <v>797</v>
      </c>
      <c r="F748">
        <v>0</v>
      </c>
      <c r="G748" t="s">
        <v>2944</v>
      </c>
      <c r="H748">
        <v>408.34</v>
      </c>
      <c r="I748" s="447">
        <v>30</v>
      </c>
      <c r="J748" s="447">
        <v>400</v>
      </c>
      <c r="K748" s="447">
        <v>700</v>
      </c>
    </row>
    <row r="749" spans="1:11" ht="10.5" customHeight="1" x14ac:dyDescent="0.3">
      <c r="A749" s="254">
        <v>251028400468</v>
      </c>
      <c r="B749" t="s">
        <v>730</v>
      </c>
      <c r="C749" t="s">
        <v>731</v>
      </c>
      <c r="D749" s="379">
        <v>251028400468</v>
      </c>
      <c r="E749" t="s">
        <v>3542</v>
      </c>
      <c r="F749" t="s">
        <v>3542</v>
      </c>
      <c r="G749" t="s">
        <v>2944</v>
      </c>
      <c r="H749">
        <v>152.77000000000001</v>
      </c>
      <c r="I749" s="447">
        <v>14</v>
      </c>
      <c r="J749" s="447">
        <v>400</v>
      </c>
      <c r="K749" s="447">
        <v>200</v>
      </c>
    </row>
    <row r="750" spans="1:11" ht="10.5" customHeight="1" x14ac:dyDescent="0.3">
      <c r="A750" s="254">
        <v>251028401278</v>
      </c>
      <c r="B750" t="s">
        <v>730</v>
      </c>
      <c r="C750" t="s">
        <v>731</v>
      </c>
      <c r="D750" s="379">
        <v>251028401278</v>
      </c>
      <c r="E750" t="s">
        <v>798</v>
      </c>
      <c r="F750">
        <v>0</v>
      </c>
      <c r="G750" t="s">
        <v>2944</v>
      </c>
      <c r="H750">
        <v>415.98</v>
      </c>
      <c r="I750" s="447">
        <v>14</v>
      </c>
      <c r="J750" s="447">
        <v>700</v>
      </c>
      <c r="K750" s="447">
        <v>300</v>
      </c>
    </row>
    <row r="751" spans="1:11" ht="10.5" customHeight="1" x14ac:dyDescent="0.3">
      <c r="A751" s="254">
        <v>251028402102</v>
      </c>
      <c r="B751" t="s">
        <v>730</v>
      </c>
      <c r="C751" t="s">
        <v>731</v>
      </c>
      <c r="D751" s="379">
        <v>251028402102</v>
      </c>
      <c r="E751" t="s">
        <v>799</v>
      </c>
      <c r="F751" t="s">
        <v>799</v>
      </c>
      <c r="G751" t="s">
        <v>2944</v>
      </c>
      <c r="H751">
        <v>287.93</v>
      </c>
      <c r="I751" s="447">
        <v>30</v>
      </c>
      <c r="J751" s="447">
        <v>300</v>
      </c>
      <c r="K751" s="447">
        <v>200</v>
      </c>
    </row>
    <row r="752" spans="1:11" ht="10.5" customHeight="1" x14ac:dyDescent="0.3">
      <c r="A752" s="254">
        <v>251028403244</v>
      </c>
      <c r="B752" t="s">
        <v>730</v>
      </c>
      <c r="C752" t="s">
        <v>731</v>
      </c>
      <c r="D752" s="379">
        <v>251028403244</v>
      </c>
      <c r="E752" t="s">
        <v>800</v>
      </c>
      <c r="F752">
        <v>0</v>
      </c>
      <c r="G752" t="s">
        <v>2944</v>
      </c>
      <c r="H752">
        <v>454.55</v>
      </c>
      <c r="I752" s="447">
        <v>14</v>
      </c>
      <c r="J752" s="447">
        <v>1500</v>
      </c>
      <c r="K752" s="447">
        <v>500</v>
      </c>
    </row>
    <row r="753" spans="1:11" ht="10.5" customHeight="1" x14ac:dyDescent="0.3">
      <c r="A753" s="254">
        <v>251028407919</v>
      </c>
      <c r="B753" t="s">
        <v>730</v>
      </c>
      <c r="C753" t="s">
        <v>731</v>
      </c>
      <c r="D753" s="379">
        <v>251028407919</v>
      </c>
      <c r="E753" t="s">
        <v>801</v>
      </c>
      <c r="F753" t="s">
        <v>801</v>
      </c>
      <c r="G753" t="s">
        <v>2944</v>
      </c>
      <c r="H753">
        <v>428.27</v>
      </c>
      <c r="I753">
        <v>0</v>
      </c>
      <c r="J753" s="447">
        <v>200</v>
      </c>
      <c r="K753" s="447">
        <v>1000</v>
      </c>
    </row>
    <row r="754" spans="1:11" ht="10.5" customHeight="1" x14ac:dyDescent="0.3">
      <c r="A754" s="254">
        <v>251520174315</v>
      </c>
      <c r="B754" t="s">
        <v>802</v>
      </c>
      <c r="C754" t="s">
        <v>803</v>
      </c>
      <c r="D754" s="379">
        <v>251520174315</v>
      </c>
      <c r="E754" t="s">
        <v>804</v>
      </c>
      <c r="F754">
        <v>0</v>
      </c>
      <c r="G754" t="s">
        <v>2944</v>
      </c>
      <c r="H754">
        <v>1814.4</v>
      </c>
      <c r="I754">
        <v>0</v>
      </c>
      <c r="J754" s="380">
        <v>0</v>
      </c>
      <c r="K754" s="380">
        <v>0</v>
      </c>
    </row>
    <row r="755" spans="1:11" ht="10.5" customHeight="1" x14ac:dyDescent="0.3">
      <c r="A755" s="254">
        <v>251520268092</v>
      </c>
      <c r="B755" t="s">
        <v>802</v>
      </c>
      <c r="C755" t="s">
        <v>803</v>
      </c>
      <c r="D755" s="379">
        <v>251520268092</v>
      </c>
      <c r="E755" t="s">
        <v>805</v>
      </c>
      <c r="F755">
        <v>0</v>
      </c>
      <c r="G755" t="s">
        <v>2944</v>
      </c>
      <c r="H755">
        <v>224.19</v>
      </c>
      <c r="I755">
        <v>0</v>
      </c>
      <c r="J755" s="380">
        <v>0</v>
      </c>
      <c r="K755" s="380">
        <v>0</v>
      </c>
    </row>
    <row r="756" spans="1:11" ht="10.5" customHeight="1" x14ac:dyDescent="0.3">
      <c r="A756" s="254">
        <v>251520282011</v>
      </c>
      <c r="B756" t="s">
        <v>802</v>
      </c>
      <c r="C756" t="s">
        <v>803</v>
      </c>
      <c r="D756" s="379">
        <v>251520282011</v>
      </c>
      <c r="E756" t="s">
        <v>806</v>
      </c>
      <c r="F756" t="s">
        <v>806</v>
      </c>
      <c r="G756" t="s">
        <v>2944</v>
      </c>
      <c r="H756">
        <v>180.09</v>
      </c>
      <c r="I756">
        <v>0</v>
      </c>
      <c r="J756" s="380">
        <v>0</v>
      </c>
      <c r="K756" s="380">
        <v>0</v>
      </c>
    </row>
    <row r="757" spans="1:11" ht="10.5" customHeight="1" x14ac:dyDescent="0.3">
      <c r="A757" s="254">
        <v>251520282014</v>
      </c>
      <c r="B757" t="s">
        <v>802</v>
      </c>
      <c r="C757" t="s">
        <v>803</v>
      </c>
      <c r="D757" s="379">
        <v>251520282014</v>
      </c>
      <c r="E757" t="s">
        <v>807</v>
      </c>
      <c r="F757">
        <v>0</v>
      </c>
      <c r="G757" t="s">
        <v>2944</v>
      </c>
      <c r="H757">
        <v>200.91</v>
      </c>
      <c r="I757">
        <v>0</v>
      </c>
      <c r="J757" s="380">
        <v>0</v>
      </c>
      <c r="K757" s="380">
        <v>0</v>
      </c>
    </row>
    <row r="758" spans="1:11" ht="10.5" customHeight="1" x14ac:dyDescent="0.3">
      <c r="A758" s="254">
        <v>251520282025</v>
      </c>
      <c r="B758" t="s">
        <v>802</v>
      </c>
      <c r="C758" t="s">
        <v>803</v>
      </c>
      <c r="D758" s="379">
        <v>251520282025</v>
      </c>
      <c r="E758" t="s">
        <v>808</v>
      </c>
      <c r="F758">
        <v>0</v>
      </c>
      <c r="G758" t="s">
        <v>2944</v>
      </c>
      <c r="H758">
        <v>207.04</v>
      </c>
      <c r="I758">
        <v>0</v>
      </c>
      <c r="J758" s="380">
        <v>0</v>
      </c>
      <c r="K758" s="380">
        <v>0</v>
      </c>
    </row>
    <row r="759" spans="1:11" ht="10.5" customHeight="1" x14ac:dyDescent="0.3">
      <c r="A759" s="254">
        <v>251520282032</v>
      </c>
      <c r="B759" t="s">
        <v>802</v>
      </c>
      <c r="C759" t="s">
        <v>803</v>
      </c>
      <c r="D759" s="379">
        <v>251520282032</v>
      </c>
      <c r="E759" t="s">
        <v>809</v>
      </c>
      <c r="F759" t="s">
        <v>809</v>
      </c>
      <c r="G759" t="s">
        <v>2944</v>
      </c>
      <c r="H759">
        <v>312.39999999999998</v>
      </c>
      <c r="I759">
        <v>0</v>
      </c>
      <c r="J759" s="380">
        <v>0</v>
      </c>
      <c r="K759" s="380">
        <v>0</v>
      </c>
    </row>
    <row r="760" spans="1:11" ht="10.5" customHeight="1" x14ac:dyDescent="0.3">
      <c r="A760" s="254">
        <v>251520282039</v>
      </c>
      <c r="B760" t="s">
        <v>802</v>
      </c>
      <c r="C760" t="s">
        <v>803</v>
      </c>
      <c r="D760" s="379">
        <v>251520282039</v>
      </c>
      <c r="E760" t="s">
        <v>810</v>
      </c>
      <c r="F760" t="s">
        <v>810</v>
      </c>
      <c r="G760" t="s">
        <v>2944</v>
      </c>
      <c r="H760">
        <v>345.48</v>
      </c>
      <c r="I760">
        <v>0</v>
      </c>
      <c r="J760" s="380">
        <v>0</v>
      </c>
      <c r="K760" s="380">
        <v>0</v>
      </c>
    </row>
    <row r="761" spans="1:11" ht="10.5" customHeight="1" x14ac:dyDescent="0.3">
      <c r="A761" s="254">
        <v>251520282045</v>
      </c>
      <c r="B761" t="s">
        <v>802</v>
      </c>
      <c r="C761" t="s">
        <v>803</v>
      </c>
      <c r="D761" s="379">
        <v>251520282045</v>
      </c>
      <c r="E761" t="s">
        <v>811</v>
      </c>
      <c r="F761">
        <v>0</v>
      </c>
      <c r="G761" t="s">
        <v>2944</v>
      </c>
      <c r="H761">
        <v>463.09</v>
      </c>
      <c r="I761">
        <v>0</v>
      </c>
      <c r="J761" s="380">
        <v>0</v>
      </c>
      <c r="K761" s="380">
        <v>0</v>
      </c>
    </row>
    <row r="762" spans="1:11" ht="10.5" customHeight="1" x14ac:dyDescent="0.3">
      <c r="A762" s="254">
        <v>251520282047</v>
      </c>
      <c r="B762" t="s">
        <v>802</v>
      </c>
      <c r="C762" t="s">
        <v>803</v>
      </c>
      <c r="D762" s="379">
        <v>251520282047</v>
      </c>
      <c r="E762" t="s">
        <v>812</v>
      </c>
      <c r="F762">
        <v>0</v>
      </c>
      <c r="G762" t="s">
        <v>2944</v>
      </c>
      <c r="H762">
        <v>724.04</v>
      </c>
      <c r="I762">
        <v>0</v>
      </c>
      <c r="J762" s="380">
        <v>0</v>
      </c>
      <c r="K762" s="380">
        <v>0</v>
      </c>
    </row>
    <row r="763" spans="1:11" ht="10.5" customHeight="1" x14ac:dyDescent="0.3">
      <c r="A763" s="257">
        <v>251528223050</v>
      </c>
      <c r="B763" t="s">
        <v>813</v>
      </c>
      <c r="C763" t="s">
        <v>814</v>
      </c>
      <c r="D763" s="379">
        <v>251528223050</v>
      </c>
      <c r="E763" t="s">
        <v>815</v>
      </c>
      <c r="F763" t="s">
        <v>815</v>
      </c>
      <c r="G763" t="s">
        <v>2944</v>
      </c>
      <c r="H763">
        <v>707.94</v>
      </c>
      <c r="I763" s="447">
        <v>17</v>
      </c>
      <c r="J763" s="447">
        <v>300</v>
      </c>
      <c r="K763" s="447">
        <v>300</v>
      </c>
    </row>
    <row r="764" spans="1:11" ht="10.5" customHeight="1" x14ac:dyDescent="0.3">
      <c r="A764" s="257">
        <v>251528223080</v>
      </c>
      <c r="B764" t="s">
        <v>813</v>
      </c>
      <c r="C764" t="s">
        <v>814</v>
      </c>
      <c r="D764" s="379">
        <v>251528223080</v>
      </c>
      <c r="E764" t="s">
        <v>816</v>
      </c>
      <c r="F764" t="s">
        <v>816</v>
      </c>
      <c r="G764" t="s">
        <v>2944</v>
      </c>
      <c r="H764">
        <v>991.3</v>
      </c>
      <c r="I764" s="447">
        <v>17</v>
      </c>
      <c r="J764" s="447">
        <v>600</v>
      </c>
      <c r="K764" s="447">
        <v>600</v>
      </c>
    </row>
    <row r="765" spans="1:11" ht="10.5" customHeight="1" x14ac:dyDescent="0.3">
      <c r="A765" s="254">
        <v>251528223090</v>
      </c>
      <c r="B765" t="s">
        <v>813</v>
      </c>
      <c r="C765" t="s">
        <v>814</v>
      </c>
      <c r="D765" s="379">
        <v>251528223090</v>
      </c>
      <c r="E765" t="s">
        <v>817</v>
      </c>
      <c r="F765" t="s">
        <v>817</v>
      </c>
      <c r="G765" t="s">
        <v>2944</v>
      </c>
      <c r="H765">
        <v>0</v>
      </c>
      <c r="I765" s="447">
        <v>17</v>
      </c>
      <c r="J765" s="447">
        <v>1100</v>
      </c>
      <c r="K765" s="447">
        <v>550</v>
      </c>
    </row>
    <row r="766" spans="1:11" ht="10.5" customHeight="1" x14ac:dyDescent="0.3">
      <c r="A766" s="257">
        <v>251528223150</v>
      </c>
      <c r="B766" t="s">
        <v>813</v>
      </c>
      <c r="C766" t="s">
        <v>814</v>
      </c>
      <c r="D766" s="379">
        <v>251528223150</v>
      </c>
      <c r="E766" t="s">
        <v>818</v>
      </c>
      <c r="F766">
        <v>0</v>
      </c>
      <c r="G766" t="s">
        <v>2944</v>
      </c>
      <c r="H766">
        <v>757.68</v>
      </c>
      <c r="I766" s="447">
        <v>30</v>
      </c>
      <c r="J766" s="447">
        <v>300</v>
      </c>
      <c r="K766" s="447">
        <v>300</v>
      </c>
    </row>
    <row r="767" spans="1:11" ht="10.5" customHeight="1" x14ac:dyDescent="0.3">
      <c r="A767" s="257">
        <v>251528223160</v>
      </c>
      <c r="B767" t="s">
        <v>813</v>
      </c>
      <c r="C767" t="s">
        <v>814</v>
      </c>
      <c r="D767" s="379">
        <v>251528223160</v>
      </c>
      <c r="E767" t="s">
        <v>819</v>
      </c>
      <c r="F767" t="s">
        <v>819</v>
      </c>
      <c r="G767" t="s">
        <v>2944</v>
      </c>
      <c r="H767">
        <v>849.71</v>
      </c>
      <c r="I767" s="447">
        <v>30</v>
      </c>
      <c r="J767" s="447">
        <v>400</v>
      </c>
      <c r="K767" s="447">
        <v>400</v>
      </c>
    </row>
    <row r="768" spans="1:11" ht="10.5" customHeight="1" x14ac:dyDescent="0.3">
      <c r="A768" s="257">
        <v>251528223180</v>
      </c>
      <c r="B768" t="s">
        <v>813</v>
      </c>
      <c r="C768" t="s">
        <v>814</v>
      </c>
      <c r="D768" s="379">
        <v>251528223180</v>
      </c>
      <c r="E768" t="s">
        <v>820</v>
      </c>
      <c r="F768" t="s">
        <v>820</v>
      </c>
      <c r="G768" t="s">
        <v>2944</v>
      </c>
      <c r="H768">
        <v>1068.8800000000001</v>
      </c>
      <c r="I768" s="447">
        <v>30</v>
      </c>
      <c r="J768" s="447">
        <v>600</v>
      </c>
      <c r="K768" s="447">
        <v>600</v>
      </c>
    </row>
    <row r="769" spans="1:11" ht="10.5" customHeight="1" x14ac:dyDescent="0.3">
      <c r="A769" s="257">
        <v>251528223220</v>
      </c>
      <c r="B769" t="s">
        <v>813</v>
      </c>
      <c r="C769" t="s">
        <v>814</v>
      </c>
      <c r="D769" s="379">
        <v>251528223220</v>
      </c>
      <c r="E769" t="s">
        <v>821</v>
      </c>
      <c r="F769" t="s">
        <v>821</v>
      </c>
      <c r="G769" t="s">
        <v>2944</v>
      </c>
      <c r="H769">
        <v>892.47</v>
      </c>
      <c r="I769" s="447">
        <v>55</v>
      </c>
      <c r="J769" s="447">
        <v>400</v>
      </c>
      <c r="K769" s="447">
        <v>400</v>
      </c>
    </row>
    <row r="770" spans="1:11" ht="10.5" customHeight="1" x14ac:dyDescent="0.3">
      <c r="A770" s="257">
        <v>251528223240</v>
      </c>
      <c r="B770" t="s">
        <v>813</v>
      </c>
      <c r="C770" t="s">
        <v>814</v>
      </c>
      <c r="D770" s="379">
        <v>251528223240</v>
      </c>
      <c r="E770" t="s">
        <v>822</v>
      </c>
      <c r="F770">
        <v>0</v>
      </c>
      <c r="G770" t="s">
        <v>2944</v>
      </c>
      <c r="H770">
        <v>1096.26</v>
      </c>
      <c r="I770" s="447">
        <v>55</v>
      </c>
      <c r="J770" s="447">
        <v>600</v>
      </c>
      <c r="K770" s="447">
        <v>600</v>
      </c>
    </row>
    <row r="771" spans="1:11" ht="10.5" customHeight="1" x14ac:dyDescent="0.3">
      <c r="A771" s="257">
        <v>251528223280</v>
      </c>
      <c r="B771" t="s">
        <v>813</v>
      </c>
      <c r="C771" t="s">
        <v>814</v>
      </c>
      <c r="D771" s="379">
        <v>251528223280</v>
      </c>
      <c r="E771" t="s">
        <v>823</v>
      </c>
      <c r="F771">
        <v>0</v>
      </c>
      <c r="G771" t="s">
        <v>2944</v>
      </c>
      <c r="H771">
        <v>574.19000000000005</v>
      </c>
      <c r="I771" s="447">
        <v>32</v>
      </c>
      <c r="J771" s="447">
        <v>300</v>
      </c>
      <c r="K771" s="447">
        <v>300</v>
      </c>
    </row>
    <row r="772" spans="1:11" ht="10.5" customHeight="1" x14ac:dyDescent="0.3">
      <c r="A772" s="257">
        <v>251528223290</v>
      </c>
      <c r="B772" t="s">
        <v>813</v>
      </c>
      <c r="C772" t="s">
        <v>814</v>
      </c>
      <c r="D772" s="379">
        <v>251528223290</v>
      </c>
      <c r="E772" t="s">
        <v>824</v>
      </c>
      <c r="F772" t="s">
        <v>824</v>
      </c>
      <c r="G772" t="s">
        <v>2944</v>
      </c>
      <c r="H772">
        <v>630.72</v>
      </c>
      <c r="I772" s="447">
        <v>32</v>
      </c>
      <c r="J772" s="447">
        <v>400</v>
      </c>
      <c r="K772" s="447">
        <v>400</v>
      </c>
    </row>
    <row r="773" spans="1:11" ht="10.5" customHeight="1" x14ac:dyDescent="0.3">
      <c r="A773" s="257">
        <v>251528223320</v>
      </c>
      <c r="B773" t="s">
        <v>813</v>
      </c>
      <c r="C773" t="s">
        <v>814</v>
      </c>
      <c r="D773" s="379">
        <v>251528223320</v>
      </c>
      <c r="E773" t="s">
        <v>825</v>
      </c>
      <c r="F773" t="s">
        <v>825</v>
      </c>
      <c r="G773" t="s">
        <v>2944</v>
      </c>
      <c r="H773">
        <v>794.49</v>
      </c>
      <c r="I773" s="447">
        <v>32</v>
      </c>
      <c r="J773" s="447">
        <v>600</v>
      </c>
      <c r="K773" s="447">
        <v>600</v>
      </c>
    </row>
    <row r="774" spans="1:11" ht="10.5" customHeight="1" x14ac:dyDescent="0.3">
      <c r="A774" s="257">
        <v>251528223480</v>
      </c>
      <c r="B774" t="s">
        <v>813</v>
      </c>
      <c r="C774" t="s">
        <v>814</v>
      </c>
      <c r="D774" s="379">
        <v>251528223480</v>
      </c>
      <c r="E774" t="s">
        <v>826</v>
      </c>
      <c r="F774" t="s">
        <v>826</v>
      </c>
      <c r="G774" t="s">
        <v>2944</v>
      </c>
      <c r="H774">
        <v>697.45</v>
      </c>
      <c r="I774" s="447">
        <v>45</v>
      </c>
      <c r="J774" s="447">
        <v>300</v>
      </c>
      <c r="K774" s="447">
        <v>300</v>
      </c>
    </row>
    <row r="775" spans="1:11" ht="10.5" customHeight="1" x14ac:dyDescent="0.3">
      <c r="A775" s="257">
        <v>251528223510</v>
      </c>
      <c r="B775" t="s">
        <v>813</v>
      </c>
      <c r="C775" t="s">
        <v>814</v>
      </c>
      <c r="D775" s="379">
        <v>251528223510</v>
      </c>
      <c r="E775" t="s">
        <v>827</v>
      </c>
      <c r="F775" t="s">
        <v>827</v>
      </c>
      <c r="G775" t="s">
        <v>2944</v>
      </c>
      <c r="H775">
        <v>805.45</v>
      </c>
      <c r="I775" s="447">
        <v>45</v>
      </c>
      <c r="J775" s="447">
        <v>500</v>
      </c>
      <c r="K775" s="447">
        <v>500</v>
      </c>
    </row>
    <row r="776" spans="1:11" x14ac:dyDescent="0.3">
      <c r="A776" s="257">
        <v>251528223520</v>
      </c>
      <c r="B776" t="s">
        <v>813</v>
      </c>
      <c r="C776" t="s">
        <v>814</v>
      </c>
      <c r="D776" s="379">
        <v>251528223520</v>
      </c>
      <c r="E776" t="s">
        <v>828</v>
      </c>
      <c r="F776" t="s">
        <v>828</v>
      </c>
      <c r="G776" t="s">
        <v>2944</v>
      </c>
      <c r="H776">
        <v>874.25</v>
      </c>
      <c r="I776" s="447">
        <v>45</v>
      </c>
      <c r="J776" s="447">
        <v>400</v>
      </c>
      <c r="K776" s="447">
        <v>400</v>
      </c>
    </row>
    <row r="777" spans="1:11" ht="10.5" customHeight="1" x14ac:dyDescent="0.3">
      <c r="A777" s="257">
        <v>251528223580</v>
      </c>
      <c r="B777" t="s">
        <v>813</v>
      </c>
      <c r="C777" t="s">
        <v>814</v>
      </c>
      <c r="D777" s="379">
        <v>251528223580</v>
      </c>
      <c r="E777" t="s">
        <v>829</v>
      </c>
      <c r="F777">
        <v>0</v>
      </c>
      <c r="G777" t="s">
        <v>2944</v>
      </c>
      <c r="H777">
        <v>442.35</v>
      </c>
      <c r="I777" s="447">
        <v>14</v>
      </c>
      <c r="J777" s="447">
        <v>300</v>
      </c>
      <c r="K777" s="447">
        <v>300</v>
      </c>
    </row>
    <row r="778" spans="1:11" ht="10.5" customHeight="1" x14ac:dyDescent="0.3">
      <c r="A778" s="257">
        <v>251528223620</v>
      </c>
      <c r="B778" t="s">
        <v>813</v>
      </c>
      <c r="C778" t="s">
        <v>814</v>
      </c>
      <c r="D778" s="379">
        <v>251528223620</v>
      </c>
      <c r="E778" t="s">
        <v>830</v>
      </c>
      <c r="F778">
        <v>0</v>
      </c>
      <c r="G778" t="s">
        <v>2944</v>
      </c>
      <c r="H778">
        <v>672.25</v>
      </c>
      <c r="I778" s="447">
        <v>14</v>
      </c>
      <c r="J778" s="447">
        <v>600</v>
      </c>
      <c r="K778" s="447">
        <v>600</v>
      </c>
    </row>
    <row r="779" spans="1:11" ht="10.5" customHeight="1" x14ac:dyDescent="0.3">
      <c r="A779" s="257">
        <v>251528223680</v>
      </c>
      <c r="B779" t="s">
        <v>813</v>
      </c>
      <c r="C779" t="s">
        <v>814</v>
      </c>
      <c r="D779" s="379">
        <v>251528223680</v>
      </c>
      <c r="E779" t="s">
        <v>831</v>
      </c>
      <c r="F779">
        <v>0</v>
      </c>
      <c r="G779" t="s">
        <v>2944</v>
      </c>
      <c r="H779">
        <v>478.42</v>
      </c>
      <c r="I779" s="447">
        <v>30</v>
      </c>
      <c r="J779" s="447">
        <v>300</v>
      </c>
      <c r="K779" s="447">
        <v>300</v>
      </c>
    </row>
    <row r="780" spans="1:11" ht="10.5" customHeight="1" x14ac:dyDescent="0.3">
      <c r="A780" s="257">
        <v>251528223700</v>
      </c>
      <c r="B780" t="s">
        <v>813</v>
      </c>
      <c r="C780" t="s">
        <v>814</v>
      </c>
      <c r="D780" s="379">
        <v>251528223700</v>
      </c>
      <c r="E780" t="s">
        <v>832</v>
      </c>
      <c r="F780" t="s">
        <v>832</v>
      </c>
      <c r="G780" t="s">
        <v>2944</v>
      </c>
      <c r="H780">
        <v>571.03</v>
      </c>
      <c r="I780" s="447">
        <v>30</v>
      </c>
      <c r="J780" s="447">
        <v>300</v>
      </c>
      <c r="K780" s="447">
        <v>300</v>
      </c>
    </row>
    <row r="781" spans="1:11" ht="10.5" customHeight="1" x14ac:dyDescent="0.3">
      <c r="A781" s="257">
        <v>251528223720</v>
      </c>
      <c r="B781" t="s">
        <v>813</v>
      </c>
      <c r="C781" t="s">
        <v>814</v>
      </c>
      <c r="D781" s="379">
        <v>251528223720</v>
      </c>
      <c r="E781" t="s">
        <v>833</v>
      </c>
      <c r="F781">
        <v>0</v>
      </c>
      <c r="G781" t="s">
        <v>2944</v>
      </c>
      <c r="H781">
        <v>745.59</v>
      </c>
      <c r="I781" s="447">
        <v>30</v>
      </c>
      <c r="J781" s="447">
        <v>300</v>
      </c>
      <c r="K781" s="447">
        <v>300</v>
      </c>
    </row>
    <row r="782" spans="1:11" ht="10.5" customHeight="1" x14ac:dyDescent="0.3">
      <c r="A782" s="254">
        <v>251528223830</v>
      </c>
      <c r="B782" t="s">
        <v>813</v>
      </c>
      <c r="C782" t="s">
        <v>814</v>
      </c>
      <c r="D782" s="379">
        <v>251528223830</v>
      </c>
      <c r="E782" t="s">
        <v>834</v>
      </c>
      <c r="F782" t="s">
        <v>834</v>
      </c>
      <c r="G782" t="s">
        <v>2944</v>
      </c>
      <c r="H782">
        <v>406.29</v>
      </c>
      <c r="I782" s="447">
        <v>17</v>
      </c>
      <c r="J782" s="447">
        <v>700</v>
      </c>
      <c r="K782" s="447">
        <v>1000</v>
      </c>
    </row>
    <row r="783" spans="1:11" ht="10.5" customHeight="1" x14ac:dyDescent="0.3">
      <c r="A783" s="257">
        <v>251528223880</v>
      </c>
      <c r="B783" t="s">
        <v>813</v>
      </c>
      <c r="C783" t="s">
        <v>814</v>
      </c>
      <c r="D783" s="379">
        <v>251528223880</v>
      </c>
      <c r="E783" t="s">
        <v>835</v>
      </c>
      <c r="F783">
        <v>0</v>
      </c>
      <c r="G783" t="s">
        <v>2944</v>
      </c>
      <c r="H783">
        <v>717.17</v>
      </c>
      <c r="I783" s="447">
        <v>45</v>
      </c>
      <c r="J783" s="447">
        <v>300</v>
      </c>
      <c r="K783" s="447">
        <v>300</v>
      </c>
    </row>
    <row r="784" spans="1:11" ht="10.5" customHeight="1" x14ac:dyDescent="0.3">
      <c r="A784" s="257">
        <v>251528223890</v>
      </c>
      <c r="B784" t="s">
        <v>813</v>
      </c>
      <c r="C784" t="s">
        <v>814</v>
      </c>
      <c r="D784" s="379">
        <v>251528223890</v>
      </c>
      <c r="E784" t="s">
        <v>836</v>
      </c>
      <c r="F784">
        <v>0</v>
      </c>
      <c r="G784" t="s">
        <v>2944</v>
      </c>
      <c r="H784">
        <v>730.49</v>
      </c>
      <c r="I784" s="447">
        <v>45</v>
      </c>
      <c r="J784" s="447">
        <v>400</v>
      </c>
      <c r="K784" s="447">
        <v>400</v>
      </c>
    </row>
    <row r="785" spans="1:11" ht="10.5" customHeight="1" x14ac:dyDescent="0.3">
      <c r="A785" s="257">
        <v>251528223920</v>
      </c>
      <c r="B785" t="s">
        <v>813</v>
      </c>
      <c r="C785" t="s">
        <v>814</v>
      </c>
      <c r="D785" s="379">
        <v>251528223920</v>
      </c>
      <c r="E785" t="s">
        <v>837</v>
      </c>
      <c r="F785">
        <v>0</v>
      </c>
      <c r="G785" t="s">
        <v>2944</v>
      </c>
      <c r="H785">
        <v>901.17</v>
      </c>
      <c r="I785" s="447">
        <v>45</v>
      </c>
      <c r="J785" s="447">
        <v>600</v>
      </c>
      <c r="K785" s="447">
        <v>600</v>
      </c>
    </row>
    <row r="786" spans="1:11" ht="10.5" customHeight="1" x14ac:dyDescent="0.3">
      <c r="A786" s="257">
        <v>251528225240</v>
      </c>
      <c r="B786" t="s">
        <v>813</v>
      </c>
      <c r="C786" t="s">
        <v>814</v>
      </c>
      <c r="D786" s="379">
        <v>251528225240</v>
      </c>
      <c r="E786" t="s">
        <v>838</v>
      </c>
      <c r="F786" t="s">
        <v>838</v>
      </c>
      <c r="G786" t="s">
        <v>2944</v>
      </c>
      <c r="H786">
        <v>801.57</v>
      </c>
      <c r="I786" s="447">
        <v>30</v>
      </c>
      <c r="J786" s="447">
        <v>500</v>
      </c>
      <c r="K786" s="447">
        <v>500</v>
      </c>
    </row>
    <row r="787" spans="1:11" ht="10.5" customHeight="1" x14ac:dyDescent="0.3">
      <c r="A787" s="257">
        <v>251528225400</v>
      </c>
      <c r="B787" t="s">
        <v>813</v>
      </c>
      <c r="C787" t="s">
        <v>814</v>
      </c>
      <c r="D787" s="379">
        <v>251528225400</v>
      </c>
      <c r="E787" t="s">
        <v>839</v>
      </c>
      <c r="F787" t="s">
        <v>839</v>
      </c>
      <c r="G787" t="s">
        <v>2944</v>
      </c>
      <c r="H787">
        <v>972.7</v>
      </c>
      <c r="I787" s="447">
        <v>75</v>
      </c>
      <c r="J787" s="447">
        <v>300</v>
      </c>
      <c r="K787" s="447">
        <v>300</v>
      </c>
    </row>
    <row r="788" spans="1:11" ht="10.5" customHeight="1" x14ac:dyDescent="0.3">
      <c r="A788" s="257">
        <v>251528225440</v>
      </c>
      <c r="B788" t="s">
        <v>813</v>
      </c>
      <c r="C788" t="s">
        <v>814</v>
      </c>
      <c r="D788" s="379">
        <v>251528225440</v>
      </c>
      <c r="E788" t="s">
        <v>840</v>
      </c>
      <c r="F788" t="s">
        <v>840</v>
      </c>
      <c r="G788" t="s">
        <v>2944</v>
      </c>
      <c r="H788">
        <v>1209.05</v>
      </c>
      <c r="I788" s="447">
        <v>75</v>
      </c>
      <c r="J788" s="447">
        <v>500</v>
      </c>
      <c r="K788" s="447">
        <v>500</v>
      </c>
    </row>
    <row r="789" spans="1:11" ht="10.5" customHeight="1" x14ac:dyDescent="0.3">
      <c r="A789" s="257">
        <v>251528225460</v>
      </c>
      <c r="B789" t="s">
        <v>813</v>
      </c>
      <c r="C789" t="s">
        <v>814</v>
      </c>
      <c r="D789" s="379">
        <v>251528225460</v>
      </c>
      <c r="E789" t="s">
        <v>841</v>
      </c>
      <c r="F789" t="s">
        <v>841</v>
      </c>
      <c r="G789" t="s">
        <v>2944</v>
      </c>
      <c r="H789">
        <v>1309.03</v>
      </c>
      <c r="I789" s="447">
        <v>75</v>
      </c>
      <c r="J789" s="447">
        <v>600</v>
      </c>
      <c r="K789" s="447">
        <v>600</v>
      </c>
    </row>
    <row r="790" spans="1:11" ht="10.5" customHeight="1" x14ac:dyDescent="0.3">
      <c r="A790" s="257">
        <v>251528225480</v>
      </c>
      <c r="B790" t="s">
        <v>813</v>
      </c>
      <c r="C790" t="s">
        <v>814</v>
      </c>
      <c r="D790" s="379">
        <v>251528225480</v>
      </c>
      <c r="E790" t="s">
        <v>842</v>
      </c>
      <c r="F790" t="s">
        <v>842</v>
      </c>
      <c r="G790" t="s">
        <v>2944</v>
      </c>
      <c r="H790">
        <v>1708.96</v>
      </c>
      <c r="I790" s="447">
        <v>75</v>
      </c>
      <c r="J790" s="447">
        <v>800</v>
      </c>
      <c r="K790" s="447">
        <v>600</v>
      </c>
    </row>
    <row r="791" spans="1:11" ht="10.5" customHeight="1" x14ac:dyDescent="0.3">
      <c r="A791" s="257">
        <v>251528225500</v>
      </c>
      <c r="B791" t="s">
        <v>813</v>
      </c>
      <c r="C791" t="s">
        <v>814</v>
      </c>
      <c r="D791" s="379">
        <v>251528225500</v>
      </c>
      <c r="E791" t="s">
        <v>843</v>
      </c>
      <c r="F791">
        <v>0</v>
      </c>
      <c r="G791" t="s">
        <v>2944</v>
      </c>
      <c r="H791">
        <v>1954.48</v>
      </c>
      <c r="I791" s="447">
        <v>75</v>
      </c>
      <c r="J791" s="447">
        <v>1000</v>
      </c>
      <c r="K791" s="447">
        <v>600</v>
      </c>
    </row>
    <row r="792" spans="1:11" ht="10.5" customHeight="1" x14ac:dyDescent="0.3">
      <c r="A792" s="257">
        <v>251528225800</v>
      </c>
      <c r="B792" t="s">
        <v>813</v>
      </c>
      <c r="C792" t="s">
        <v>814</v>
      </c>
      <c r="D792" s="379">
        <v>251528225800</v>
      </c>
      <c r="E792" t="s">
        <v>844</v>
      </c>
      <c r="F792" t="s">
        <v>844</v>
      </c>
      <c r="G792" t="s">
        <v>2944</v>
      </c>
      <c r="H792">
        <v>1018.2</v>
      </c>
      <c r="I792" s="447">
        <v>68</v>
      </c>
      <c r="J792" s="447">
        <v>300</v>
      </c>
      <c r="K792" s="447">
        <v>300</v>
      </c>
    </row>
    <row r="793" spans="1:11" ht="10.5" customHeight="1" x14ac:dyDescent="0.3">
      <c r="A793" s="257">
        <v>251528225820</v>
      </c>
      <c r="B793" t="s">
        <v>813</v>
      </c>
      <c r="C793" t="s">
        <v>814</v>
      </c>
      <c r="D793" s="379">
        <v>251528225820</v>
      </c>
      <c r="E793" t="s">
        <v>845</v>
      </c>
      <c r="F793">
        <v>0</v>
      </c>
      <c r="G793" t="s">
        <v>2944</v>
      </c>
      <c r="H793">
        <v>1099.95</v>
      </c>
      <c r="I793" s="447">
        <v>68</v>
      </c>
      <c r="J793" s="447">
        <v>400</v>
      </c>
      <c r="K793" s="447">
        <v>400</v>
      </c>
    </row>
    <row r="794" spans="1:11" ht="10.5" customHeight="1" x14ac:dyDescent="0.3">
      <c r="A794" s="257">
        <v>251528225840</v>
      </c>
      <c r="B794" t="s">
        <v>813</v>
      </c>
      <c r="C794" t="s">
        <v>814</v>
      </c>
      <c r="D794" s="379">
        <v>251528225840</v>
      </c>
      <c r="E794" t="s">
        <v>846</v>
      </c>
      <c r="F794">
        <v>0</v>
      </c>
      <c r="G794" t="s">
        <v>2944</v>
      </c>
      <c r="H794">
        <v>1272.69</v>
      </c>
      <c r="I794" s="447">
        <v>68</v>
      </c>
      <c r="J794" s="447">
        <v>500</v>
      </c>
      <c r="K794" s="447">
        <v>500</v>
      </c>
    </row>
    <row r="795" spans="1:11" ht="10.5" customHeight="1" x14ac:dyDescent="0.3">
      <c r="A795" s="257">
        <v>251528225860</v>
      </c>
      <c r="B795" t="s">
        <v>813</v>
      </c>
      <c r="C795" t="s">
        <v>814</v>
      </c>
      <c r="D795" s="379">
        <v>251528225860</v>
      </c>
      <c r="E795" t="s">
        <v>847</v>
      </c>
      <c r="F795" t="s">
        <v>847</v>
      </c>
      <c r="G795" t="s">
        <v>2944</v>
      </c>
      <c r="H795">
        <v>1372.64</v>
      </c>
      <c r="I795" s="447">
        <v>68</v>
      </c>
      <c r="J795" s="447">
        <v>600</v>
      </c>
      <c r="K795" s="447">
        <v>600</v>
      </c>
    </row>
    <row r="796" spans="1:11" ht="10.5" customHeight="1" x14ac:dyDescent="0.3">
      <c r="A796" s="257">
        <v>251528225870</v>
      </c>
      <c r="B796" t="s">
        <v>813</v>
      </c>
      <c r="C796" t="s">
        <v>814</v>
      </c>
      <c r="D796" s="379">
        <v>251528225870</v>
      </c>
      <c r="E796" t="s">
        <v>848</v>
      </c>
      <c r="F796" t="s">
        <v>848</v>
      </c>
      <c r="G796" t="s">
        <v>2944</v>
      </c>
      <c r="H796">
        <v>1790.8</v>
      </c>
      <c r="I796" s="447">
        <v>68</v>
      </c>
      <c r="J796" s="447">
        <v>800</v>
      </c>
      <c r="K796" s="447">
        <v>600</v>
      </c>
    </row>
    <row r="797" spans="1:11" ht="10.5" customHeight="1" x14ac:dyDescent="0.3">
      <c r="A797" s="257">
        <v>251528226020</v>
      </c>
      <c r="B797" t="s">
        <v>813</v>
      </c>
      <c r="C797" t="s">
        <v>814</v>
      </c>
      <c r="D797" s="379">
        <v>251528226020</v>
      </c>
      <c r="E797" t="s">
        <v>849</v>
      </c>
      <c r="F797" t="s">
        <v>849</v>
      </c>
      <c r="G797" t="s">
        <v>2944</v>
      </c>
      <c r="H797">
        <v>325.45999999999998</v>
      </c>
      <c r="I797" s="447">
        <v>14</v>
      </c>
      <c r="J797" s="447">
        <v>400</v>
      </c>
      <c r="K797" s="447">
        <v>400</v>
      </c>
    </row>
    <row r="798" spans="1:11" ht="10.5" customHeight="1" x14ac:dyDescent="0.3">
      <c r="A798" s="257">
        <v>251528226070</v>
      </c>
      <c r="B798" t="s">
        <v>813</v>
      </c>
      <c r="C798" t="s">
        <v>814</v>
      </c>
      <c r="D798" s="379">
        <v>251528226070</v>
      </c>
      <c r="E798" t="s">
        <v>850</v>
      </c>
      <c r="F798">
        <v>0</v>
      </c>
      <c r="G798" t="s">
        <v>2944</v>
      </c>
      <c r="H798">
        <v>428.82</v>
      </c>
      <c r="I798" s="447">
        <v>14</v>
      </c>
      <c r="J798" s="447">
        <v>600</v>
      </c>
      <c r="K798" s="447">
        <v>600</v>
      </c>
    </row>
    <row r="799" spans="1:11" ht="10.5" customHeight="1" x14ac:dyDescent="0.3">
      <c r="A799" s="257">
        <v>251528226500</v>
      </c>
      <c r="B799" t="s">
        <v>813</v>
      </c>
      <c r="C799" t="s">
        <v>814</v>
      </c>
      <c r="D799" s="379">
        <v>251528226500</v>
      </c>
      <c r="E799" t="s">
        <v>851</v>
      </c>
      <c r="F799" t="s">
        <v>851</v>
      </c>
      <c r="G799" t="s">
        <v>2944</v>
      </c>
      <c r="H799">
        <v>324.7</v>
      </c>
      <c r="I799" s="447">
        <v>30</v>
      </c>
      <c r="J799" s="447">
        <v>300</v>
      </c>
      <c r="K799" s="447">
        <v>300</v>
      </c>
    </row>
    <row r="800" spans="1:11" ht="10.5" customHeight="1" x14ac:dyDescent="0.3">
      <c r="A800" s="257">
        <v>251528226520</v>
      </c>
      <c r="B800" t="s">
        <v>813</v>
      </c>
      <c r="C800" t="s">
        <v>814</v>
      </c>
      <c r="D800" s="379">
        <v>251528226520</v>
      </c>
      <c r="E800" t="s">
        <v>852</v>
      </c>
      <c r="F800" t="s">
        <v>852</v>
      </c>
      <c r="G800" t="s">
        <v>2944</v>
      </c>
      <c r="H800">
        <v>369.83</v>
      </c>
      <c r="I800" s="447">
        <v>30</v>
      </c>
      <c r="J800" s="447">
        <v>400</v>
      </c>
      <c r="K800" s="447">
        <v>400</v>
      </c>
    </row>
    <row r="801" spans="1:11" ht="10.5" customHeight="1" x14ac:dyDescent="0.3">
      <c r="A801" s="257">
        <v>251528226540</v>
      </c>
      <c r="B801" t="s">
        <v>813</v>
      </c>
      <c r="C801" t="s">
        <v>814</v>
      </c>
      <c r="D801" s="379">
        <v>251528226540</v>
      </c>
      <c r="E801" t="s">
        <v>853</v>
      </c>
      <c r="F801" t="s">
        <v>853</v>
      </c>
      <c r="G801" t="s">
        <v>2944</v>
      </c>
      <c r="H801">
        <v>419.38</v>
      </c>
      <c r="I801" s="447">
        <v>30</v>
      </c>
      <c r="J801" s="447">
        <v>500</v>
      </c>
      <c r="K801" s="447">
        <v>500</v>
      </c>
    </row>
    <row r="802" spans="1:11" ht="10.5" customHeight="1" x14ac:dyDescent="0.3">
      <c r="A802" s="257">
        <v>251528226570</v>
      </c>
      <c r="B802" t="s">
        <v>813</v>
      </c>
      <c r="C802" t="s">
        <v>814</v>
      </c>
      <c r="D802" s="379">
        <v>251528226570</v>
      </c>
      <c r="E802" t="s">
        <v>854</v>
      </c>
      <c r="F802" t="s">
        <v>854</v>
      </c>
      <c r="G802" t="s">
        <v>2944</v>
      </c>
      <c r="H802">
        <v>526.04999999999995</v>
      </c>
      <c r="I802" s="447">
        <v>30</v>
      </c>
      <c r="J802" s="447">
        <v>600</v>
      </c>
      <c r="K802" s="447">
        <v>600</v>
      </c>
    </row>
    <row r="803" spans="1:11" ht="10.5" customHeight="1" x14ac:dyDescent="0.3">
      <c r="A803" s="257">
        <v>251528226580</v>
      </c>
      <c r="B803" t="s">
        <v>813</v>
      </c>
      <c r="C803" t="s">
        <v>814</v>
      </c>
      <c r="D803" s="379">
        <v>251528226580</v>
      </c>
      <c r="E803" t="s">
        <v>855</v>
      </c>
      <c r="F803" t="s">
        <v>855</v>
      </c>
      <c r="G803" t="s">
        <v>2944</v>
      </c>
      <c r="H803">
        <v>577.29999999999995</v>
      </c>
      <c r="I803" s="447">
        <v>30</v>
      </c>
      <c r="J803" s="447">
        <v>800</v>
      </c>
      <c r="K803" s="447">
        <v>500</v>
      </c>
    </row>
    <row r="804" spans="1:11" ht="10.5" customHeight="1" x14ac:dyDescent="0.3">
      <c r="A804" s="254">
        <v>251528229590</v>
      </c>
      <c r="B804" t="s">
        <v>813</v>
      </c>
      <c r="C804" t="s">
        <v>814</v>
      </c>
      <c r="D804" s="379">
        <v>251528229590</v>
      </c>
      <c r="E804" t="s">
        <v>856</v>
      </c>
      <c r="F804">
        <v>0</v>
      </c>
      <c r="G804" t="s">
        <v>2944</v>
      </c>
      <c r="H804">
        <v>345.78</v>
      </c>
      <c r="I804" s="447">
        <v>14</v>
      </c>
      <c r="J804" s="447">
        <v>400</v>
      </c>
      <c r="K804" s="447">
        <v>400</v>
      </c>
    </row>
    <row r="805" spans="1:11" ht="10.5" customHeight="1" x14ac:dyDescent="0.3">
      <c r="A805" s="254">
        <v>251528400485</v>
      </c>
      <c r="B805" t="s">
        <v>813</v>
      </c>
      <c r="C805" t="s">
        <v>814</v>
      </c>
      <c r="D805" s="379">
        <v>251528400485</v>
      </c>
      <c r="E805" t="s">
        <v>857</v>
      </c>
      <c r="F805">
        <v>0</v>
      </c>
      <c r="G805" t="s">
        <v>2944</v>
      </c>
      <c r="H805">
        <v>918.2</v>
      </c>
      <c r="I805" s="447">
        <v>30</v>
      </c>
      <c r="J805" s="447">
        <v>800</v>
      </c>
      <c r="K805" s="447">
        <v>800</v>
      </c>
    </row>
    <row r="806" spans="1:11" ht="10.5" customHeight="1" x14ac:dyDescent="0.3">
      <c r="A806" s="254">
        <v>251528401275</v>
      </c>
      <c r="B806" t="s">
        <v>813</v>
      </c>
      <c r="C806" t="s">
        <v>814</v>
      </c>
      <c r="D806" s="379">
        <v>251528401275</v>
      </c>
      <c r="E806" t="s">
        <v>858</v>
      </c>
      <c r="F806" t="s">
        <v>859</v>
      </c>
      <c r="G806" t="s">
        <v>2944</v>
      </c>
      <c r="H806">
        <v>2263.1</v>
      </c>
      <c r="I806" s="447">
        <v>30</v>
      </c>
      <c r="J806" s="447">
        <v>1000</v>
      </c>
      <c r="K806" s="447">
        <v>800</v>
      </c>
    </row>
    <row r="807" spans="1:11" ht="10.5" customHeight="1" x14ac:dyDescent="0.3">
      <c r="A807" s="254">
        <v>251528402169</v>
      </c>
      <c r="B807" t="s">
        <v>813</v>
      </c>
      <c r="C807" t="s">
        <v>814</v>
      </c>
      <c r="D807" s="379">
        <v>2515284021690</v>
      </c>
      <c r="E807" t="s">
        <v>860</v>
      </c>
      <c r="F807">
        <v>0</v>
      </c>
      <c r="G807" t="s">
        <v>2944</v>
      </c>
      <c r="H807">
        <v>685.1</v>
      </c>
      <c r="I807" s="447">
        <v>30</v>
      </c>
      <c r="J807" s="447">
        <v>1000</v>
      </c>
      <c r="K807" s="447">
        <v>600</v>
      </c>
    </row>
    <row r="808" spans="1:11" ht="10.5" customHeight="1" x14ac:dyDescent="0.3">
      <c r="A808" s="254">
        <v>251528438800</v>
      </c>
      <c r="B808" t="s">
        <v>813</v>
      </c>
      <c r="C808" t="s">
        <v>814</v>
      </c>
      <c r="D808" s="379">
        <v>251528438800</v>
      </c>
      <c r="E808" t="s">
        <v>861</v>
      </c>
      <c r="F808" t="s">
        <v>861</v>
      </c>
      <c r="G808" t="s">
        <v>2944</v>
      </c>
      <c r="H808">
        <v>1013.74</v>
      </c>
      <c r="I808" s="447">
        <v>14</v>
      </c>
      <c r="J808" s="447">
        <v>300</v>
      </c>
      <c r="K808" s="447">
        <v>300</v>
      </c>
    </row>
    <row r="809" spans="1:11" ht="10.5" customHeight="1" x14ac:dyDescent="0.3">
      <c r="A809" s="254">
        <v>252055101000</v>
      </c>
      <c r="B809" t="s">
        <v>862</v>
      </c>
      <c r="C809" t="s">
        <v>863</v>
      </c>
      <c r="D809" s="379">
        <v>252055101000</v>
      </c>
      <c r="E809" t="s">
        <v>864</v>
      </c>
      <c r="F809">
        <v>0</v>
      </c>
      <c r="G809" t="s">
        <v>2944</v>
      </c>
      <c r="H809">
        <v>153.82</v>
      </c>
      <c r="I809">
        <v>0</v>
      </c>
      <c r="J809" s="380">
        <v>0</v>
      </c>
      <c r="K809" s="380">
        <v>0</v>
      </c>
    </row>
    <row r="810" spans="1:11" ht="10.5" customHeight="1" x14ac:dyDescent="0.3">
      <c r="A810" s="254">
        <v>252055102000</v>
      </c>
      <c r="B810" t="s">
        <v>862</v>
      </c>
      <c r="C810" t="s">
        <v>863</v>
      </c>
      <c r="D810" s="379">
        <v>252055102000</v>
      </c>
      <c r="E810" t="s">
        <v>865</v>
      </c>
      <c r="F810">
        <v>0</v>
      </c>
      <c r="G810" t="s">
        <v>2944</v>
      </c>
      <c r="H810">
        <v>153.82</v>
      </c>
      <c r="I810">
        <v>0</v>
      </c>
      <c r="J810" s="380">
        <v>0</v>
      </c>
      <c r="K810" s="380">
        <v>0</v>
      </c>
    </row>
    <row r="811" spans="1:11" ht="10.5" customHeight="1" x14ac:dyDescent="0.3">
      <c r="A811" s="254">
        <v>252055103000</v>
      </c>
      <c r="B811" t="s">
        <v>862</v>
      </c>
      <c r="C811" t="s">
        <v>863</v>
      </c>
      <c r="D811" s="379">
        <v>252055103000</v>
      </c>
      <c r="E811" t="s">
        <v>866</v>
      </c>
      <c r="F811">
        <v>0</v>
      </c>
      <c r="G811" t="s">
        <v>2944</v>
      </c>
      <c r="H811">
        <v>153.82</v>
      </c>
      <c r="I811">
        <v>0</v>
      </c>
      <c r="J811" s="380">
        <v>0</v>
      </c>
      <c r="K811" s="380">
        <v>0</v>
      </c>
    </row>
    <row r="812" spans="1:11" ht="10.5" customHeight="1" x14ac:dyDescent="0.3">
      <c r="A812" s="254">
        <v>252055104000</v>
      </c>
      <c r="B812" t="s">
        <v>862</v>
      </c>
      <c r="C812" t="s">
        <v>863</v>
      </c>
      <c r="D812" s="379">
        <v>252055104000</v>
      </c>
      <c r="E812" t="s">
        <v>867</v>
      </c>
      <c r="F812">
        <v>0</v>
      </c>
      <c r="G812" t="s">
        <v>2944</v>
      </c>
      <c r="H812">
        <v>262.2</v>
      </c>
      <c r="I812">
        <v>0</v>
      </c>
      <c r="J812" s="380">
        <v>0</v>
      </c>
      <c r="K812" s="380">
        <v>0</v>
      </c>
    </row>
    <row r="813" spans="1:11" ht="10.5" customHeight="1" x14ac:dyDescent="0.3">
      <c r="A813" s="254">
        <v>125055110000</v>
      </c>
      <c r="B813" t="s">
        <v>862</v>
      </c>
      <c r="C813" t="s">
        <v>863</v>
      </c>
      <c r="D813" s="379">
        <v>125055110000</v>
      </c>
      <c r="E813" t="s">
        <v>868</v>
      </c>
      <c r="F813" t="s">
        <v>868</v>
      </c>
      <c r="G813" t="s">
        <v>2944</v>
      </c>
      <c r="H813">
        <v>6372.54</v>
      </c>
      <c r="I813">
        <v>0</v>
      </c>
      <c r="J813" s="380">
        <v>0</v>
      </c>
      <c r="K813" s="380">
        <v>0</v>
      </c>
    </row>
    <row r="814" spans="1:11" ht="10.5" customHeight="1" x14ac:dyDescent="0.3">
      <c r="A814" s="254">
        <v>252055151000</v>
      </c>
      <c r="B814" t="s">
        <v>862</v>
      </c>
      <c r="C814" t="s">
        <v>863</v>
      </c>
      <c r="D814" s="379">
        <v>252055151000</v>
      </c>
      <c r="E814" t="s">
        <v>869</v>
      </c>
      <c r="F814">
        <v>0</v>
      </c>
      <c r="G814" t="s">
        <v>2944</v>
      </c>
      <c r="H814">
        <v>338.15</v>
      </c>
      <c r="I814">
        <v>0</v>
      </c>
      <c r="J814" s="380">
        <v>0</v>
      </c>
      <c r="K814" s="380">
        <v>0</v>
      </c>
    </row>
    <row r="815" spans="1:11" ht="10.5" customHeight="1" x14ac:dyDescent="0.3">
      <c r="A815" s="254">
        <v>252055152000</v>
      </c>
      <c r="B815" t="s">
        <v>862</v>
      </c>
      <c r="C815" t="s">
        <v>863</v>
      </c>
      <c r="D815" s="379">
        <v>252055152000</v>
      </c>
      <c r="E815" t="s">
        <v>870</v>
      </c>
      <c r="F815">
        <v>0</v>
      </c>
      <c r="G815" t="s">
        <v>2944</v>
      </c>
      <c r="H815">
        <v>338.15</v>
      </c>
      <c r="I815">
        <v>0</v>
      </c>
      <c r="J815" s="380">
        <v>0</v>
      </c>
      <c r="K815" s="380">
        <v>0</v>
      </c>
    </row>
    <row r="816" spans="1:11" ht="10.5" customHeight="1" x14ac:dyDescent="0.3">
      <c r="A816" s="254">
        <v>252055153000</v>
      </c>
      <c r="B816" t="s">
        <v>862</v>
      </c>
      <c r="C816" t="s">
        <v>863</v>
      </c>
      <c r="D816" s="379">
        <v>252055153000</v>
      </c>
      <c r="E816" t="s">
        <v>871</v>
      </c>
      <c r="F816">
        <v>0</v>
      </c>
      <c r="G816" t="s">
        <v>2944</v>
      </c>
      <c r="H816">
        <v>338.15</v>
      </c>
      <c r="I816">
        <v>0</v>
      </c>
      <c r="J816" s="380">
        <v>0</v>
      </c>
      <c r="K816" s="380">
        <v>0</v>
      </c>
    </row>
    <row r="817" spans="1:11" ht="10.5" customHeight="1" x14ac:dyDescent="0.3">
      <c r="A817" s="254">
        <v>252055154000</v>
      </c>
      <c r="B817" t="s">
        <v>862</v>
      </c>
      <c r="C817" t="s">
        <v>863</v>
      </c>
      <c r="D817" s="379">
        <v>252055154000</v>
      </c>
      <c r="E817" t="s">
        <v>872</v>
      </c>
      <c r="F817">
        <v>0</v>
      </c>
      <c r="G817" t="s">
        <v>2944</v>
      </c>
      <c r="H817">
        <v>338.15</v>
      </c>
      <c r="I817">
        <v>0</v>
      </c>
      <c r="J817" s="380">
        <v>0</v>
      </c>
      <c r="K817" s="380">
        <v>0</v>
      </c>
    </row>
    <row r="818" spans="1:11" ht="10.5" customHeight="1" x14ac:dyDescent="0.3">
      <c r="A818" s="254">
        <v>252055155000</v>
      </c>
      <c r="B818" t="s">
        <v>862</v>
      </c>
      <c r="C818" t="s">
        <v>863</v>
      </c>
      <c r="D818" s="379">
        <v>252055155000</v>
      </c>
      <c r="E818" t="s">
        <v>873</v>
      </c>
      <c r="F818">
        <v>0</v>
      </c>
      <c r="G818" t="s">
        <v>2944</v>
      </c>
      <c r="H818">
        <v>338.15</v>
      </c>
      <c r="I818">
        <v>0</v>
      </c>
      <c r="J818" s="380">
        <v>0</v>
      </c>
      <c r="K818" s="380">
        <v>0</v>
      </c>
    </row>
    <row r="819" spans="1:11" ht="10.5" customHeight="1" x14ac:dyDescent="0.3">
      <c r="A819" s="254">
        <v>252055160000</v>
      </c>
      <c r="B819" t="s">
        <v>862</v>
      </c>
      <c r="C819" t="s">
        <v>863</v>
      </c>
      <c r="D819" s="379">
        <v>252055160000</v>
      </c>
      <c r="E819" t="s">
        <v>874</v>
      </c>
      <c r="F819" t="s">
        <v>874</v>
      </c>
      <c r="G819" t="s">
        <v>2944</v>
      </c>
      <c r="H819">
        <v>234.79</v>
      </c>
      <c r="I819">
        <v>0</v>
      </c>
      <c r="J819" s="380">
        <v>0</v>
      </c>
      <c r="K819" s="380">
        <v>0</v>
      </c>
    </row>
    <row r="820" spans="1:11" ht="10.5" customHeight="1" x14ac:dyDescent="0.3">
      <c r="A820" s="254">
        <v>252055161000</v>
      </c>
      <c r="B820" t="s">
        <v>862</v>
      </c>
      <c r="C820" t="s">
        <v>863</v>
      </c>
      <c r="D820" s="379">
        <v>252055161000</v>
      </c>
      <c r="E820" t="s">
        <v>875</v>
      </c>
      <c r="F820">
        <v>0</v>
      </c>
      <c r="G820" t="s">
        <v>2944</v>
      </c>
      <c r="H820">
        <v>234.79</v>
      </c>
      <c r="I820">
        <v>0</v>
      </c>
      <c r="J820" s="380">
        <v>0</v>
      </c>
      <c r="K820" s="380">
        <v>0</v>
      </c>
    </row>
    <row r="821" spans="1:11" ht="10.5" customHeight="1" x14ac:dyDescent="0.3">
      <c r="A821" s="254">
        <v>252055162000</v>
      </c>
      <c r="B821" t="s">
        <v>862</v>
      </c>
      <c r="C821" t="s">
        <v>863</v>
      </c>
      <c r="D821" s="379">
        <v>252055162000</v>
      </c>
      <c r="E821" t="s">
        <v>876</v>
      </c>
      <c r="F821">
        <v>0</v>
      </c>
      <c r="G821" t="s">
        <v>2944</v>
      </c>
      <c r="H821">
        <v>234.79</v>
      </c>
      <c r="I821">
        <v>0</v>
      </c>
      <c r="J821" s="380">
        <v>0</v>
      </c>
      <c r="K821" s="380">
        <v>0</v>
      </c>
    </row>
    <row r="822" spans="1:11" ht="10.5" customHeight="1" x14ac:dyDescent="0.3">
      <c r="A822" s="254">
        <v>252055201000</v>
      </c>
      <c r="B822" t="s">
        <v>862</v>
      </c>
      <c r="C822" t="s">
        <v>863</v>
      </c>
      <c r="D822" s="379">
        <v>252055201000</v>
      </c>
      <c r="E822" t="s">
        <v>877</v>
      </c>
      <c r="F822" t="s">
        <v>877</v>
      </c>
      <c r="G822" t="s">
        <v>2944</v>
      </c>
      <c r="H822">
        <v>252.65</v>
      </c>
      <c r="I822">
        <v>0</v>
      </c>
      <c r="J822" s="380">
        <v>0</v>
      </c>
      <c r="K822" s="380">
        <v>0</v>
      </c>
    </row>
    <row r="823" spans="1:11" ht="10.5" customHeight="1" x14ac:dyDescent="0.3">
      <c r="A823" s="254">
        <v>252055202000</v>
      </c>
      <c r="B823" t="s">
        <v>862</v>
      </c>
      <c r="C823" t="s">
        <v>863</v>
      </c>
      <c r="D823" s="379">
        <v>252055202000</v>
      </c>
      <c r="E823" t="s">
        <v>878</v>
      </c>
      <c r="F823" t="s">
        <v>878</v>
      </c>
      <c r="G823" t="s">
        <v>2944</v>
      </c>
      <c r="H823">
        <v>252.65</v>
      </c>
      <c r="I823">
        <v>0</v>
      </c>
      <c r="J823" s="380">
        <v>0</v>
      </c>
      <c r="K823" s="380">
        <v>0</v>
      </c>
    </row>
    <row r="824" spans="1:11" ht="10.5" customHeight="1" x14ac:dyDescent="0.3">
      <c r="A824" s="254">
        <v>252055250500</v>
      </c>
      <c r="B824" t="s">
        <v>862</v>
      </c>
      <c r="C824" t="s">
        <v>863</v>
      </c>
      <c r="D824" s="379">
        <v>252055250500</v>
      </c>
      <c r="E824" t="s">
        <v>879</v>
      </c>
      <c r="F824">
        <v>0</v>
      </c>
      <c r="G824" t="s">
        <v>2944</v>
      </c>
      <c r="H824">
        <v>675.02</v>
      </c>
      <c r="I824">
        <v>0</v>
      </c>
      <c r="J824" s="380">
        <v>0</v>
      </c>
      <c r="K824" s="380">
        <v>0</v>
      </c>
    </row>
    <row r="825" spans="1:11" ht="10.5" customHeight="1" x14ac:dyDescent="0.3">
      <c r="A825" s="254">
        <v>252055251000</v>
      </c>
      <c r="B825" t="s">
        <v>862</v>
      </c>
      <c r="C825" t="s">
        <v>863</v>
      </c>
      <c r="D825" s="379">
        <v>252055251000</v>
      </c>
      <c r="E825" t="s">
        <v>880</v>
      </c>
      <c r="F825">
        <v>0</v>
      </c>
      <c r="G825" t="s">
        <v>2944</v>
      </c>
      <c r="H825">
        <v>675.02</v>
      </c>
      <c r="I825">
        <v>0</v>
      </c>
      <c r="J825" s="380">
        <v>0</v>
      </c>
      <c r="K825" s="380">
        <v>0</v>
      </c>
    </row>
    <row r="826" spans="1:11" ht="10.5" customHeight="1" x14ac:dyDescent="0.3">
      <c r="A826" s="254">
        <v>252055251500</v>
      </c>
      <c r="B826" t="s">
        <v>862</v>
      </c>
      <c r="C826" t="s">
        <v>863</v>
      </c>
      <c r="D826" s="379">
        <v>252055251500</v>
      </c>
      <c r="E826" t="s">
        <v>881</v>
      </c>
      <c r="F826">
        <v>0</v>
      </c>
      <c r="G826" t="s">
        <v>2944</v>
      </c>
      <c r="H826">
        <v>738.82</v>
      </c>
      <c r="I826">
        <v>0</v>
      </c>
      <c r="J826" s="380">
        <v>0</v>
      </c>
      <c r="K826" s="380">
        <v>0</v>
      </c>
    </row>
    <row r="827" spans="1:11" ht="10.5" customHeight="1" x14ac:dyDescent="0.3">
      <c r="A827" s="254">
        <v>252055252000</v>
      </c>
      <c r="B827" t="s">
        <v>862</v>
      </c>
      <c r="C827" t="s">
        <v>863</v>
      </c>
      <c r="D827" s="379">
        <v>252055252000</v>
      </c>
      <c r="E827" t="s">
        <v>882</v>
      </c>
      <c r="F827">
        <v>0</v>
      </c>
      <c r="G827" t="s">
        <v>2944</v>
      </c>
      <c r="H827">
        <v>738.82</v>
      </c>
      <c r="I827">
        <v>0</v>
      </c>
      <c r="J827" s="380">
        <v>0</v>
      </c>
      <c r="K827" s="380">
        <v>0</v>
      </c>
    </row>
    <row r="828" spans="1:11" ht="10.5" customHeight="1" x14ac:dyDescent="0.3">
      <c r="A828" s="254">
        <v>252055252500</v>
      </c>
      <c r="B828" t="s">
        <v>862</v>
      </c>
      <c r="C828" t="s">
        <v>863</v>
      </c>
      <c r="D828" s="379">
        <v>252055252500</v>
      </c>
      <c r="E828" t="s">
        <v>883</v>
      </c>
      <c r="F828">
        <v>0</v>
      </c>
      <c r="G828" t="s">
        <v>2944</v>
      </c>
      <c r="H828">
        <v>738.82</v>
      </c>
      <c r="I828">
        <v>0</v>
      </c>
      <c r="J828" s="380">
        <v>0</v>
      </c>
      <c r="K828" s="380">
        <v>0</v>
      </c>
    </row>
    <row r="829" spans="1:11" ht="10.5" customHeight="1" x14ac:dyDescent="0.3">
      <c r="A829" s="254">
        <v>252055253000</v>
      </c>
      <c r="B829" t="s">
        <v>862</v>
      </c>
      <c r="C829" t="s">
        <v>863</v>
      </c>
      <c r="D829" s="379">
        <v>252055253000</v>
      </c>
      <c r="E829" t="s">
        <v>884</v>
      </c>
      <c r="F829">
        <v>0</v>
      </c>
      <c r="G829" t="s">
        <v>2944</v>
      </c>
      <c r="H829">
        <v>738.82</v>
      </c>
      <c r="I829">
        <v>0</v>
      </c>
      <c r="J829" s="380">
        <v>0</v>
      </c>
      <c r="K829" s="380">
        <v>0</v>
      </c>
    </row>
    <row r="830" spans="1:11" ht="10.5" customHeight="1" x14ac:dyDescent="0.3">
      <c r="A830" s="254">
        <v>252055301000</v>
      </c>
      <c r="B830" t="s">
        <v>862</v>
      </c>
      <c r="C830" t="s">
        <v>863</v>
      </c>
      <c r="D830" s="379">
        <v>252055301000</v>
      </c>
      <c r="E830" t="s">
        <v>885</v>
      </c>
      <c r="F830" t="s">
        <v>885</v>
      </c>
      <c r="G830" t="s">
        <v>2944</v>
      </c>
      <c r="H830">
        <v>524.45000000000005</v>
      </c>
      <c r="I830">
        <v>0</v>
      </c>
      <c r="J830" s="380">
        <v>0</v>
      </c>
      <c r="K830" s="380">
        <v>0</v>
      </c>
    </row>
    <row r="831" spans="1:11" ht="10.5" customHeight="1" x14ac:dyDescent="0.3">
      <c r="A831" s="254">
        <v>252055302000</v>
      </c>
      <c r="B831" t="s">
        <v>862</v>
      </c>
      <c r="C831" t="s">
        <v>863</v>
      </c>
      <c r="D831" s="379">
        <v>252055302000</v>
      </c>
      <c r="E831" t="s">
        <v>886</v>
      </c>
      <c r="F831" t="s">
        <v>886</v>
      </c>
      <c r="G831" t="s">
        <v>2944</v>
      </c>
      <c r="H831">
        <v>524.45000000000005</v>
      </c>
      <c r="I831">
        <v>0</v>
      </c>
      <c r="J831" s="380">
        <v>0</v>
      </c>
      <c r="K831" s="380">
        <v>0</v>
      </c>
    </row>
    <row r="832" spans="1:11" ht="10.5" customHeight="1" x14ac:dyDescent="0.3">
      <c r="A832" s="254">
        <v>252555101000</v>
      </c>
      <c r="B832" t="s">
        <v>887</v>
      </c>
      <c r="C832" t="s">
        <v>888</v>
      </c>
      <c r="D832" s="379">
        <v>252555101000</v>
      </c>
      <c r="E832" t="s">
        <v>889</v>
      </c>
      <c r="F832" t="s">
        <v>889</v>
      </c>
      <c r="G832" t="s">
        <v>2944</v>
      </c>
      <c r="H832">
        <v>146.83000000000001</v>
      </c>
      <c r="I832">
        <v>0</v>
      </c>
      <c r="J832" s="380">
        <v>0</v>
      </c>
      <c r="K832" s="380">
        <v>0</v>
      </c>
    </row>
    <row r="833" spans="1:11" ht="10.5" customHeight="1" x14ac:dyDescent="0.3">
      <c r="A833" s="254">
        <v>252555102000</v>
      </c>
      <c r="B833" t="s">
        <v>887</v>
      </c>
      <c r="C833" t="s">
        <v>888</v>
      </c>
      <c r="D833" s="379">
        <v>252555102000</v>
      </c>
      <c r="E833" t="s">
        <v>890</v>
      </c>
      <c r="F833">
        <v>0</v>
      </c>
      <c r="G833" t="s">
        <v>2944</v>
      </c>
      <c r="H833">
        <v>146.83000000000001</v>
      </c>
      <c r="I833">
        <v>0</v>
      </c>
      <c r="J833" s="380">
        <v>0</v>
      </c>
      <c r="K833" s="380">
        <v>0</v>
      </c>
    </row>
    <row r="834" spans="1:11" ht="10.5" customHeight="1" x14ac:dyDescent="0.3">
      <c r="A834" s="254">
        <v>252555103000</v>
      </c>
      <c r="B834" t="s">
        <v>887</v>
      </c>
      <c r="C834" t="s">
        <v>888</v>
      </c>
      <c r="D834" s="379">
        <v>252555103000</v>
      </c>
      <c r="E834" t="s">
        <v>891</v>
      </c>
      <c r="F834">
        <v>0</v>
      </c>
      <c r="G834" t="s">
        <v>2944</v>
      </c>
      <c r="H834">
        <v>146.83000000000001</v>
      </c>
      <c r="I834">
        <v>0</v>
      </c>
      <c r="J834" s="380">
        <v>0</v>
      </c>
      <c r="K834" s="380">
        <v>0</v>
      </c>
    </row>
    <row r="835" spans="1:11" ht="10.5" customHeight="1" x14ac:dyDescent="0.3">
      <c r="A835" s="254">
        <v>252555104000</v>
      </c>
      <c r="B835" t="s">
        <v>887</v>
      </c>
      <c r="C835" t="s">
        <v>888</v>
      </c>
      <c r="D835" s="379">
        <v>252555104000</v>
      </c>
      <c r="E835" t="s">
        <v>892</v>
      </c>
      <c r="F835">
        <v>0</v>
      </c>
      <c r="G835" t="s">
        <v>2944</v>
      </c>
      <c r="H835">
        <v>146.83000000000001</v>
      </c>
      <c r="I835">
        <v>0</v>
      </c>
      <c r="J835" s="380">
        <v>0</v>
      </c>
      <c r="K835" s="380">
        <v>0</v>
      </c>
    </row>
    <row r="836" spans="1:11" ht="10.5" customHeight="1" x14ac:dyDescent="0.3">
      <c r="A836" s="254">
        <v>252555151000</v>
      </c>
      <c r="B836" t="s">
        <v>887</v>
      </c>
      <c r="C836" t="s">
        <v>888</v>
      </c>
      <c r="D836" s="379">
        <v>252555151000</v>
      </c>
      <c r="E836" t="s">
        <v>893</v>
      </c>
      <c r="F836">
        <v>0</v>
      </c>
      <c r="G836" t="s">
        <v>2944</v>
      </c>
      <c r="H836">
        <v>386.64</v>
      </c>
      <c r="I836">
        <v>0</v>
      </c>
      <c r="J836" s="380">
        <v>0</v>
      </c>
      <c r="K836" s="380">
        <v>0</v>
      </c>
    </row>
    <row r="837" spans="1:11" ht="10.5" customHeight="1" x14ac:dyDescent="0.3">
      <c r="A837" s="254">
        <v>252555152000</v>
      </c>
      <c r="B837" t="s">
        <v>887</v>
      </c>
      <c r="C837" t="s">
        <v>888</v>
      </c>
      <c r="D837" s="379">
        <v>252555152000</v>
      </c>
      <c r="E837" t="s">
        <v>894</v>
      </c>
      <c r="F837">
        <v>0</v>
      </c>
      <c r="G837" t="s">
        <v>2944</v>
      </c>
      <c r="H837">
        <v>386.64</v>
      </c>
      <c r="I837">
        <v>0</v>
      </c>
      <c r="J837" s="380">
        <v>0</v>
      </c>
      <c r="K837" s="380">
        <v>0</v>
      </c>
    </row>
    <row r="838" spans="1:11" ht="10.5" customHeight="1" x14ac:dyDescent="0.3">
      <c r="A838" s="254">
        <v>252555153000</v>
      </c>
      <c r="B838" t="s">
        <v>887</v>
      </c>
      <c r="C838" t="s">
        <v>888</v>
      </c>
      <c r="D838" s="379">
        <v>252555153000</v>
      </c>
      <c r="E838" t="s">
        <v>895</v>
      </c>
      <c r="F838">
        <v>0</v>
      </c>
      <c r="G838" t="s">
        <v>2944</v>
      </c>
      <c r="H838">
        <v>386.64</v>
      </c>
      <c r="I838">
        <v>0</v>
      </c>
      <c r="J838" s="380">
        <v>0</v>
      </c>
      <c r="K838" s="380">
        <v>0</v>
      </c>
    </row>
    <row r="839" spans="1:11" ht="10.5" customHeight="1" x14ac:dyDescent="0.3">
      <c r="A839" s="254">
        <v>252555154000</v>
      </c>
      <c r="B839" t="s">
        <v>887</v>
      </c>
      <c r="C839" t="s">
        <v>888</v>
      </c>
      <c r="D839" s="379">
        <v>252555154000</v>
      </c>
      <c r="E839" t="s">
        <v>896</v>
      </c>
      <c r="F839">
        <v>0</v>
      </c>
      <c r="G839" t="s">
        <v>2944</v>
      </c>
      <c r="H839">
        <v>386.64</v>
      </c>
      <c r="I839">
        <v>0</v>
      </c>
      <c r="J839" s="380">
        <v>0</v>
      </c>
      <c r="K839" s="380">
        <v>0</v>
      </c>
    </row>
    <row r="840" spans="1:11" ht="10.5" customHeight="1" x14ac:dyDescent="0.3">
      <c r="A840" s="254">
        <v>252555155000</v>
      </c>
      <c r="B840" t="s">
        <v>887</v>
      </c>
      <c r="C840" t="s">
        <v>888</v>
      </c>
      <c r="D840" s="379">
        <v>252555155000</v>
      </c>
      <c r="E840" t="s">
        <v>897</v>
      </c>
      <c r="F840">
        <v>0</v>
      </c>
      <c r="G840" t="s">
        <v>2944</v>
      </c>
      <c r="H840">
        <v>386.64</v>
      </c>
      <c r="I840">
        <v>0</v>
      </c>
      <c r="J840" s="380">
        <v>0</v>
      </c>
      <c r="K840" s="380">
        <v>0</v>
      </c>
    </row>
    <row r="841" spans="1:11" ht="10.5" customHeight="1" x14ac:dyDescent="0.3">
      <c r="A841" s="254">
        <v>252555160000</v>
      </c>
      <c r="B841" t="s">
        <v>887</v>
      </c>
      <c r="C841" t="s">
        <v>888</v>
      </c>
      <c r="D841" s="379">
        <v>252555160000</v>
      </c>
      <c r="E841" t="s">
        <v>898</v>
      </c>
      <c r="F841" t="s">
        <v>898</v>
      </c>
      <c r="G841" t="s">
        <v>2944</v>
      </c>
      <c r="H841">
        <v>336.87</v>
      </c>
      <c r="I841">
        <v>0</v>
      </c>
      <c r="J841" s="380">
        <v>0</v>
      </c>
      <c r="K841" s="380">
        <v>0</v>
      </c>
    </row>
    <row r="842" spans="1:11" ht="10.5" customHeight="1" x14ac:dyDescent="0.3">
      <c r="A842" s="254">
        <v>252555161000</v>
      </c>
      <c r="B842" t="s">
        <v>887</v>
      </c>
      <c r="C842" t="s">
        <v>888</v>
      </c>
      <c r="D842" s="379">
        <v>252555161000</v>
      </c>
      <c r="E842" t="s">
        <v>899</v>
      </c>
      <c r="F842">
        <v>0</v>
      </c>
      <c r="G842" t="s">
        <v>2944</v>
      </c>
      <c r="H842">
        <v>336.87</v>
      </c>
      <c r="I842">
        <v>0</v>
      </c>
      <c r="J842" s="380">
        <v>0</v>
      </c>
      <c r="K842" s="380">
        <v>0</v>
      </c>
    </row>
    <row r="843" spans="1:11" ht="10.5" customHeight="1" x14ac:dyDescent="0.3">
      <c r="A843" s="254">
        <v>252555162000</v>
      </c>
      <c r="B843" t="s">
        <v>887</v>
      </c>
      <c r="C843" t="s">
        <v>888</v>
      </c>
      <c r="D843" s="379">
        <v>252555162000</v>
      </c>
      <c r="E843" t="s">
        <v>900</v>
      </c>
      <c r="F843">
        <v>0</v>
      </c>
      <c r="G843" t="s">
        <v>2944</v>
      </c>
      <c r="H843">
        <v>336.87</v>
      </c>
      <c r="I843">
        <v>0</v>
      </c>
      <c r="J843" s="380">
        <v>0</v>
      </c>
      <c r="K843" s="380">
        <v>0</v>
      </c>
    </row>
    <row r="844" spans="1:11" ht="10.5" customHeight="1" x14ac:dyDescent="0.3">
      <c r="A844" s="254">
        <v>252555201000</v>
      </c>
      <c r="B844" t="s">
        <v>887</v>
      </c>
      <c r="C844" t="s">
        <v>888</v>
      </c>
      <c r="D844" s="379">
        <v>252555201000</v>
      </c>
      <c r="E844" t="s">
        <v>901</v>
      </c>
      <c r="F844" t="s">
        <v>901</v>
      </c>
      <c r="G844" t="s">
        <v>2944</v>
      </c>
      <c r="H844">
        <v>320.27999999999997</v>
      </c>
      <c r="I844">
        <v>0</v>
      </c>
      <c r="J844" s="380">
        <v>0</v>
      </c>
      <c r="K844" s="380">
        <v>0</v>
      </c>
    </row>
    <row r="845" spans="1:11" ht="10.5" customHeight="1" x14ac:dyDescent="0.3">
      <c r="A845" s="254">
        <v>252555202000</v>
      </c>
      <c r="B845" t="s">
        <v>887</v>
      </c>
      <c r="C845" t="s">
        <v>888</v>
      </c>
      <c r="D845" s="379">
        <v>252555202000</v>
      </c>
      <c r="E845" t="s">
        <v>902</v>
      </c>
      <c r="F845" t="s">
        <v>902</v>
      </c>
      <c r="G845" t="s">
        <v>2944</v>
      </c>
      <c r="H845">
        <v>320.27999999999997</v>
      </c>
      <c r="I845">
        <v>0</v>
      </c>
      <c r="J845" s="380">
        <v>0</v>
      </c>
      <c r="K845" s="380">
        <v>0</v>
      </c>
    </row>
    <row r="846" spans="1:11" ht="10.5" customHeight="1" x14ac:dyDescent="0.3">
      <c r="A846" s="254">
        <v>252555203000</v>
      </c>
      <c r="B846" t="s">
        <v>887</v>
      </c>
      <c r="C846" t="s">
        <v>888</v>
      </c>
      <c r="D846" s="379">
        <v>252555203000</v>
      </c>
      <c r="E846" t="s">
        <v>903</v>
      </c>
      <c r="F846" t="s">
        <v>903</v>
      </c>
      <c r="G846" t="s">
        <v>2944</v>
      </c>
      <c r="H846">
        <v>320.27999999999997</v>
      </c>
      <c r="I846">
        <v>0</v>
      </c>
      <c r="J846" s="380">
        <v>0</v>
      </c>
      <c r="K846" s="380">
        <v>0</v>
      </c>
    </row>
    <row r="847" spans="1:11" ht="10.5" customHeight="1" x14ac:dyDescent="0.3">
      <c r="A847" s="254">
        <v>252555204000</v>
      </c>
      <c r="B847" t="s">
        <v>887</v>
      </c>
      <c r="C847" t="s">
        <v>888</v>
      </c>
      <c r="D847" s="379">
        <v>252555204000</v>
      </c>
      <c r="E847" t="s">
        <v>904</v>
      </c>
      <c r="F847" t="s">
        <v>904</v>
      </c>
      <c r="G847" t="s">
        <v>2944</v>
      </c>
      <c r="H847">
        <v>320.27999999999997</v>
      </c>
      <c r="I847">
        <v>0</v>
      </c>
      <c r="J847" s="380">
        <v>0</v>
      </c>
      <c r="K847" s="380">
        <v>0</v>
      </c>
    </row>
    <row r="848" spans="1:11" ht="10.5" customHeight="1" x14ac:dyDescent="0.3">
      <c r="A848" s="254">
        <v>252555250500</v>
      </c>
      <c r="B848" t="s">
        <v>887</v>
      </c>
      <c r="C848" t="s">
        <v>888</v>
      </c>
      <c r="D848" s="379">
        <v>252555250500</v>
      </c>
      <c r="E848" t="s">
        <v>905</v>
      </c>
      <c r="F848">
        <v>0</v>
      </c>
      <c r="G848" t="s">
        <v>2944</v>
      </c>
      <c r="H848">
        <v>386.64</v>
      </c>
      <c r="I848">
        <v>0</v>
      </c>
      <c r="J848" s="380">
        <v>0</v>
      </c>
      <c r="K848" s="380">
        <v>0</v>
      </c>
    </row>
    <row r="849" spans="1:11" ht="10.5" customHeight="1" x14ac:dyDescent="0.3">
      <c r="A849" s="254">
        <v>252555251000</v>
      </c>
      <c r="B849" t="s">
        <v>887</v>
      </c>
      <c r="C849" t="s">
        <v>888</v>
      </c>
      <c r="D849" s="379">
        <v>252555251000</v>
      </c>
      <c r="E849" t="s">
        <v>906</v>
      </c>
      <c r="F849">
        <v>0</v>
      </c>
      <c r="G849" t="s">
        <v>2944</v>
      </c>
      <c r="H849">
        <v>386.64</v>
      </c>
      <c r="I849">
        <v>0</v>
      </c>
      <c r="J849" s="380">
        <v>0</v>
      </c>
      <c r="K849" s="380">
        <v>0</v>
      </c>
    </row>
    <row r="850" spans="1:11" ht="10.5" customHeight="1" x14ac:dyDescent="0.3">
      <c r="A850" s="254">
        <v>252555251500</v>
      </c>
      <c r="B850" t="s">
        <v>887</v>
      </c>
      <c r="C850" t="s">
        <v>888</v>
      </c>
      <c r="D850" s="379">
        <v>252555251500</v>
      </c>
      <c r="E850" t="s">
        <v>907</v>
      </c>
      <c r="F850">
        <v>0</v>
      </c>
      <c r="G850" t="s">
        <v>2944</v>
      </c>
      <c r="H850">
        <v>320.27999999999997</v>
      </c>
      <c r="I850">
        <v>0</v>
      </c>
      <c r="J850" s="380">
        <v>0</v>
      </c>
      <c r="K850" s="380">
        <v>0</v>
      </c>
    </row>
    <row r="851" spans="1:11" ht="10.5" customHeight="1" x14ac:dyDescent="0.3">
      <c r="A851" s="254">
        <v>252555252000</v>
      </c>
      <c r="B851" t="s">
        <v>887</v>
      </c>
      <c r="C851" t="s">
        <v>888</v>
      </c>
      <c r="D851" s="379">
        <v>252555252000</v>
      </c>
      <c r="E851" t="s">
        <v>908</v>
      </c>
      <c r="F851">
        <v>0</v>
      </c>
      <c r="G851" t="s">
        <v>2944</v>
      </c>
      <c r="H851">
        <v>386.64</v>
      </c>
      <c r="I851">
        <v>0</v>
      </c>
      <c r="J851" s="380">
        <v>0</v>
      </c>
      <c r="K851" s="380">
        <v>0</v>
      </c>
    </row>
    <row r="852" spans="1:11" ht="10.5" customHeight="1" x14ac:dyDescent="0.3">
      <c r="A852" s="254">
        <v>252555252500</v>
      </c>
      <c r="B852" t="s">
        <v>887</v>
      </c>
      <c r="C852" t="s">
        <v>888</v>
      </c>
      <c r="D852" s="379">
        <v>252555252500</v>
      </c>
      <c r="E852" t="s">
        <v>909</v>
      </c>
      <c r="F852">
        <v>0</v>
      </c>
      <c r="G852" t="s">
        <v>2944</v>
      </c>
      <c r="H852">
        <v>347.08</v>
      </c>
      <c r="I852">
        <v>0</v>
      </c>
      <c r="J852" s="380">
        <v>0</v>
      </c>
      <c r="K852" s="380">
        <v>0</v>
      </c>
    </row>
    <row r="853" spans="1:11" x14ac:dyDescent="0.3">
      <c r="A853" s="254">
        <v>252555253000</v>
      </c>
      <c r="B853" t="s">
        <v>887</v>
      </c>
      <c r="C853" t="s">
        <v>888</v>
      </c>
      <c r="D853" s="379">
        <v>252555253000</v>
      </c>
      <c r="E853" t="s">
        <v>910</v>
      </c>
      <c r="F853">
        <v>0</v>
      </c>
      <c r="G853" t="s">
        <v>2944</v>
      </c>
      <c r="H853">
        <v>347.08</v>
      </c>
      <c r="I853">
        <v>0</v>
      </c>
      <c r="J853" s="380">
        <v>0</v>
      </c>
      <c r="K853" s="380">
        <v>0</v>
      </c>
    </row>
    <row r="854" spans="1:11" x14ac:dyDescent="0.3">
      <c r="A854" s="254">
        <v>252555253500</v>
      </c>
      <c r="B854" t="s">
        <v>887</v>
      </c>
      <c r="C854" t="s">
        <v>888</v>
      </c>
      <c r="D854" s="379">
        <v>252555253500</v>
      </c>
      <c r="E854" t="s">
        <v>911</v>
      </c>
      <c r="F854">
        <v>0</v>
      </c>
      <c r="G854" t="s">
        <v>2944</v>
      </c>
      <c r="H854">
        <v>347.08</v>
      </c>
      <c r="I854">
        <v>0</v>
      </c>
      <c r="J854" s="380">
        <v>0</v>
      </c>
      <c r="K854" s="380">
        <v>0</v>
      </c>
    </row>
    <row r="855" spans="1:11" x14ac:dyDescent="0.3">
      <c r="A855" s="254">
        <v>252555254000</v>
      </c>
      <c r="B855" t="s">
        <v>887</v>
      </c>
      <c r="C855" t="s">
        <v>888</v>
      </c>
      <c r="D855" s="379">
        <v>252555254000</v>
      </c>
      <c r="E855" t="s">
        <v>912</v>
      </c>
      <c r="F855">
        <v>0</v>
      </c>
      <c r="G855" t="s">
        <v>2944</v>
      </c>
      <c r="H855">
        <v>320.27999999999997</v>
      </c>
      <c r="I855">
        <v>0</v>
      </c>
      <c r="J855" s="380">
        <v>0</v>
      </c>
      <c r="K855" s="380">
        <v>0</v>
      </c>
    </row>
    <row r="856" spans="1:11" x14ac:dyDescent="0.3">
      <c r="A856" s="254">
        <v>252555254500</v>
      </c>
      <c r="B856" t="s">
        <v>887</v>
      </c>
      <c r="C856" t="s">
        <v>888</v>
      </c>
      <c r="D856" s="379">
        <v>252555254500</v>
      </c>
      <c r="E856" t="s">
        <v>913</v>
      </c>
      <c r="F856">
        <v>0</v>
      </c>
      <c r="G856" t="s">
        <v>2944</v>
      </c>
      <c r="H856">
        <v>320.27999999999997</v>
      </c>
      <c r="I856">
        <v>0</v>
      </c>
      <c r="J856" s="380">
        <v>0</v>
      </c>
      <c r="K856" s="380">
        <v>0</v>
      </c>
    </row>
    <row r="857" spans="1:11" x14ac:dyDescent="0.3">
      <c r="A857" s="254">
        <v>252555255000</v>
      </c>
      <c r="B857" t="s">
        <v>887</v>
      </c>
      <c r="C857" t="s">
        <v>888</v>
      </c>
      <c r="D857" s="379">
        <v>252555255000</v>
      </c>
      <c r="E857" t="s">
        <v>914</v>
      </c>
      <c r="F857">
        <v>0</v>
      </c>
      <c r="G857" t="s">
        <v>2944</v>
      </c>
      <c r="H857">
        <v>455.54</v>
      </c>
      <c r="I857">
        <v>0</v>
      </c>
      <c r="J857" s="380">
        <v>0</v>
      </c>
      <c r="K857" s="380">
        <v>0</v>
      </c>
    </row>
    <row r="858" spans="1:11" x14ac:dyDescent="0.3">
      <c r="A858" s="254">
        <v>252555255500</v>
      </c>
      <c r="B858" t="s">
        <v>887</v>
      </c>
      <c r="C858" t="s">
        <v>888</v>
      </c>
      <c r="D858" s="379">
        <v>252555255500</v>
      </c>
      <c r="E858" t="s">
        <v>915</v>
      </c>
      <c r="F858">
        <v>0</v>
      </c>
      <c r="G858" t="s">
        <v>2944</v>
      </c>
      <c r="H858">
        <v>489.99</v>
      </c>
      <c r="I858">
        <v>0</v>
      </c>
      <c r="J858" s="380">
        <v>0</v>
      </c>
      <c r="K858" s="380">
        <v>0</v>
      </c>
    </row>
    <row r="859" spans="1:11" x14ac:dyDescent="0.3">
      <c r="A859" s="254">
        <v>252555256000</v>
      </c>
      <c r="B859" t="s">
        <v>887</v>
      </c>
      <c r="C859" t="s">
        <v>888</v>
      </c>
      <c r="D859" s="379">
        <v>252555256000</v>
      </c>
      <c r="E859" t="s">
        <v>916</v>
      </c>
      <c r="F859">
        <v>0</v>
      </c>
      <c r="G859" t="s">
        <v>2944</v>
      </c>
      <c r="H859">
        <v>489.99</v>
      </c>
      <c r="I859">
        <v>0</v>
      </c>
      <c r="J859" s="380">
        <v>0</v>
      </c>
      <c r="K859" s="380">
        <v>0</v>
      </c>
    </row>
    <row r="860" spans="1:11" x14ac:dyDescent="0.3">
      <c r="A860" s="254">
        <v>252555256500</v>
      </c>
      <c r="B860" t="s">
        <v>887</v>
      </c>
      <c r="C860" t="s">
        <v>888</v>
      </c>
      <c r="D860" s="379">
        <v>252555256500</v>
      </c>
      <c r="E860" t="s">
        <v>917</v>
      </c>
      <c r="F860">
        <v>0</v>
      </c>
      <c r="G860" t="s">
        <v>2944</v>
      </c>
      <c r="H860">
        <v>386.64</v>
      </c>
      <c r="I860">
        <v>0</v>
      </c>
      <c r="J860" s="380">
        <v>0</v>
      </c>
      <c r="K860" s="380">
        <v>0</v>
      </c>
    </row>
    <row r="861" spans="1:11" x14ac:dyDescent="0.3">
      <c r="A861" s="254">
        <v>252555301000</v>
      </c>
      <c r="B861" t="s">
        <v>887</v>
      </c>
      <c r="C861" t="s">
        <v>888</v>
      </c>
      <c r="D861" s="379">
        <v>252555301000</v>
      </c>
      <c r="E861" t="s">
        <v>918</v>
      </c>
      <c r="F861">
        <v>0</v>
      </c>
      <c r="G861" t="s">
        <v>2944</v>
      </c>
      <c r="H861">
        <v>719.68</v>
      </c>
      <c r="I861">
        <v>0</v>
      </c>
      <c r="J861" s="380">
        <v>0</v>
      </c>
      <c r="K861" s="380">
        <v>0</v>
      </c>
    </row>
    <row r="862" spans="1:11" x14ac:dyDescent="0.3">
      <c r="A862" s="254">
        <v>252555302000</v>
      </c>
      <c r="B862" t="s">
        <v>887</v>
      </c>
      <c r="C862" t="s">
        <v>888</v>
      </c>
      <c r="D862" s="379">
        <v>252555302000</v>
      </c>
      <c r="E862" t="s">
        <v>919</v>
      </c>
      <c r="F862" t="s">
        <v>919</v>
      </c>
      <c r="G862" t="s">
        <v>2944</v>
      </c>
      <c r="H862">
        <v>719.68</v>
      </c>
      <c r="I862">
        <v>0</v>
      </c>
      <c r="J862" s="380">
        <v>0</v>
      </c>
      <c r="K862" s="380">
        <v>0</v>
      </c>
    </row>
    <row r="863" spans="1:11" x14ac:dyDescent="0.3">
      <c r="A863" s="254">
        <v>253055101000</v>
      </c>
      <c r="B863" t="s">
        <v>920</v>
      </c>
      <c r="C863" t="s">
        <v>921</v>
      </c>
      <c r="D863" s="379">
        <v>253055101000</v>
      </c>
      <c r="E863" t="s">
        <v>922</v>
      </c>
      <c r="F863" t="s">
        <v>922</v>
      </c>
      <c r="G863" t="s">
        <v>2944</v>
      </c>
      <c r="H863">
        <v>45.44</v>
      </c>
      <c r="I863">
        <v>0</v>
      </c>
      <c r="J863" s="380">
        <v>0</v>
      </c>
      <c r="K863" s="380">
        <v>0</v>
      </c>
    </row>
    <row r="864" spans="1:11" x14ac:dyDescent="0.3">
      <c r="A864" s="254">
        <v>254055101000</v>
      </c>
      <c r="B864" t="s">
        <v>923</v>
      </c>
      <c r="C864" t="s">
        <v>924</v>
      </c>
      <c r="D864" s="379">
        <v>254055101000</v>
      </c>
      <c r="E864" t="s">
        <v>925</v>
      </c>
      <c r="F864" t="s">
        <v>925</v>
      </c>
      <c r="G864" t="s">
        <v>2944</v>
      </c>
      <c r="H864">
        <v>51.04</v>
      </c>
      <c r="I864">
        <v>0</v>
      </c>
      <c r="J864" s="380">
        <v>0</v>
      </c>
      <c r="K864" s="380">
        <v>0</v>
      </c>
    </row>
    <row r="865" spans="1:11" x14ac:dyDescent="0.3">
      <c r="A865" s="254">
        <v>254055101300</v>
      </c>
      <c r="B865" t="s">
        <v>923</v>
      </c>
      <c r="C865" t="s">
        <v>924</v>
      </c>
      <c r="D865" s="379">
        <v>254055101300</v>
      </c>
      <c r="E865" t="s">
        <v>926</v>
      </c>
      <c r="F865" t="s">
        <v>926</v>
      </c>
      <c r="G865" t="s">
        <v>2944</v>
      </c>
      <c r="H865">
        <v>51.04</v>
      </c>
      <c r="I865">
        <v>0</v>
      </c>
      <c r="J865" s="380">
        <v>0</v>
      </c>
      <c r="K865" s="380">
        <v>0</v>
      </c>
    </row>
    <row r="866" spans="1:11" x14ac:dyDescent="0.3">
      <c r="A866" s="254">
        <v>254055101500</v>
      </c>
      <c r="B866" t="s">
        <v>923</v>
      </c>
      <c r="C866" t="s">
        <v>924</v>
      </c>
      <c r="D866" s="379">
        <v>254055101500</v>
      </c>
      <c r="E866" t="s">
        <v>927</v>
      </c>
      <c r="F866" t="s">
        <v>927</v>
      </c>
      <c r="G866" t="s">
        <v>2948</v>
      </c>
      <c r="H866">
        <v>209.27</v>
      </c>
      <c r="I866">
        <v>0</v>
      </c>
      <c r="J866" s="380">
        <v>0</v>
      </c>
      <c r="K866" s="380">
        <v>0</v>
      </c>
    </row>
    <row r="867" spans="1:11" x14ac:dyDescent="0.3">
      <c r="A867" s="254">
        <v>254055102000</v>
      </c>
      <c r="B867" t="s">
        <v>923</v>
      </c>
      <c r="C867" t="s">
        <v>924</v>
      </c>
      <c r="D867" s="379">
        <v>254055102000</v>
      </c>
      <c r="E867" t="s">
        <v>928</v>
      </c>
      <c r="F867" t="s">
        <v>928</v>
      </c>
      <c r="G867" t="s">
        <v>2944</v>
      </c>
      <c r="H867">
        <v>22.96</v>
      </c>
      <c r="I867">
        <v>0</v>
      </c>
      <c r="J867" s="380">
        <v>0</v>
      </c>
      <c r="K867" s="380">
        <v>0</v>
      </c>
    </row>
    <row r="868" spans="1:11" x14ac:dyDescent="0.3">
      <c r="A868" s="254">
        <v>254055102500</v>
      </c>
      <c r="B868" t="s">
        <v>923</v>
      </c>
      <c r="C868" t="s">
        <v>924</v>
      </c>
      <c r="D868" s="379">
        <v>254055102500</v>
      </c>
      <c r="E868" t="s">
        <v>929</v>
      </c>
      <c r="F868" t="s">
        <v>929</v>
      </c>
      <c r="G868" t="s">
        <v>2944</v>
      </c>
      <c r="H868">
        <v>202.89</v>
      </c>
      <c r="I868">
        <v>0</v>
      </c>
      <c r="J868" s="380">
        <v>0</v>
      </c>
      <c r="K868" s="380">
        <v>0</v>
      </c>
    </row>
    <row r="869" spans="1:11" x14ac:dyDescent="0.3">
      <c r="A869" s="254">
        <v>254055105000</v>
      </c>
      <c r="B869" t="s">
        <v>923</v>
      </c>
      <c r="C869" t="s">
        <v>924</v>
      </c>
      <c r="D869" s="379">
        <v>254055105000</v>
      </c>
      <c r="E869" t="s">
        <v>930</v>
      </c>
      <c r="F869" t="s">
        <v>930</v>
      </c>
      <c r="G869" t="s">
        <v>2948</v>
      </c>
      <c r="H869">
        <v>65.069999999999993</v>
      </c>
      <c r="I869">
        <v>0</v>
      </c>
      <c r="J869" s="380">
        <v>0</v>
      </c>
      <c r="K869" s="380">
        <v>0</v>
      </c>
    </row>
    <row r="870" spans="1:11" x14ac:dyDescent="0.3">
      <c r="A870" s="256">
        <v>301034101200</v>
      </c>
      <c r="B870" t="s">
        <v>931</v>
      </c>
      <c r="C870" t="s">
        <v>932</v>
      </c>
      <c r="D870" s="379">
        <v>301034101200</v>
      </c>
      <c r="E870" t="s">
        <v>933</v>
      </c>
      <c r="F870" t="s">
        <v>933</v>
      </c>
      <c r="G870" t="s">
        <v>2970</v>
      </c>
      <c r="H870">
        <v>21.64</v>
      </c>
      <c r="I870" s="447">
        <v>120</v>
      </c>
      <c r="J870" s="447">
        <v>600</v>
      </c>
      <c r="K870" s="447">
        <v>1200</v>
      </c>
    </row>
    <row r="871" spans="1:11" x14ac:dyDescent="0.3">
      <c r="A871" s="256">
        <v>301034200500</v>
      </c>
      <c r="B871" t="s">
        <v>931</v>
      </c>
      <c r="C871" t="s">
        <v>932</v>
      </c>
      <c r="D871" s="379">
        <v>30103420050</v>
      </c>
      <c r="E871" t="s">
        <v>934</v>
      </c>
      <c r="F871" t="s">
        <v>934</v>
      </c>
      <c r="G871" t="s">
        <v>2970</v>
      </c>
      <c r="H871">
        <v>16.59</v>
      </c>
      <c r="I871" s="447">
        <v>50</v>
      </c>
      <c r="J871" s="447">
        <v>600</v>
      </c>
      <c r="K871" s="447">
        <v>1200</v>
      </c>
    </row>
    <row r="872" spans="1:11" x14ac:dyDescent="0.3">
      <c r="A872" s="256">
        <v>301034200600</v>
      </c>
      <c r="B872" t="s">
        <v>931</v>
      </c>
      <c r="C872" t="s">
        <v>932</v>
      </c>
      <c r="D872" s="379">
        <v>301034200600</v>
      </c>
      <c r="E872" t="s">
        <v>935</v>
      </c>
      <c r="F872" t="s">
        <v>935</v>
      </c>
      <c r="G872" t="s">
        <v>2970</v>
      </c>
      <c r="H872">
        <v>18.23</v>
      </c>
      <c r="I872" s="447">
        <v>60</v>
      </c>
      <c r="J872" s="447">
        <v>600</v>
      </c>
      <c r="K872" s="447">
        <v>1250</v>
      </c>
    </row>
    <row r="873" spans="1:11" x14ac:dyDescent="0.3">
      <c r="A873" s="256">
        <v>301034201200</v>
      </c>
      <c r="B873" t="s">
        <v>931</v>
      </c>
      <c r="C873" t="s">
        <v>932</v>
      </c>
      <c r="D873" s="379">
        <v>301034201200</v>
      </c>
      <c r="E873" t="s">
        <v>936</v>
      </c>
      <c r="F873" t="s">
        <v>936</v>
      </c>
      <c r="G873" t="s">
        <v>2970</v>
      </c>
      <c r="H873">
        <v>32.39</v>
      </c>
      <c r="I873" s="447">
        <v>120</v>
      </c>
      <c r="J873" s="447">
        <v>600</v>
      </c>
      <c r="K873" s="447">
        <v>1200</v>
      </c>
    </row>
    <row r="874" spans="1:11" x14ac:dyDescent="0.3">
      <c r="A874" s="256">
        <v>301034500300</v>
      </c>
      <c r="B874" t="s">
        <v>931</v>
      </c>
      <c r="C874" t="s">
        <v>932</v>
      </c>
      <c r="D874" s="379">
        <v>301034500300</v>
      </c>
      <c r="E874" t="s">
        <v>937</v>
      </c>
      <c r="F874" t="s">
        <v>937</v>
      </c>
      <c r="G874" t="s">
        <v>2970</v>
      </c>
      <c r="H874">
        <v>20.45</v>
      </c>
      <c r="I874" s="447">
        <v>30</v>
      </c>
      <c r="J874" s="447">
        <v>600</v>
      </c>
      <c r="K874" s="447">
        <v>1250</v>
      </c>
    </row>
    <row r="875" spans="1:11" x14ac:dyDescent="0.3">
      <c r="A875" s="256">
        <v>301034500500</v>
      </c>
      <c r="B875" t="s">
        <v>931</v>
      </c>
      <c r="C875" t="s">
        <v>932</v>
      </c>
      <c r="D875" s="379">
        <v>301034500500</v>
      </c>
      <c r="E875" t="s">
        <v>938</v>
      </c>
      <c r="F875" t="s">
        <v>938</v>
      </c>
      <c r="G875" t="s">
        <v>2970</v>
      </c>
      <c r="H875">
        <v>33.950000000000003</v>
      </c>
      <c r="I875" s="447">
        <v>50</v>
      </c>
      <c r="J875" s="447">
        <v>600</v>
      </c>
      <c r="K875" s="447">
        <v>1250</v>
      </c>
    </row>
    <row r="876" spans="1:11" x14ac:dyDescent="0.3">
      <c r="A876" s="256">
        <v>301034500800</v>
      </c>
      <c r="B876" t="s">
        <v>931</v>
      </c>
      <c r="C876" t="s">
        <v>932</v>
      </c>
      <c r="D876" s="379">
        <v>301034500800</v>
      </c>
      <c r="E876" t="s">
        <v>939</v>
      </c>
      <c r="F876" t="s">
        <v>939</v>
      </c>
      <c r="G876" t="s">
        <v>2970</v>
      </c>
      <c r="H876">
        <v>52.33</v>
      </c>
      <c r="I876" s="447">
        <v>80</v>
      </c>
      <c r="J876" s="447">
        <v>600</v>
      </c>
      <c r="K876" s="447">
        <v>1250</v>
      </c>
    </row>
    <row r="877" spans="1:11" x14ac:dyDescent="0.3">
      <c r="A877" s="256">
        <v>301034501000</v>
      </c>
      <c r="B877" t="s">
        <v>931</v>
      </c>
      <c r="C877" t="s">
        <v>932</v>
      </c>
      <c r="D877" s="379">
        <v>301034501000</v>
      </c>
      <c r="E877" t="s">
        <v>940</v>
      </c>
      <c r="F877" t="s">
        <v>940</v>
      </c>
      <c r="G877" t="s">
        <v>2970</v>
      </c>
      <c r="H877">
        <v>64.599999999999994</v>
      </c>
      <c r="I877" s="447">
        <v>100</v>
      </c>
      <c r="J877" s="447">
        <v>600</v>
      </c>
      <c r="K877" s="447">
        <v>1250</v>
      </c>
    </row>
    <row r="878" spans="1:11" x14ac:dyDescent="0.3">
      <c r="A878" s="256">
        <v>301034501200</v>
      </c>
      <c r="B878" t="s">
        <v>931</v>
      </c>
      <c r="C878" t="s">
        <v>932</v>
      </c>
      <c r="D878" s="379">
        <v>301034501200</v>
      </c>
      <c r="E878" t="s">
        <v>941</v>
      </c>
      <c r="F878" t="s">
        <v>941</v>
      </c>
      <c r="G878" t="s">
        <v>2970</v>
      </c>
      <c r="H878">
        <v>76.86</v>
      </c>
      <c r="I878" s="447">
        <v>120</v>
      </c>
      <c r="J878" s="447">
        <v>600</v>
      </c>
      <c r="K878" s="447">
        <v>1250</v>
      </c>
    </row>
    <row r="879" spans="1:11" x14ac:dyDescent="0.3">
      <c r="A879" s="256">
        <v>301034800500</v>
      </c>
      <c r="B879" t="s">
        <v>931</v>
      </c>
      <c r="C879" t="s">
        <v>932</v>
      </c>
      <c r="D879" s="379">
        <v>301034800500</v>
      </c>
      <c r="E879" t="s">
        <v>942</v>
      </c>
      <c r="F879" t="s">
        <v>942</v>
      </c>
      <c r="G879" t="s">
        <v>2970</v>
      </c>
      <c r="H879">
        <v>4.78</v>
      </c>
      <c r="I879" t="s">
        <v>3479</v>
      </c>
      <c r="J879" s="447">
        <v>1200</v>
      </c>
      <c r="K879" s="447">
        <v>7000</v>
      </c>
    </row>
    <row r="880" spans="1:11" x14ac:dyDescent="0.3">
      <c r="A880" s="256">
        <v>301034801000</v>
      </c>
      <c r="B880" t="s">
        <v>931</v>
      </c>
      <c r="C880" t="s">
        <v>932</v>
      </c>
      <c r="D880" s="379">
        <v>301034801000</v>
      </c>
      <c r="E880" t="s">
        <v>943</v>
      </c>
      <c r="F880" t="s">
        <v>943</v>
      </c>
      <c r="G880" t="s">
        <v>2970</v>
      </c>
      <c r="H880">
        <v>11.18</v>
      </c>
      <c r="I880" s="447">
        <v>100</v>
      </c>
      <c r="J880" s="447">
        <v>1200</v>
      </c>
      <c r="K880" s="447">
        <v>7500</v>
      </c>
    </row>
    <row r="881" spans="1:11" x14ac:dyDescent="0.3">
      <c r="A881" s="256">
        <v>301034900500</v>
      </c>
      <c r="B881" t="s">
        <v>931</v>
      </c>
      <c r="C881" t="s">
        <v>932</v>
      </c>
      <c r="D881" s="379">
        <v>301034900500</v>
      </c>
      <c r="E881" t="s">
        <v>944</v>
      </c>
      <c r="F881" t="s">
        <v>944</v>
      </c>
      <c r="G881" t="s">
        <v>2970</v>
      </c>
      <c r="H881">
        <v>8.0500000000000007</v>
      </c>
      <c r="I881" s="447">
        <v>50</v>
      </c>
      <c r="J881" s="447">
        <v>1200</v>
      </c>
      <c r="K881" s="447">
        <v>7500</v>
      </c>
    </row>
    <row r="882" spans="1:11" x14ac:dyDescent="0.3">
      <c r="A882" s="256">
        <v>301035100200</v>
      </c>
      <c r="B882" t="s">
        <v>945</v>
      </c>
      <c r="C882" t="s">
        <v>946</v>
      </c>
      <c r="D882" s="379">
        <v>301035100200</v>
      </c>
      <c r="E882" t="s">
        <v>947</v>
      </c>
      <c r="F882">
        <v>0</v>
      </c>
      <c r="G882" t="s">
        <v>2970</v>
      </c>
      <c r="H882">
        <v>4.25</v>
      </c>
      <c r="I882" t="s">
        <v>3479</v>
      </c>
      <c r="J882" s="447">
        <v>1200</v>
      </c>
      <c r="K882" s="447">
        <v>6700</v>
      </c>
    </row>
    <row r="883" spans="1:11" x14ac:dyDescent="0.3">
      <c r="A883" s="256">
        <v>301035101500</v>
      </c>
      <c r="B883" t="s">
        <v>945</v>
      </c>
      <c r="C883" t="s">
        <v>946</v>
      </c>
      <c r="D883" s="379">
        <v>301035101500</v>
      </c>
      <c r="E883" t="s">
        <v>948</v>
      </c>
      <c r="F883">
        <v>0</v>
      </c>
      <c r="G883" t="s">
        <v>2970</v>
      </c>
      <c r="H883">
        <v>9.4600000000000009</v>
      </c>
      <c r="I883" s="447">
        <v>50</v>
      </c>
      <c r="J883" s="447">
        <v>1200</v>
      </c>
      <c r="K883" s="447">
        <v>10000</v>
      </c>
    </row>
    <row r="884" spans="1:11" x14ac:dyDescent="0.3">
      <c r="A884" s="256">
        <v>301035102000</v>
      </c>
      <c r="B884" t="s">
        <v>945</v>
      </c>
      <c r="C884" t="s">
        <v>946</v>
      </c>
      <c r="D884" s="379">
        <v>301035102000</v>
      </c>
      <c r="E884" t="s">
        <v>949</v>
      </c>
      <c r="F884">
        <v>0</v>
      </c>
      <c r="G884" t="s">
        <v>2970</v>
      </c>
      <c r="H884">
        <v>12.52</v>
      </c>
      <c r="I884" s="447">
        <v>100</v>
      </c>
      <c r="J884" s="447">
        <v>1200</v>
      </c>
      <c r="K884" s="447">
        <v>8000</v>
      </c>
    </row>
    <row r="885" spans="1:11" x14ac:dyDescent="0.3">
      <c r="A885" s="256">
        <v>301035202000</v>
      </c>
      <c r="B885" t="s">
        <v>945</v>
      </c>
      <c r="C885" t="s">
        <v>946</v>
      </c>
      <c r="D885" s="379">
        <v>301035202000</v>
      </c>
      <c r="E885" t="s">
        <v>950</v>
      </c>
      <c r="F885" t="s">
        <v>950</v>
      </c>
      <c r="G885" t="s">
        <v>2970</v>
      </c>
      <c r="H885">
        <v>31.58</v>
      </c>
      <c r="I885" s="447">
        <v>200</v>
      </c>
      <c r="J885" s="447">
        <v>600</v>
      </c>
      <c r="K885" s="447">
        <v>1350</v>
      </c>
    </row>
    <row r="886" spans="1:11" x14ac:dyDescent="0.3">
      <c r="A886" s="256">
        <v>301035221000</v>
      </c>
      <c r="B886" t="s">
        <v>945</v>
      </c>
      <c r="C886" t="s">
        <v>946</v>
      </c>
      <c r="D886" s="379">
        <v>301035221000</v>
      </c>
      <c r="E886" t="s">
        <v>951</v>
      </c>
      <c r="F886">
        <v>0</v>
      </c>
      <c r="G886" t="s">
        <v>2970</v>
      </c>
      <c r="H886">
        <v>28.63</v>
      </c>
      <c r="I886" s="447">
        <v>100</v>
      </c>
      <c r="J886" s="447">
        <v>600</v>
      </c>
      <c r="K886" s="447">
        <v>1250</v>
      </c>
    </row>
    <row r="887" spans="1:11" x14ac:dyDescent="0.3">
      <c r="A887" s="256">
        <v>301035252000</v>
      </c>
      <c r="B887" t="s">
        <v>945</v>
      </c>
      <c r="C887" t="s">
        <v>946</v>
      </c>
      <c r="D887" s="379">
        <v>301035252000</v>
      </c>
      <c r="E887" t="s">
        <v>952</v>
      </c>
      <c r="F887">
        <v>0</v>
      </c>
      <c r="G887" t="s">
        <v>2970</v>
      </c>
      <c r="H887">
        <v>9.94</v>
      </c>
      <c r="I887" s="447">
        <v>20</v>
      </c>
      <c r="J887" s="447">
        <v>600</v>
      </c>
      <c r="K887" s="447">
        <v>1250</v>
      </c>
    </row>
    <row r="888" spans="1:11" x14ac:dyDescent="0.3">
      <c r="A888" s="256">
        <v>301035253000</v>
      </c>
      <c r="B888" t="s">
        <v>945</v>
      </c>
      <c r="C888" t="s">
        <v>946</v>
      </c>
      <c r="D888" s="379">
        <v>301035253000</v>
      </c>
      <c r="E888" t="s">
        <v>953</v>
      </c>
      <c r="F888">
        <v>0</v>
      </c>
      <c r="G888" t="s">
        <v>2970</v>
      </c>
      <c r="H888">
        <v>11.96</v>
      </c>
      <c r="I888" s="447">
        <v>30</v>
      </c>
      <c r="J888" s="447">
        <v>600</v>
      </c>
      <c r="K888" s="447">
        <v>1250</v>
      </c>
    </row>
    <row r="889" spans="1:11" x14ac:dyDescent="0.3">
      <c r="A889" s="256">
        <v>301035300500</v>
      </c>
      <c r="B889" t="s">
        <v>945</v>
      </c>
      <c r="C889" t="s">
        <v>946</v>
      </c>
      <c r="D889" s="379">
        <v>301035300500</v>
      </c>
      <c r="E889" t="s">
        <v>954</v>
      </c>
      <c r="F889" t="s">
        <v>954</v>
      </c>
      <c r="G889" t="s">
        <v>2970</v>
      </c>
      <c r="H889">
        <v>6.43</v>
      </c>
      <c r="I889" s="447">
        <v>50</v>
      </c>
      <c r="J889" s="447">
        <v>600</v>
      </c>
      <c r="K889" s="447">
        <v>1000</v>
      </c>
    </row>
    <row r="890" spans="1:11" x14ac:dyDescent="0.3">
      <c r="A890" s="256">
        <v>301035301000</v>
      </c>
      <c r="B890" t="s">
        <v>945</v>
      </c>
      <c r="C890" t="s">
        <v>946</v>
      </c>
      <c r="D890" s="379">
        <v>301035301000</v>
      </c>
      <c r="E890" t="s">
        <v>955</v>
      </c>
      <c r="F890" t="s">
        <v>955</v>
      </c>
      <c r="G890" t="s">
        <v>2970</v>
      </c>
      <c r="H890">
        <v>12.87</v>
      </c>
      <c r="I890" s="447">
        <v>100</v>
      </c>
      <c r="J890" s="447">
        <v>600</v>
      </c>
      <c r="K890" s="447">
        <v>1250</v>
      </c>
    </row>
    <row r="891" spans="1:11" x14ac:dyDescent="0.3">
      <c r="A891" s="256">
        <v>301035400500</v>
      </c>
      <c r="B891" t="s">
        <v>945</v>
      </c>
      <c r="C891" t="s">
        <v>946</v>
      </c>
      <c r="D891" s="379">
        <v>301035400500</v>
      </c>
      <c r="E891" t="s">
        <v>956</v>
      </c>
      <c r="F891" t="s">
        <v>956</v>
      </c>
      <c r="G891" t="s">
        <v>2970</v>
      </c>
      <c r="H891">
        <v>7.76</v>
      </c>
      <c r="I891" s="447">
        <v>50</v>
      </c>
      <c r="J891" s="447">
        <v>600</v>
      </c>
      <c r="K891" s="447">
        <v>1350</v>
      </c>
    </row>
    <row r="892" spans="1:11" x14ac:dyDescent="0.3">
      <c r="A892" s="256">
        <v>301035401000</v>
      </c>
      <c r="B892" t="s">
        <v>945</v>
      </c>
      <c r="C892" t="s">
        <v>946</v>
      </c>
      <c r="D892" s="379">
        <v>301035401000</v>
      </c>
      <c r="E892" t="s">
        <v>957</v>
      </c>
      <c r="F892">
        <v>0</v>
      </c>
      <c r="G892" t="s">
        <v>2970</v>
      </c>
      <c r="H892">
        <v>15.54</v>
      </c>
      <c r="I892" s="447">
        <v>100</v>
      </c>
      <c r="J892" s="447">
        <v>600</v>
      </c>
      <c r="K892" s="447">
        <v>1350</v>
      </c>
    </row>
    <row r="893" spans="1:11" x14ac:dyDescent="0.3">
      <c r="A893" s="256">
        <v>301035401500</v>
      </c>
      <c r="B893" t="s">
        <v>945</v>
      </c>
      <c r="C893" t="s">
        <v>946</v>
      </c>
      <c r="D893" s="379">
        <v>301035401500</v>
      </c>
      <c r="E893" t="s">
        <v>958</v>
      </c>
      <c r="F893">
        <v>0</v>
      </c>
      <c r="G893" t="s">
        <v>2970</v>
      </c>
      <c r="H893">
        <v>23.3</v>
      </c>
      <c r="I893" s="447">
        <v>150</v>
      </c>
      <c r="J893" s="447">
        <v>600</v>
      </c>
      <c r="K893" s="447">
        <v>1350</v>
      </c>
    </row>
    <row r="894" spans="1:11" x14ac:dyDescent="0.3">
      <c r="A894" s="256">
        <v>301035401600</v>
      </c>
      <c r="B894" t="s">
        <v>945</v>
      </c>
      <c r="C894" t="s">
        <v>946</v>
      </c>
      <c r="D894" s="379">
        <v>301035401600</v>
      </c>
      <c r="E894" t="s">
        <v>959</v>
      </c>
      <c r="F894">
        <v>0</v>
      </c>
      <c r="G894" t="s">
        <v>2970</v>
      </c>
      <c r="H894">
        <v>25.27</v>
      </c>
      <c r="I894" s="447">
        <v>160</v>
      </c>
      <c r="J894" s="447">
        <v>600</v>
      </c>
      <c r="K894" s="447">
        <v>1350</v>
      </c>
    </row>
    <row r="895" spans="1:11" x14ac:dyDescent="0.3">
      <c r="A895" s="256">
        <v>301035500500</v>
      </c>
      <c r="B895" t="s">
        <v>945</v>
      </c>
      <c r="C895" t="s">
        <v>946</v>
      </c>
      <c r="D895" s="379">
        <v>301035500500</v>
      </c>
      <c r="E895" t="s">
        <v>960</v>
      </c>
      <c r="F895">
        <v>0</v>
      </c>
      <c r="G895" t="s">
        <v>2970</v>
      </c>
      <c r="H895">
        <v>6.79</v>
      </c>
      <c r="I895" s="447">
        <v>50</v>
      </c>
      <c r="J895" s="447">
        <v>600</v>
      </c>
      <c r="K895" s="447">
        <v>1250</v>
      </c>
    </row>
    <row r="896" spans="1:11" x14ac:dyDescent="0.3">
      <c r="A896" s="256">
        <v>301035501000</v>
      </c>
      <c r="B896" t="s">
        <v>945</v>
      </c>
      <c r="C896" t="s">
        <v>946</v>
      </c>
      <c r="D896" s="379">
        <v>301035501000</v>
      </c>
      <c r="E896" t="s">
        <v>3025</v>
      </c>
      <c r="F896">
        <v>0</v>
      </c>
      <c r="G896" t="s">
        <v>3016</v>
      </c>
      <c r="H896">
        <v>13.58</v>
      </c>
      <c r="I896" s="447">
        <v>100</v>
      </c>
      <c r="J896" s="447">
        <v>600</v>
      </c>
      <c r="K896" s="447">
        <v>1250</v>
      </c>
    </row>
    <row r="897" spans="1:11" x14ac:dyDescent="0.3">
      <c r="A897" s="256">
        <v>301035510000</v>
      </c>
      <c r="B897" t="s">
        <v>945</v>
      </c>
      <c r="C897" t="s">
        <v>946</v>
      </c>
      <c r="D897" s="379">
        <v>301035510000</v>
      </c>
      <c r="E897" t="s">
        <v>961</v>
      </c>
      <c r="F897" t="s">
        <v>961</v>
      </c>
      <c r="G897" t="s">
        <v>2970</v>
      </c>
      <c r="H897">
        <v>16.5</v>
      </c>
      <c r="I897" s="447">
        <v>100</v>
      </c>
      <c r="J897" s="447">
        <v>1200</v>
      </c>
      <c r="K897" s="447">
        <v>6300</v>
      </c>
    </row>
    <row r="898" spans="1:11" x14ac:dyDescent="0.3">
      <c r="A898" s="256">
        <v>3010371005000</v>
      </c>
      <c r="B898" t="s">
        <v>962</v>
      </c>
      <c r="C898" t="s">
        <v>963</v>
      </c>
      <c r="D898" s="379">
        <v>301037100500</v>
      </c>
      <c r="E898" t="s">
        <v>964</v>
      </c>
      <c r="F898" t="s">
        <v>964</v>
      </c>
      <c r="G898" t="s">
        <v>2970</v>
      </c>
      <c r="H898" s="380">
        <v>3.49</v>
      </c>
      <c r="I898" s="447">
        <v>50</v>
      </c>
      <c r="J898" s="447">
        <v>1200</v>
      </c>
      <c r="K898" s="447">
        <v>6000</v>
      </c>
    </row>
    <row r="899" spans="1:11" x14ac:dyDescent="0.3">
      <c r="A899" s="256">
        <v>301037200500</v>
      </c>
      <c r="B899" t="s">
        <v>962</v>
      </c>
      <c r="C899" t="s">
        <v>963</v>
      </c>
      <c r="D899" s="379">
        <v>301037200500</v>
      </c>
      <c r="E899" t="s">
        <v>965</v>
      </c>
      <c r="F899" t="s">
        <v>965</v>
      </c>
      <c r="G899" t="s">
        <v>2970</v>
      </c>
      <c r="H899">
        <v>10.199999999999999</v>
      </c>
      <c r="I899" s="447">
        <v>50</v>
      </c>
      <c r="J899" s="447">
        <v>1200</v>
      </c>
      <c r="K899" s="447">
        <v>12000</v>
      </c>
    </row>
    <row r="900" spans="1:11" x14ac:dyDescent="0.3">
      <c r="A900" s="256">
        <v>301037201000</v>
      </c>
      <c r="B900" t="s">
        <v>962</v>
      </c>
      <c r="C900" t="s">
        <v>963</v>
      </c>
      <c r="D900" s="379">
        <v>301037201000</v>
      </c>
      <c r="E900" t="s">
        <v>966</v>
      </c>
      <c r="F900" t="s">
        <v>966</v>
      </c>
      <c r="G900" t="s">
        <v>2970</v>
      </c>
      <c r="H900">
        <v>14.42</v>
      </c>
      <c r="I900" s="447">
        <v>100</v>
      </c>
      <c r="J900" s="447">
        <v>1200</v>
      </c>
      <c r="K900" s="447">
        <v>7500</v>
      </c>
    </row>
    <row r="901" spans="1:11" x14ac:dyDescent="0.3">
      <c r="A901" s="256">
        <v>301037201500</v>
      </c>
      <c r="B901" t="s">
        <v>962</v>
      </c>
      <c r="C901" t="s">
        <v>963</v>
      </c>
      <c r="D901" s="379">
        <v>301037201500</v>
      </c>
      <c r="E901" t="s">
        <v>967</v>
      </c>
      <c r="F901">
        <v>0</v>
      </c>
      <c r="G901" t="s">
        <v>2970</v>
      </c>
      <c r="H901">
        <v>4.71</v>
      </c>
      <c r="I901" t="s">
        <v>3479</v>
      </c>
      <c r="J901" s="447">
        <v>1200</v>
      </c>
      <c r="K901" s="447">
        <v>7000</v>
      </c>
    </row>
    <row r="902" spans="1:11" x14ac:dyDescent="0.3">
      <c r="A902" s="256">
        <v>301037300500</v>
      </c>
      <c r="B902" t="s">
        <v>962</v>
      </c>
      <c r="C902" t="s">
        <v>963</v>
      </c>
      <c r="D902" s="379">
        <v>301037300500</v>
      </c>
      <c r="E902" t="s">
        <v>968</v>
      </c>
      <c r="F902" t="s">
        <v>968</v>
      </c>
      <c r="G902" t="s">
        <v>2970</v>
      </c>
      <c r="H902">
        <v>5.89</v>
      </c>
      <c r="I902" t="s">
        <v>3479</v>
      </c>
      <c r="J902" s="447">
        <v>1200</v>
      </c>
      <c r="K902" s="447">
        <v>7500</v>
      </c>
    </row>
    <row r="903" spans="1:11" x14ac:dyDescent="0.3">
      <c r="A903" s="256">
        <v>301037405000</v>
      </c>
      <c r="B903" t="s">
        <v>962</v>
      </c>
      <c r="C903" t="s">
        <v>963</v>
      </c>
      <c r="D903" s="379">
        <v>301037405000</v>
      </c>
      <c r="E903" t="s">
        <v>969</v>
      </c>
      <c r="F903">
        <v>0</v>
      </c>
      <c r="G903" t="s">
        <v>2970</v>
      </c>
      <c r="H903">
        <v>5.89</v>
      </c>
      <c r="I903" t="s">
        <v>3479</v>
      </c>
      <c r="J903" s="447">
        <v>600</v>
      </c>
      <c r="K903" s="447">
        <v>7500</v>
      </c>
    </row>
    <row r="904" spans="1:11" x14ac:dyDescent="0.3">
      <c r="A904" s="256">
        <v>301037407500</v>
      </c>
      <c r="B904" t="s">
        <v>962</v>
      </c>
      <c r="C904" t="s">
        <v>963</v>
      </c>
      <c r="D904" s="379">
        <v>301037407500</v>
      </c>
      <c r="E904" t="s">
        <v>970</v>
      </c>
      <c r="F904">
        <v>0</v>
      </c>
      <c r="G904" t="s">
        <v>2970</v>
      </c>
      <c r="H904">
        <v>8.73</v>
      </c>
      <c r="I904" s="447">
        <v>75</v>
      </c>
      <c r="J904" s="447">
        <v>1200</v>
      </c>
      <c r="K904" s="447">
        <v>9000</v>
      </c>
    </row>
    <row r="905" spans="1:11" x14ac:dyDescent="0.3">
      <c r="A905" s="256">
        <v>302035100400</v>
      </c>
      <c r="B905" t="s">
        <v>971</v>
      </c>
      <c r="C905" t="s">
        <v>972</v>
      </c>
      <c r="D905" s="379">
        <v>302035100400</v>
      </c>
      <c r="E905" t="s">
        <v>973</v>
      </c>
      <c r="F905" t="s">
        <v>974</v>
      </c>
      <c r="G905" t="s">
        <v>2970</v>
      </c>
      <c r="H905">
        <v>6.62</v>
      </c>
      <c r="I905" s="447">
        <v>40</v>
      </c>
      <c r="J905" s="447">
        <v>600</v>
      </c>
      <c r="K905" s="447">
        <v>1000</v>
      </c>
    </row>
    <row r="906" spans="1:11" x14ac:dyDescent="0.3">
      <c r="A906" s="256">
        <v>302035100500</v>
      </c>
      <c r="B906" t="s">
        <v>971</v>
      </c>
      <c r="C906" t="s">
        <v>972</v>
      </c>
      <c r="D906" s="379">
        <v>302035100500</v>
      </c>
      <c r="E906" t="s">
        <v>975</v>
      </c>
      <c r="F906" t="s">
        <v>975</v>
      </c>
      <c r="G906" t="s">
        <v>2970</v>
      </c>
      <c r="H906">
        <v>11.7</v>
      </c>
      <c r="I906" s="447">
        <v>50</v>
      </c>
      <c r="J906" s="447">
        <v>600</v>
      </c>
      <c r="K906" s="447">
        <v>1000</v>
      </c>
    </row>
    <row r="907" spans="1:11" x14ac:dyDescent="0.3">
      <c r="A907" s="256">
        <v>302035100800</v>
      </c>
      <c r="B907" t="s">
        <v>971</v>
      </c>
      <c r="C907" t="s">
        <v>972</v>
      </c>
      <c r="D907" s="379">
        <v>302035100800</v>
      </c>
      <c r="E907" t="s">
        <v>976</v>
      </c>
      <c r="F907" t="s">
        <v>976</v>
      </c>
      <c r="G907" t="s">
        <v>2970</v>
      </c>
      <c r="H907">
        <v>15.85</v>
      </c>
      <c r="I907" s="447">
        <v>80</v>
      </c>
      <c r="J907" s="447">
        <v>600</v>
      </c>
      <c r="K907" s="447">
        <v>1000</v>
      </c>
    </row>
    <row r="908" spans="1:11" x14ac:dyDescent="0.3">
      <c r="A908" s="256">
        <v>302035101000</v>
      </c>
      <c r="B908" t="s">
        <v>971</v>
      </c>
      <c r="C908" t="s">
        <v>972</v>
      </c>
      <c r="D908" s="379">
        <v>302035101000</v>
      </c>
      <c r="E908" t="s">
        <v>977</v>
      </c>
      <c r="F908" t="s">
        <v>977</v>
      </c>
      <c r="G908" t="s">
        <v>2970</v>
      </c>
      <c r="H908">
        <v>23.4</v>
      </c>
      <c r="I908" s="447">
        <v>100</v>
      </c>
      <c r="J908" s="447">
        <v>600</v>
      </c>
      <c r="K908" s="447">
        <v>1000</v>
      </c>
    </row>
    <row r="909" spans="1:11" x14ac:dyDescent="0.3">
      <c r="A909" s="256">
        <v>302035150400</v>
      </c>
      <c r="B909" t="s">
        <v>971</v>
      </c>
      <c r="C909" t="s">
        <v>972</v>
      </c>
      <c r="D909" s="379">
        <v>302035150400</v>
      </c>
      <c r="E909" t="s">
        <v>978</v>
      </c>
      <c r="F909" t="s">
        <v>978</v>
      </c>
      <c r="G909" t="s">
        <v>2970</v>
      </c>
      <c r="H909">
        <v>10.220000000000001</v>
      </c>
      <c r="I909" s="447">
        <v>40</v>
      </c>
      <c r="J909" s="447">
        <v>600</v>
      </c>
      <c r="K909" s="447">
        <v>1000</v>
      </c>
    </row>
    <row r="910" spans="1:11" x14ac:dyDescent="0.3">
      <c r="A910" s="256">
        <v>302035150500</v>
      </c>
      <c r="B910" t="s">
        <v>971</v>
      </c>
      <c r="C910" t="s">
        <v>972</v>
      </c>
      <c r="D910" s="379">
        <v>302035150500</v>
      </c>
      <c r="E910" t="s">
        <v>979</v>
      </c>
      <c r="F910" t="s">
        <v>979</v>
      </c>
      <c r="G910" t="s">
        <v>2970</v>
      </c>
      <c r="H910">
        <v>12.76</v>
      </c>
      <c r="I910" s="447">
        <v>50</v>
      </c>
      <c r="J910" s="447">
        <v>600</v>
      </c>
      <c r="K910" s="447">
        <v>1000</v>
      </c>
    </row>
    <row r="911" spans="1:11" x14ac:dyDescent="0.3">
      <c r="A911" s="256">
        <v>302035150600</v>
      </c>
      <c r="B911" t="s">
        <v>971</v>
      </c>
      <c r="C911" t="s">
        <v>972</v>
      </c>
      <c r="D911" s="379">
        <v>302035150600</v>
      </c>
      <c r="E911" t="s">
        <v>3026</v>
      </c>
      <c r="F911">
        <v>0</v>
      </c>
      <c r="G911" t="s">
        <v>2970</v>
      </c>
      <c r="H911">
        <v>15.31</v>
      </c>
      <c r="I911" s="447">
        <v>60</v>
      </c>
      <c r="J911" s="447">
        <v>600</v>
      </c>
      <c r="K911" s="447">
        <v>1000</v>
      </c>
    </row>
    <row r="912" spans="1:11" x14ac:dyDescent="0.3">
      <c r="A912" s="256">
        <v>302035150800</v>
      </c>
      <c r="B912" t="s">
        <v>971</v>
      </c>
      <c r="C912" t="s">
        <v>972</v>
      </c>
      <c r="D912" s="379">
        <v>302035150800</v>
      </c>
      <c r="E912" t="s">
        <v>980</v>
      </c>
      <c r="F912">
        <v>0</v>
      </c>
      <c r="G912" t="s">
        <v>2970</v>
      </c>
      <c r="H912">
        <v>20.440000000000001</v>
      </c>
      <c r="I912" s="447">
        <v>80</v>
      </c>
      <c r="J912" s="447">
        <v>600</v>
      </c>
      <c r="K912" s="447">
        <v>1000</v>
      </c>
    </row>
    <row r="913" spans="1:11" x14ac:dyDescent="0.3">
      <c r="A913" s="256">
        <v>302035151000</v>
      </c>
      <c r="B913" t="s">
        <v>971</v>
      </c>
      <c r="C913" t="s">
        <v>972</v>
      </c>
      <c r="D913" s="379">
        <v>302035151000</v>
      </c>
      <c r="E913" t="s">
        <v>981</v>
      </c>
      <c r="F913" t="s">
        <v>981</v>
      </c>
      <c r="G913" t="s">
        <v>2970</v>
      </c>
      <c r="H913">
        <v>25.54</v>
      </c>
      <c r="I913" s="447">
        <v>100</v>
      </c>
      <c r="J913" s="447">
        <v>600</v>
      </c>
      <c r="K913" s="447">
        <v>1000</v>
      </c>
    </row>
    <row r="914" spans="1:11" x14ac:dyDescent="0.3">
      <c r="A914" s="256">
        <v>302035151200</v>
      </c>
      <c r="B914" t="s">
        <v>971</v>
      </c>
      <c r="C914" t="s">
        <v>972</v>
      </c>
      <c r="D914" s="379">
        <v>302035151200</v>
      </c>
      <c r="E914" t="s">
        <v>982</v>
      </c>
      <c r="F914" t="s">
        <v>982</v>
      </c>
      <c r="G914" t="s">
        <v>2970</v>
      </c>
      <c r="H914">
        <v>25.81</v>
      </c>
      <c r="I914" s="447">
        <v>120</v>
      </c>
      <c r="J914" s="447">
        <v>600</v>
      </c>
      <c r="K914" s="447">
        <v>1000</v>
      </c>
    </row>
    <row r="915" spans="1:11" x14ac:dyDescent="0.3">
      <c r="A915" s="256">
        <v>302035151500</v>
      </c>
      <c r="B915" t="s">
        <v>971</v>
      </c>
      <c r="C915" t="s">
        <v>972</v>
      </c>
      <c r="D915" s="379">
        <v>302035151500</v>
      </c>
      <c r="E915" t="s">
        <v>983</v>
      </c>
      <c r="F915" t="s">
        <v>983</v>
      </c>
      <c r="G915" t="s">
        <v>2970</v>
      </c>
      <c r="H915">
        <v>32.299999999999997</v>
      </c>
      <c r="I915" s="447">
        <v>150</v>
      </c>
      <c r="J915" s="447">
        <v>600</v>
      </c>
      <c r="K915" s="447">
        <v>1000</v>
      </c>
    </row>
    <row r="916" spans="1:11" x14ac:dyDescent="0.3">
      <c r="A916" s="256">
        <v>302035151600</v>
      </c>
      <c r="B916" t="s">
        <v>971</v>
      </c>
      <c r="C916" t="s">
        <v>972</v>
      </c>
      <c r="D916" s="379">
        <v>302035151600</v>
      </c>
      <c r="E916" t="s">
        <v>984</v>
      </c>
      <c r="F916">
        <v>0</v>
      </c>
      <c r="G916" t="s">
        <v>2970</v>
      </c>
      <c r="H916">
        <v>35.479999999999997</v>
      </c>
      <c r="I916" s="447">
        <v>160</v>
      </c>
      <c r="J916" s="447">
        <v>600</v>
      </c>
      <c r="K916" s="447">
        <v>1000</v>
      </c>
    </row>
    <row r="917" spans="1:11" x14ac:dyDescent="0.3">
      <c r="A917" s="256">
        <v>302035200500</v>
      </c>
      <c r="B917" t="s">
        <v>971</v>
      </c>
      <c r="C917" t="s">
        <v>972</v>
      </c>
      <c r="D917" s="379">
        <v>302035200500</v>
      </c>
      <c r="E917" t="s">
        <v>985</v>
      </c>
      <c r="F917" t="s">
        <v>985</v>
      </c>
      <c r="G917" t="s">
        <v>2970</v>
      </c>
      <c r="H917">
        <v>16.5</v>
      </c>
      <c r="I917" s="447">
        <v>50</v>
      </c>
      <c r="J917" s="447">
        <v>600</v>
      </c>
      <c r="K917" s="447">
        <v>1000</v>
      </c>
    </row>
    <row r="918" spans="1:11" x14ac:dyDescent="0.3">
      <c r="A918" s="256">
        <v>302035200600</v>
      </c>
      <c r="B918" t="s">
        <v>971</v>
      </c>
      <c r="C918" t="s">
        <v>972</v>
      </c>
      <c r="D918" s="379">
        <v>302035200600</v>
      </c>
      <c r="E918" t="s">
        <v>986</v>
      </c>
      <c r="F918" t="s">
        <v>986</v>
      </c>
      <c r="G918" t="s">
        <v>2970</v>
      </c>
      <c r="H918">
        <v>18.14</v>
      </c>
      <c r="I918" s="447">
        <v>60</v>
      </c>
      <c r="J918" s="447">
        <v>600</v>
      </c>
      <c r="K918" s="447">
        <v>1000</v>
      </c>
    </row>
    <row r="919" spans="1:11" x14ac:dyDescent="0.3">
      <c r="A919" s="256">
        <v>302035200800</v>
      </c>
      <c r="B919" t="s">
        <v>971</v>
      </c>
      <c r="C919" t="s">
        <v>972</v>
      </c>
      <c r="D919" s="379">
        <v>302035200800</v>
      </c>
      <c r="E919" t="s">
        <v>987</v>
      </c>
      <c r="F919" t="s">
        <v>987</v>
      </c>
      <c r="G919" t="s">
        <v>2970</v>
      </c>
      <c r="H919">
        <v>26.41</v>
      </c>
      <c r="I919" s="447">
        <v>80</v>
      </c>
      <c r="J919" s="447">
        <v>600</v>
      </c>
      <c r="K919" s="447">
        <v>1000</v>
      </c>
    </row>
    <row r="920" spans="1:11" x14ac:dyDescent="0.3">
      <c r="A920" s="256">
        <v>302035201000</v>
      </c>
      <c r="B920" t="s">
        <v>971</v>
      </c>
      <c r="C920" t="s">
        <v>972</v>
      </c>
      <c r="D920" s="379">
        <v>302035201000</v>
      </c>
      <c r="E920" t="s">
        <v>988</v>
      </c>
      <c r="F920" t="s">
        <v>988</v>
      </c>
      <c r="G920" t="s">
        <v>2970</v>
      </c>
      <c r="H920">
        <v>33.020000000000003</v>
      </c>
      <c r="I920" s="447">
        <v>100</v>
      </c>
      <c r="J920" s="447">
        <v>600</v>
      </c>
      <c r="K920" s="447">
        <v>1000</v>
      </c>
    </row>
    <row r="921" spans="1:11" x14ac:dyDescent="0.3">
      <c r="A921" s="256">
        <v>302035250400</v>
      </c>
      <c r="B921" t="s">
        <v>971</v>
      </c>
      <c r="C921" t="s">
        <v>972</v>
      </c>
      <c r="D921" s="379">
        <v>302035250400</v>
      </c>
      <c r="E921" t="s">
        <v>989</v>
      </c>
      <c r="F921">
        <v>0</v>
      </c>
      <c r="G921" t="s">
        <v>2970</v>
      </c>
      <c r="H921">
        <v>14.13</v>
      </c>
      <c r="I921" s="447">
        <v>40</v>
      </c>
      <c r="J921" s="447">
        <v>600</v>
      </c>
      <c r="K921" s="447">
        <v>1000</v>
      </c>
    </row>
    <row r="922" spans="1:11" x14ac:dyDescent="0.3">
      <c r="A922" s="256">
        <v>302035250500</v>
      </c>
      <c r="B922" t="s">
        <v>971</v>
      </c>
      <c r="C922" t="s">
        <v>972</v>
      </c>
      <c r="D922" s="379">
        <v>302035250500</v>
      </c>
      <c r="E922" t="s">
        <v>990</v>
      </c>
      <c r="F922" t="s">
        <v>990</v>
      </c>
      <c r="G922" t="s">
        <v>2970</v>
      </c>
      <c r="H922">
        <v>20.38</v>
      </c>
      <c r="I922" s="447">
        <v>50</v>
      </c>
      <c r="J922" s="447">
        <v>600</v>
      </c>
      <c r="K922" s="447">
        <v>1000</v>
      </c>
    </row>
    <row r="923" spans="1:11" x14ac:dyDescent="0.3">
      <c r="A923" s="256">
        <v>302035250800</v>
      </c>
      <c r="B923" t="s">
        <v>971</v>
      </c>
      <c r="C923" t="s">
        <v>972</v>
      </c>
      <c r="D923" s="379">
        <v>302035250800</v>
      </c>
      <c r="E923" t="s">
        <v>991</v>
      </c>
      <c r="F923" t="s">
        <v>991</v>
      </c>
      <c r="G923" t="s">
        <v>2970</v>
      </c>
      <c r="H923">
        <v>32.6</v>
      </c>
      <c r="I923" s="447">
        <v>80</v>
      </c>
      <c r="J923" s="447">
        <v>600</v>
      </c>
      <c r="K923" s="447">
        <v>1000</v>
      </c>
    </row>
    <row r="924" spans="1:11" x14ac:dyDescent="0.3">
      <c r="A924" s="256">
        <v>302035251000</v>
      </c>
      <c r="B924" t="s">
        <v>971</v>
      </c>
      <c r="C924" t="s">
        <v>972</v>
      </c>
      <c r="D924" s="379">
        <v>302035251000</v>
      </c>
      <c r="E924" t="s">
        <v>992</v>
      </c>
      <c r="F924" t="s">
        <v>992</v>
      </c>
      <c r="G924" t="s">
        <v>2970</v>
      </c>
      <c r="H924">
        <v>43.94</v>
      </c>
      <c r="I924" s="447">
        <v>100</v>
      </c>
      <c r="J924" s="447">
        <v>600</v>
      </c>
      <c r="K924" s="447">
        <v>1000</v>
      </c>
    </row>
    <row r="925" spans="1:11" x14ac:dyDescent="0.3">
      <c r="A925" s="256">
        <v>302035251100</v>
      </c>
      <c r="B925" t="s">
        <v>971</v>
      </c>
      <c r="C925" t="s">
        <v>972</v>
      </c>
      <c r="D925" s="379">
        <v>302035251100</v>
      </c>
      <c r="E925" t="s">
        <v>993</v>
      </c>
      <c r="F925">
        <v>0</v>
      </c>
      <c r="G925" t="s">
        <v>2970</v>
      </c>
      <c r="H925">
        <v>40.75</v>
      </c>
      <c r="I925" s="447">
        <v>100</v>
      </c>
      <c r="J925" s="447">
        <v>600</v>
      </c>
      <c r="K925" s="447">
        <v>1000</v>
      </c>
    </row>
    <row r="926" spans="1:11" x14ac:dyDescent="0.3">
      <c r="A926" s="256">
        <v>302035300500</v>
      </c>
      <c r="B926" t="s">
        <v>971</v>
      </c>
      <c r="C926" t="s">
        <v>972</v>
      </c>
      <c r="D926" s="379">
        <v>302035300500</v>
      </c>
      <c r="E926" t="s">
        <v>994</v>
      </c>
      <c r="F926" t="s">
        <v>994</v>
      </c>
      <c r="G926" t="s">
        <v>2970</v>
      </c>
      <c r="H926">
        <v>25.29</v>
      </c>
      <c r="I926" s="447">
        <v>50</v>
      </c>
      <c r="J926" s="447">
        <v>600</v>
      </c>
      <c r="K926" s="447">
        <v>1000</v>
      </c>
    </row>
    <row r="927" spans="1:11" x14ac:dyDescent="0.3">
      <c r="A927" s="256">
        <v>302035300800</v>
      </c>
      <c r="B927" t="s">
        <v>971</v>
      </c>
      <c r="C927" t="s">
        <v>972</v>
      </c>
      <c r="D927" s="379">
        <v>302035300800</v>
      </c>
      <c r="E927" t="s">
        <v>995</v>
      </c>
      <c r="F927">
        <v>0</v>
      </c>
      <c r="G927" t="s">
        <v>2970</v>
      </c>
      <c r="H927">
        <v>34.43</v>
      </c>
      <c r="I927" s="447">
        <v>80</v>
      </c>
      <c r="J927" s="447">
        <v>600</v>
      </c>
      <c r="K927" s="447">
        <v>1000</v>
      </c>
    </row>
    <row r="928" spans="1:11" x14ac:dyDescent="0.3">
      <c r="A928" s="256">
        <v>302035301000</v>
      </c>
      <c r="B928" t="s">
        <v>971</v>
      </c>
      <c r="C928" t="s">
        <v>972</v>
      </c>
      <c r="D928" s="379">
        <v>302035301000</v>
      </c>
      <c r="E928" t="s">
        <v>996</v>
      </c>
      <c r="F928" t="s">
        <v>996</v>
      </c>
      <c r="G928" t="s">
        <v>2970</v>
      </c>
      <c r="H928">
        <v>50.55</v>
      </c>
      <c r="I928" s="447">
        <v>100</v>
      </c>
      <c r="J928" s="447">
        <v>600</v>
      </c>
      <c r="K928" s="447">
        <v>1000</v>
      </c>
    </row>
    <row r="929" spans="1:11" x14ac:dyDescent="0.3">
      <c r="A929" s="256">
        <v>302035350600</v>
      </c>
      <c r="B929" t="s">
        <v>971</v>
      </c>
      <c r="C929" t="s">
        <v>972</v>
      </c>
      <c r="D929" s="379">
        <v>302035350600</v>
      </c>
      <c r="E929" t="s">
        <v>997</v>
      </c>
      <c r="F929" t="s">
        <v>998</v>
      </c>
      <c r="G929" t="s">
        <v>2970</v>
      </c>
      <c r="H929">
        <v>28.63</v>
      </c>
      <c r="I929" s="447">
        <v>60</v>
      </c>
      <c r="J929" s="447">
        <v>600</v>
      </c>
      <c r="K929" s="447">
        <v>1000</v>
      </c>
    </row>
    <row r="930" spans="1:11" x14ac:dyDescent="0.3">
      <c r="A930" s="256">
        <v>302035351000</v>
      </c>
      <c r="B930" t="s">
        <v>971</v>
      </c>
      <c r="C930" t="s">
        <v>972</v>
      </c>
      <c r="D930" s="379">
        <v>302035351000</v>
      </c>
      <c r="E930" t="s">
        <v>999</v>
      </c>
      <c r="F930" t="s">
        <v>999</v>
      </c>
      <c r="G930" t="s">
        <v>2970</v>
      </c>
      <c r="H930">
        <v>50.19</v>
      </c>
      <c r="I930" s="447">
        <v>100</v>
      </c>
      <c r="J930" s="447">
        <v>600</v>
      </c>
      <c r="K930" s="447">
        <v>1000</v>
      </c>
    </row>
    <row r="931" spans="1:11" x14ac:dyDescent="0.3">
      <c r="A931" s="256">
        <v>302035370200</v>
      </c>
      <c r="B931" t="s">
        <v>971</v>
      </c>
      <c r="C931" t="s">
        <v>972</v>
      </c>
      <c r="D931" s="379">
        <v>302035370200</v>
      </c>
      <c r="E931" t="s">
        <v>1000</v>
      </c>
      <c r="F931" t="s">
        <v>1000</v>
      </c>
      <c r="G931" t="s">
        <v>2970</v>
      </c>
      <c r="H931">
        <v>12.94</v>
      </c>
      <c r="I931" s="447">
        <v>20</v>
      </c>
      <c r="J931" s="447">
        <v>600</v>
      </c>
      <c r="K931" s="447">
        <v>1000</v>
      </c>
    </row>
    <row r="932" spans="1:11" x14ac:dyDescent="0.3">
      <c r="A932" s="256">
        <v>302035370300</v>
      </c>
      <c r="B932" t="s">
        <v>971</v>
      </c>
      <c r="C932" t="s">
        <v>972</v>
      </c>
      <c r="D932" s="379">
        <v>302035370300</v>
      </c>
      <c r="E932" t="s">
        <v>1001</v>
      </c>
      <c r="F932">
        <v>0</v>
      </c>
      <c r="G932" t="s">
        <v>2970</v>
      </c>
      <c r="H932">
        <v>19.43</v>
      </c>
      <c r="I932" s="447">
        <v>30</v>
      </c>
      <c r="J932" s="447">
        <v>600</v>
      </c>
      <c r="K932" s="447">
        <v>1000</v>
      </c>
    </row>
    <row r="933" spans="1:11" x14ac:dyDescent="0.3">
      <c r="A933" s="256">
        <v>302035480200</v>
      </c>
      <c r="B933" t="s">
        <v>971</v>
      </c>
      <c r="C933" t="s">
        <v>972</v>
      </c>
      <c r="D933" s="379">
        <v>302035480200</v>
      </c>
      <c r="E933" t="s">
        <v>1002</v>
      </c>
      <c r="F933">
        <v>0</v>
      </c>
      <c r="G933" t="s">
        <v>2970</v>
      </c>
      <c r="H933">
        <v>11.04</v>
      </c>
      <c r="I933" s="447">
        <v>20</v>
      </c>
      <c r="J933" s="447">
        <v>600</v>
      </c>
      <c r="K933" s="447">
        <v>1000</v>
      </c>
    </row>
    <row r="934" spans="1:11" x14ac:dyDescent="0.3">
      <c r="A934" s="256">
        <v>302035480300</v>
      </c>
      <c r="B934" t="s">
        <v>971</v>
      </c>
      <c r="C934" t="s">
        <v>972</v>
      </c>
      <c r="D934" s="379">
        <v>302035480300</v>
      </c>
      <c r="E934" t="s">
        <v>1003</v>
      </c>
      <c r="F934">
        <v>0</v>
      </c>
      <c r="G934" t="s">
        <v>2970</v>
      </c>
      <c r="H934">
        <v>16.57</v>
      </c>
      <c r="I934" s="447">
        <v>30</v>
      </c>
      <c r="J934" s="447">
        <v>600</v>
      </c>
      <c r="K934" s="447">
        <v>1000</v>
      </c>
    </row>
    <row r="935" spans="1:11" x14ac:dyDescent="0.3">
      <c r="A935" s="256">
        <v>302035480500</v>
      </c>
      <c r="B935" t="s">
        <v>971</v>
      </c>
      <c r="C935" t="s">
        <v>972</v>
      </c>
      <c r="D935" s="379">
        <v>302035480500</v>
      </c>
      <c r="E935" t="s">
        <v>1004</v>
      </c>
      <c r="F935">
        <v>0</v>
      </c>
      <c r="G935" t="s">
        <v>2970</v>
      </c>
      <c r="H935">
        <v>27.62</v>
      </c>
      <c r="I935" s="447">
        <v>50</v>
      </c>
      <c r="J935" s="447">
        <v>600</v>
      </c>
      <c r="K935" s="447">
        <v>1000</v>
      </c>
    </row>
    <row r="936" spans="1:11" x14ac:dyDescent="0.3">
      <c r="A936" s="256">
        <v>302035650300</v>
      </c>
      <c r="B936" t="s">
        <v>971</v>
      </c>
      <c r="C936" t="s">
        <v>972</v>
      </c>
      <c r="D936" s="379">
        <v>302035650300</v>
      </c>
      <c r="E936" t="s">
        <v>1005</v>
      </c>
      <c r="F936" t="s">
        <v>1005</v>
      </c>
      <c r="G936" t="s">
        <v>2970</v>
      </c>
      <c r="H936">
        <v>14.56</v>
      </c>
      <c r="I936" s="447">
        <v>30</v>
      </c>
      <c r="J936" s="447">
        <v>500</v>
      </c>
      <c r="K936" s="447">
        <v>1000</v>
      </c>
    </row>
    <row r="937" spans="1:11" x14ac:dyDescent="0.3">
      <c r="A937" s="256">
        <v>302035650800</v>
      </c>
      <c r="B937" t="s">
        <v>971</v>
      </c>
      <c r="C937" t="s">
        <v>972</v>
      </c>
      <c r="D937" s="379">
        <v>302035650800</v>
      </c>
      <c r="E937" t="s">
        <v>1006</v>
      </c>
      <c r="F937" t="s">
        <v>1006</v>
      </c>
      <c r="G937" t="s">
        <v>2970</v>
      </c>
      <c r="H937">
        <v>38.82</v>
      </c>
      <c r="I937" s="447">
        <v>80</v>
      </c>
      <c r="J937" s="447">
        <v>500</v>
      </c>
      <c r="K937" s="447">
        <v>1000</v>
      </c>
    </row>
    <row r="938" spans="1:11" x14ac:dyDescent="0.3">
      <c r="A938" s="256">
        <v>302035651000</v>
      </c>
      <c r="B938" t="s">
        <v>971</v>
      </c>
      <c r="C938" t="s">
        <v>972</v>
      </c>
      <c r="D938" s="379">
        <v>302035651000</v>
      </c>
      <c r="E938" t="s">
        <v>1007</v>
      </c>
      <c r="F938" t="s">
        <v>1007</v>
      </c>
      <c r="G938" t="s">
        <v>2970</v>
      </c>
      <c r="H938">
        <v>48.54</v>
      </c>
      <c r="I938" s="447">
        <v>100</v>
      </c>
      <c r="J938" s="447">
        <v>500</v>
      </c>
      <c r="K938" s="447">
        <v>1000</v>
      </c>
    </row>
    <row r="939" spans="1:11" x14ac:dyDescent="0.3">
      <c r="A939" s="256">
        <v>302035701300</v>
      </c>
      <c r="B939" t="s">
        <v>971</v>
      </c>
      <c r="C939" t="s">
        <v>972</v>
      </c>
      <c r="D939" s="379">
        <v>302035701300</v>
      </c>
      <c r="E939" t="s">
        <v>1008</v>
      </c>
      <c r="F939" t="s">
        <v>1008</v>
      </c>
      <c r="G939" t="s">
        <v>2970</v>
      </c>
      <c r="H939">
        <v>54.29</v>
      </c>
      <c r="I939" s="447">
        <v>130</v>
      </c>
      <c r="J939" s="447">
        <v>600</v>
      </c>
      <c r="K939" s="447">
        <v>1000</v>
      </c>
    </row>
    <row r="940" spans="1:11" x14ac:dyDescent="0.3">
      <c r="A940" s="256">
        <v>302035750300</v>
      </c>
      <c r="B940" t="s">
        <v>971</v>
      </c>
      <c r="C940" t="s">
        <v>972</v>
      </c>
      <c r="D940" s="379">
        <v>302035750300</v>
      </c>
      <c r="E940" t="s">
        <v>1009</v>
      </c>
      <c r="F940">
        <v>0</v>
      </c>
      <c r="G940" t="s">
        <v>2970</v>
      </c>
      <c r="H940">
        <v>15.78</v>
      </c>
      <c r="I940" s="447">
        <v>30</v>
      </c>
      <c r="J940" s="447">
        <v>600</v>
      </c>
      <c r="K940" s="447">
        <v>1000</v>
      </c>
    </row>
    <row r="941" spans="1:11" x14ac:dyDescent="0.3">
      <c r="A941" s="256">
        <v>302035851000</v>
      </c>
      <c r="B941" t="s">
        <v>971</v>
      </c>
      <c r="C941" t="s">
        <v>972</v>
      </c>
      <c r="D941" s="379">
        <v>302035851000</v>
      </c>
      <c r="E941" t="s">
        <v>1010</v>
      </c>
      <c r="F941" t="s">
        <v>1010</v>
      </c>
      <c r="G941" t="s">
        <v>2970</v>
      </c>
      <c r="H941">
        <v>15.8</v>
      </c>
      <c r="I941" s="447">
        <v>100</v>
      </c>
      <c r="J941" s="447">
        <v>1200</v>
      </c>
      <c r="K941" s="447">
        <v>7000</v>
      </c>
    </row>
    <row r="942" spans="1:11" x14ac:dyDescent="0.3">
      <c r="A942" s="256">
        <v>302035851400</v>
      </c>
      <c r="B942" t="s">
        <v>971</v>
      </c>
      <c r="C942" t="s">
        <v>972</v>
      </c>
      <c r="D942" s="379">
        <v>302035851400</v>
      </c>
      <c r="E942" t="s">
        <v>1011</v>
      </c>
      <c r="F942" t="s">
        <v>1011</v>
      </c>
      <c r="G942" t="s">
        <v>2970</v>
      </c>
      <c r="H942">
        <v>22.11</v>
      </c>
      <c r="I942" s="447">
        <v>140</v>
      </c>
      <c r="J942" s="447">
        <v>1200</v>
      </c>
      <c r="K942" s="447">
        <v>5000</v>
      </c>
    </row>
    <row r="943" spans="1:11" x14ac:dyDescent="0.3">
      <c r="A943" s="256">
        <v>302035900500</v>
      </c>
      <c r="B943" t="s">
        <v>971</v>
      </c>
      <c r="C943" t="s">
        <v>972</v>
      </c>
      <c r="D943" s="379">
        <v>302035900500</v>
      </c>
      <c r="E943" t="s">
        <v>1012</v>
      </c>
      <c r="F943">
        <v>0</v>
      </c>
      <c r="G943" t="s">
        <v>2970</v>
      </c>
      <c r="H943">
        <v>50.65</v>
      </c>
      <c r="I943" s="447">
        <v>50</v>
      </c>
      <c r="J943" s="447">
        <v>200</v>
      </c>
      <c r="K943" s="447">
        <v>1200</v>
      </c>
    </row>
    <row r="944" spans="1:11" x14ac:dyDescent="0.3">
      <c r="A944" s="256">
        <v>302035900600</v>
      </c>
      <c r="B944" t="s">
        <v>971</v>
      </c>
      <c r="C944" t="s">
        <v>972</v>
      </c>
      <c r="D944" s="379">
        <v>302035900600</v>
      </c>
      <c r="E944" t="s">
        <v>1013</v>
      </c>
      <c r="F944">
        <v>0</v>
      </c>
      <c r="G944" t="s">
        <v>2970</v>
      </c>
      <c r="H944">
        <v>42.28</v>
      </c>
      <c r="I944" s="447">
        <v>60</v>
      </c>
      <c r="J944" s="447">
        <v>600</v>
      </c>
      <c r="K944" s="447">
        <v>1200</v>
      </c>
    </row>
    <row r="945" spans="1:11" x14ac:dyDescent="0.3">
      <c r="A945" s="256">
        <v>302035900800</v>
      </c>
      <c r="B945" t="s">
        <v>971</v>
      </c>
      <c r="C945" t="s">
        <v>972</v>
      </c>
      <c r="D945" s="379">
        <v>302035900800</v>
      </c>
      <c r="E945" t="s">
        <v>1014</v>
      </c>
      <c r="F945" t="s">
        <v>1014</v>
      </c>
      <c r="G945" t="s">
        <v>2970</v>
      </c>
      <c r="H945">
        <v>67.42</v>
      </c>
      <c r="I945" s="447">
        <v>80</v>
      </c>
      <c r="J945" s="447">
        <v>200</v>
      </c>
      <c r="K945" s="447">
        <v>1200</v>
      </c>
    </row>
    <row r="946" spans="1:11" x14ac:dyDescent="0.3">
      <c r="A946" s="256">
        <v>302035901000</v>
      </c>
      <c r="B946" t="s">
        <v>971</v>
      </c>
      <c r="C946" t="s">
        <v>972</v>
      </c>
      <c r="D946" s="379">
        <v>302035901000</v>
      </c>
      <c r="E946" t="s">
        <v>1015</v>
      </c>
      <c r="F946" t="s">
        <v>1015</v>
      </c>
      <c r="G946" t="s">
        <v>2970</v>
      </c>
      <c r="H946">
        <v>83.44</v>
      </c>
      <c r="I946" s="447">
        <v>100</v>
      </c>
      <c r="J946" s="447">
        <v>200</v>
      </c>
      <c r="K946" s="447">
        <v>1200</v>
      </c>
    </row>
    <row r="947" spans="1:11" x14ac:dyDescent="0.3">
      <c r="A947" s="256">
        <v>302035901500</v>
      </c>
      <c r="B947" t="s">
        <v>971</v>
      </c>
      <c r="C947" t="s">
        <v>972</v>
      </c>
      <c r="D947" s="379">
        <v>302035901500</v>
      </c>
      <c r="E947" t="s">
        <v>1016</v>
      </c>
      <c r="F947" t="s">
        <v>1016</v>
      </c>
      <c r="G947" t="s">
        <v>2970</v>
      </c>
      <c r="H947">
        <v>122.6</v>
      </c>
      <c r="I947" s="447">
        <v>150</v>
      </c>
      <c r="J947" s="447">
        <v>200</v>
      </c>
      <c r="K947" s="447">
        <v>1200</v>
      </c>
    </row>
    <row r="948" spans="1:11" x14ac:dyDescent="0.3">
      <c r="A948" s="256">
        <v>302035950500</v>
      </c>
      <c r="B948" t="s">
        <v>971</v>
      </c>
      <c r="C948" t="s">
        <v>972</v>
      </c>
      <c r="D948" s="379">
        <v>302035950500</v>
      </c>
      <c r="E948" t="s">
        <v>1017</v>
      </c>
      <c r="F948">
        <v>0</v>
      </c>
      <c r="G948" t="s">
        <v>2970</v>
      </c>
      <c r="H948">
        <v>72.540000000000006</v>
      </c>
      <c r="I948" s="447">
        <v>50</v>
      </c>
      <c r="J948" s="447">
        <v>600</v>
      </c>
      <c r="K948" s="447">
        <v>2000</v>
      </c>
    </row>
    <row r="949" spans="1:11" x14ac:dyDescent="0.3">
      <c r="A949" s="256">
        <v>302035952500</v>
      </c>
      <c r="B949" t="s">
        <v>971</v>
      </c>
      <c r="C949" t="s">
        <v>972</v>
      </c>
      <c r="D949" s="379">
        <v>302035952500</v>
      </c>
      <c r="E949" t="s">
        <v>1018</v>
      </c>
      <c r="F949">
        <v>0</v>
      </c>
      <c r="G949" t="s">
        <v>2970</v>
      </c>
      <c r="H949">
        <v>48.13</v>
      </c>
      <c r="I949" s="447">
        <v>50</v>
      </c>
      <c r="J949" s="447">
        <v>500</v>
      </c>
      <c r="K949" s="447">
        <v>2000</v>
      </c>
    </row>
    <row r="950" spans="1:11" x14ac:dyDescent="0.3">
      <c r="A950" s="256">
        <v>302036100500</v>
      </c>
      <c r="B950" t="s">
        <v>1019</v>
      </c>
      <c r="C950" t="s">
        <v>1020</v>
      </c>
      <c r="D950" s="379">
        <v>302036100500</v>
      </c>
      <c r="E950" t="s">
        <v>1021</v>
      </c>
      <c r="F950">
        <v>0</v>
      </c>
      <c r="G950" t="s">
        <v>2970</v>
      </c>
      <c r="H950">
        <v>11.32</v>
      </c>
      <c r="I950" s="447">
        <v>50</v>
      </c>
      <c r="J950" s="447">
        <v>600</v>
      </c>
      <c r="K950" s="447">
        <v>1200</v>
      </c>
    </row>
    <row r="951" spans="1:11" x14ac:dyDescent="0.3">
      <c r="A951" s="256">
        <v>302036100800</v>
      </c>
      <c r="B951" t="s">
        <v>1019</v>
      </c>
      <c r="C951" t="s">
        <v>1020</v>
      </c>
      <c r="D951" s="379">
        <v>302036100800</v>
      </c>
      <c r="E951" t="s">
        <v>1022</v>
      </c>
      <c r="F951">
        <v>0</v>
      </c>
      <c r="G951" t="s">
        <v>2970</v>
      </c>
      <c r="H951">
        <v>18.68</v>
      </c>
      <c r="I951" s="447">
        <v>80</v>
      </c>
      <c r="J951" s="447">
        <v>600</v>
      </c>
      <c r="K951" s="447">
        <v>1200</v>
      </c>
    </row>
    <row r="952" spans="1:11" x14ac:dyDescent="0.3">
      <c r="A952" s="256">
        <v>302036101000</v>
      </c>
      <c r="B952" t="s">
        <v>1019</v>
      </c>
      <c r="C952" t="s">
        <v>1020</v>
      </c>
      <c r="D952" s="379">
        <v>302036101000</v>
      </c>
      <c r="E952" t="s">
        <v>1023</v>
      </c>
      <c r="F952" t="s">
        <v>1023</v>
      </c>
      <c r="G952" t="s">
        <v>2970</v>
      </c>
      <c r="H952">
        <v>23.35</v>
      </c>
      <c r="I952" s="447">
        <v>100</v>
      </c>
      <c r="J952" s="447">
        <v>600</v>
      </c>
      <c r="K952" s="447">
        <v>1200</v>
      </c>
    </row>
    <row r="953" spans="1:11" x14ac:dyDescent="0.3">
      <c r="A953" s="256">
        <v>302036101200</v>
      </c>
      <c r="B953" t="s">
        <v>1019</v>
      </c>
      <c r="C953" t="s">
        <v>1020</v>
      </c>
      <c r="D953" s="379">
        <v>302036101200</v>
      </c>
      <c r="E953" t="s">
        <v>1024</v>
      </c>
      <c r="F953">
        <v>0</v>
      </c>
      <c r="G953" t="s">
        <v>2970</v>
      </c>
      <c r="H953">
        <v>28.03</v>
      </c>
      <c r="I953" s="447">
        <v>120</v>
      </c>
      <c r="J953" s="447">
        <v>600</v>
      </c>
      <c r="K953" s="447">
        <v>1200</v>
      </c>
    </row>
    <row r="954" spans="1:11" x14ac:dyDescent="0.3">
      <c r="A954" s="256">
        <v>302036150500</v>
      </c>
      <c r="B954" t="s">
        <v>1019</v>
      </c>
      <c r="C954" t="s">
        <v>1020</v>
      </c>
      <c r="D954" s="379">
        <v>302036150500</v>
      </c>
      <c r="E954" t="s">
        <v>3480</v>
      </c>
      <c r="F954">
        <v>0</v>
      </c>
      <c r="G954" t="s">
        <v>2970</v>
      </c>
      <c r="H954">
        <v>13.28</v>
      </c>
      <c r="I954" s="447">
        <v>50</v>
      </c>
      <c r="J954" s="447">
        <v>600</v>
      </c>
      <c r="K954" s="447">
        <v>1200</v>
      </c>
    </row>
    <row r="955" spans="1:11" x14ac:dyDescent="0.3">
      <c r="A955" s="256">
        <v>302036150600</v>
      </c>
      <c r="B955" t="s">
        <v>1019</v>
      </c>
      <c r="C955" t="s">
        <v>1020</v>
      </c>
      <c r="D955" s="379">
        <v>302036150600</v>
      </c>
      <c r="E955" t="s">
        <v>1025</v>
      </c>
      <c r="F955">
        <v>0</v>
      </c>
      <c r="G955" t="s">
        <v>2970</v>
      </c>
      <c r="H955">
        <v>25.03</v>
      </c>
      <c r="I955" s="447">
        <v>60</v>
      </c>
      <c r="J955" s="447">
        <v>600</v>
      </c>
      <c r="K955" s="447">
        <v>1200</v>
      </c>
    </row>
    <row r="956" spans="1:11" x14ac:dyDescent="0.3">
      <c r="A956" s="256">
        <v>302036151000</v>
      </c>
      <c r="B956" t="s">
        <v>1019</v>
      </c>
      <c r="C956" t="s">
        <v>1020</v>
      </c>
      <c r="D956" s="379">
        <v>302036151000</v>
      </c>
      <c r="E956" t="s">
        <v>1026</v>
      </c>
      <c r="F956">
        <v>0</v>
      </c>
      <c r="G956" t="s">
        <v>2970</v>
      </c>
      <c r="H956">
        <v>35.64</v>
      </c>
      <c r="I956" s="447">
        <v>100</v>
      </c>
      <c r="J956" s="447">
        <v>600</v>
      </c>
      <c r="K956" s="447">
        <v>1200</v>
      </c>
    </row>
    <row r="957" spans="1:11" x14ac:dyDescent="0.3">
      <c r="A957" s="256">
        <v>302036151100</v>
      </c>
      <c r="B957" t="s">
        <v>1019</v>
      </c>
      <c r="C957" t="s">
        <v>1020</v>
      </c>
      <c r="D957" s="379">
        <v>302036151100</v>
      </c>
      <c r="E957" t="s">
        <v>3481</v>
      </c>
      <c r="F957">
        <v>0</v>
      </c>
      <c r="G957" t="s">
        <v>2970</v>
      </c>
      <c r="H957">
        <v>26.57</v>
      </c>
      <c r="I957" s="447">
        <v>100</v>
      </c>
      <c r="J957" s="447">
        <v>600</v>
      </c>
      <c r="K957" s="447">
        <v>1200</v>
      </c>
    </row>
    <row r="958" spans="1:11" x14ac:dyDescent="0.3">
      <c r="A958" s="256">
        <v>302036181500</v>
      </c>
      <c r="B958" t="s">
        <v>1019</v>
      </c>
      <c r="C958" t="s">
        <v>1020</v>
      </c>
      <c r="D958" s="379">
        <v>302036181500</v>
      </c>
      <c r="E958" t="s">
        <v>1027</v>
      </c>
      <c r="F958">
        <v>0</v>
      </c>
      <c r="G958" t="s">
        <v>2970</v>
      </c>
      <c r="H958">
        <v>90.84</v>
      </c>
      <c r="I958" s="447">
        <v>150</v>
      </c>
      <c r="J958" s="447">
        <v>1200</v>
      </c>
      <c r="K958" s="447">
        <v>1000</v>
      </c>
    </row>
    <row r="959" spans="1:11" x14ac:dyDescent="0.3">
      <c r="A959" s="256">
        <v>302036200500</v>
      </c>
      <c r="B959" t="s">
        <v>1019</v>
      </c>
      <c r="C959" t="s">
        <v>1020</v>
      </c>
      <c r="D959" s="379">
        <v>302036200500</v>
      </c>
      <c r="E959" t="s">
        <v>1028</v>
      </c>
      <c r="F959">
        <v>0</v>
      </c>
      <c r="G959" t="s">
        <v>2970</v>
      </c>
      <c r="H959">
        <v>12.85</v>
      </c>
      <c r="I959" s="447">
        <v>50</v>
      </c>
      <c r="J959" s="447">
        <v>600</v>
      </c>
      <c r="K959" s="447">
        <v>1200</v>
      </c>
    </row>
    <row r="960" spans="1:11" x14ac:dyDescent="0.3">
      <c r="A960" s="256">
        <v>302036201000</v>
      </c>
      <c r="B960" t="s">
        <v>1019</v>
      </c>
      <c r="C960" t="s">
        <v>1020</v>
      </c>
      <c r="D960" s="379">
        <v>302036201000</v>
      </c>
      <c r="E960" t="s">
        <v>1029</v>
      </c>
      <c r="F960">
        <v>0</v>
      </c>
      <c r="G960" t="s">
        <v>2970</v>
      </c>
      <c r="H960">
        <v>25.71</v>
      </c>
      <c r="I960" s="447">
        <v>100</v>
      </c>
      <c r="J960" s="447">
        <v>600</v>
      </c>
      <c r="K960" s="447">
        <v>1200</v>
      </c>
    </row>
    <row r="961" spans="1:11" x14ac:dyDescent="0.3">
      <c r="A961" s="256">
        <v>302036250500</v>
      </c>
      <c r="B961" t="s">
        <v>1019</v>
      </c>
      <c r="C961" t="s">
        <v>1020</v>
      </c>
      <c r="D961" s="379">
        <v>302036250500</v>
      </c>
      <c r="E961" t="s">
        <v>1030</v>
      </c>
      <c r="F961">
        <v>0</v>
      </c>
      <c r="G961" t="s">
        <v>2970</v>
      </c>
      <c r="H961">
        <v>14.09</v>
      </c>
      <c r="I961" s="447">
        <v>50</v>
      </c>
      <c r="J961" s="447">
        <v>600</v>
      </c>
      <c r="K961" s="447">
        <v>1000</v>
      </c>
    </row>
    <row r="962" spans="1:11" x14ac:dyDescent="0.3">
      <c r="A962" s="256">
        <v>302036250800</v>
      </c>
      <c r="B962" t="s">
        <v>1019</v>
      </c>
      <c r="C962" t="s">
        <v>1020</v>
      </c>
      <c r="D962" s="379">
        <v>302036250800</v>
      </c>
      <c r="E962" t="s">
        <v>1031</v>
      </c>
      <c r="F962">
        <v>0</v>
      </c>
      <c r="G962" t="s">
        <v>2970</v>
      </c>
      <c r="H962">
        <v>22.55</v>
      </c>
      <c r="I962" s="447">
        <v>80</v>
      </c>
      <c r="J962" s="447">
        <v>600</v>
      </c>
      <c r="K962" s="447">
        <v>1000</v>
      </c>
    </row>
    <row r="963" spans="1:11" x14ac:dyDescent="0.3">
      <c r="A963" s="256">
        <v>302036251000</v>
      </c>
      <c r="B963" t="s">
        <v>1019</v>
      </c>
      <c r="C963" t="s">
        <v>1020</v>
      </c>
      <c r="D963" s="379">
        <v>302036251000</v>
      </c>
      <c r="E963" t="s">
        <v>1032</v>
      </c>
      <c r="F963">
        <v>0</v>
      </c>
      <c r="G963" t="s">
        <v>2970</v>
      </c>
      <c r="H963">
        <v>28.2</v>
      </c>
      <c r="I963" s="447">
        <v>100</v>
      </c>
      <c r="J963" s="447">
        <v>600</v>
      </c>
      <c r="K963" s="447">
        <v>1000</v>
      </c>
    </row>
    <row r="964" spans="1:11" x14ac:dyDescent="0.3">
      <c r="A964" s="256">
        <v>302036300100</v>
      </c>
      <c r="B964" t="s">
        <v>1019</v>
      </c>
      <c r="C964" t="s">
        <v>1020</v>
      </c>
      <c r="D964" s="379">
        <v>302036300100</v>
      </c>
      <c r="E964" t="s">
        <v>1033</v>
      </c>
      <c r="F964">
        <v>0</v>
      </c>
      <c r="G964" t="s">
        <v>2970</v>
      </c>
      <c r="H964">
        <v>18.87</v>
      </c>
      <c r="I964" s="447">
        <v>50</v>
      </c>
      <c r="J964" s="447">
        <v>600</v>
      </c>
      <c r="K964" s="447">
        <v>1200</v>
      </c>
    </row>
    <row r="965" spans="1:11" x14ac:dyDescent="0.3">
      <c r="A965" s="256">
        <v>302036300400</v>
      </c>
      <c r="B965" t="s">
        <v>1019</v>
      </c>
      <c r="C965" t="s">
        <v>1020</v>
      </c>
      <c r="D965" s="379">
        <v>302036300400</v>
      </c>
      <c r="E965" t="s">
        <v>1034</v>
      </c>
      <c r="F965">
        <v>0</v>
      </c>
      <c r="G965" t="s">
        <v>2970</v>
      </c>
      <c r="H965">
        <v>20.27</v>
      </c>
      <c r="I965" s="447">
        <v>40</v>
      </c>
      <c r="J965" s="447">
        <v>1000</v>
      </c>
      <c r="K965" s="447">
        <v>600</v>
      </c>
    </row>
    <row r="966" spans="1:11" x14ac:dyDescent="0.3">
      <c r="A966" s="256">
        <v>302036300500</v>
      </c>
      <c r="B966" t="s">
        <v>1019</v>
      </c>
      <c r="C966" t="s">
        <v>1020</v>
      </c>
      <c r="D966" s="379">
        <v>302036300500</v>
      </c>
      <c r="E966" t="s">
        <v>1035</v>
      </c>
      <c r="F966">
        <v>0</v>
      </c>
      <c r="G966" t="s">
        <v>2970</v>
      </c>
      <c r="H966">
        <v>18.87</v>
      </c>
      <c r="I966" s="447">
        <v>50</v>
      </c>
      <c r="J966" s="447">
        <v>1200</v>
      </c>
      <c r="K966" s="447">
        <v>600</v>
      </c>
    </row>
    <row r="967" spans="1:11" x14ac:dyDescent="0.3">
      <c r="A967" s="256">
        <v>302036300600</v>
      </c>
      <c r="B967" t="s">
        <v>1019</v>
      </c>
      <c r="C967" t="s">
        <v>1020</v>
      </c>
      <c r="D967" s="379">
        <v>302036300600</v>
      </c>
      <c r="E967" t="s">
        <v>2966</v>
      </c>
      <c r="F967">
        <v>0</v>
      </c>
      <c r="G967" t="s">
        <v>2970</v>
      </c>
      <c r="H967">
        <v>22.66</v>
      </c>
      <c r="I967" s="447">
        <v>60</v>
      </c>
      <c r="J967" s="447">
        <v>1200</v>
      </c>
      <c r="K967" s="447">
        <v>600</v>
      </c>
    </row>
    <row r="968" spans="1:11" x14ac:dyDescent="0.3">
      <c r="A968" s="256">
        <v>302036300800</v>
      </c>
      <c r="B968" t="s">
        <v>1019</v>
      </c>
      <c r="C968" t="s">
        <v>1020</v>
      </c>
      <c r="D968" s="379">
        <v>302036300800</v>
      </c>
      <c r="E968" t="s">
        <v>1036</v>
      </c>
      <c r="F968">
        <v>0</v>
      </c>
      <c r="G968" t="s">
        <v>2970</v>
      </c>
      <c r="H968">
        <v>30.21</v>
      </c>
      <c r="I968" s="447">
        <v>80</v>
      </c>
      <c r="J968" s="447">
        <v>1000</v>
      </c>
      <c r="K968" s="447">
        <v>600</v>
      </c>
    </row>
    <row r="969" spans="1:11" x14ac:dyDescent="0.3">
      <c r="A969" s="256">
        <v>302036301000</v>
      </c>
      <c r="B969" t="s">
        <v>1019</v>
      </c>
      <c r="C969" t="s">
        <v>1020</v>
      </c>
      <c r="D969" s="379">
        <v>302036301000</v>
      </c>
      <c r="E969" t="s">
        <v>1037</v>
      </c>
      <c r="F969">
        <v>0</v>
      </c>
      <c r="G969" t="s">
        <v>2970</v>
      </c>
      <c r="H969">
        <v>37.75</v>
      </c>
      <c r="I969" s="447">
        <v>100</v>
      </c>
      <c r="J969" s="447">
        <v>1000</v>
      </c>
      <c r="K969" s="447">
        <v>600</v>
      </c>
    </row>
    <row r="970" spans="1:11" x14ac:dyDescent="0.3">
      <c r="A970" s="256">
        <v>302036310000</v>
      </c>
      <c r="B970" t="s">
        <v>1019</v>
      </c>
      <c r="C970" t="s">
        <v>1020</v>
      </c>
      <c r="D970" s="379">
        <v>302036310000</v>
      </c>
      <c r="E970" t="s">
        <v>1038</v>
      </c>
      <c r="F970">
        <v>0</v>
      </c>
      <c r="G970" t="s">
        <v>2970</v>
      </c>
      <c r="H970">
        <v>37.75</v>
      </c>
      <c r="I970" s="447">
        <v>100</v>
      </c>
      <c r="J970" s="447">
        <v>600</v>
      </c>
      <c r="K970" s="447">
        <v>1200</v>
      </c>
    </row>
    <row r="971" spans="1:11" x14ac:dyDescent="0.3">
      <c r="A971" s="257">
        <v>302036350500</v>
      </c>
      <c r="B971" t="s">
        <v>1019</v>
      </c>
      <c r="C971" t="s">
        <v>1020</v>
      </c>
      <c r="D971" s="379">
        <v>302036350500</v>
      </c>
      <c r="E971" t="s">
        <v>1039</v>
      </c>
      <c r="F971">
        <v>0</v>
      </c>
      <c r="G971" t="s">
        <v>2970</v>
      </c>
      <c r="H971">
        <v>23.59</v>
      </c>
      <c r="I971" s="447">
        <v>50</v>
      </c>
      <c r="J971" s="447">
        <v>1000</v>
      </c>
      <c r="K971" s="447">
        <v>600</v>
      </c>
    </row>
    <row r="972" spans="1:11" x14ac:dyDescent="0.3">
      <c r="A972" s="257">
        <v>302036350550</v>
      </c>
      <c r="B972" t="s">
        <v>1019</v>
      </c>
      <c r="C972" t="s">
        <v>1020</v>
      </c>
      <c r="D972" s="379">
        <v>302036350550</v>
      </c>
      <c r="E972" t="s">
        <v>1040</v>
      </c>
      <c r="F972">
        <v>0</v>
      </c>
      <c r="G972" t="s">
        <v>2970</v>
      </c>
      <c r="H972">
        <v>27.89</v>
      </c>
      <c r="I972" s="447">
        <v>50</v>
      </c>
      <c r="J972" s="447">
        <v>600</v>
      </c>
      <c r="K972" s="447">
        <v>1000</v>
      </c>
    </row>
    <row r="973" spans="1:11" x14ac:dyDescent="0.3">
      <c r="A973" s="257">
        <v>302036350600</v>
      </c>
      <c r="B973" t="s">
        <v>1019</v>
      </c>
      <c r="C973" t="s">
        <v>1020</v>
      </c>
      <c r="D973" s="379">
        <v>302036350600</v>
      </c>
      <c r="E973" t="s">
        <v>1041</v>
      </c>
      <c r="F973" t="s">
        <v>1041</v>
      </c>
      <c r="G973" t="s">
        <v>2970</v>
      </c>
      <c r="H973">
        <v>26.18</v>
      </c>
      <c r="I973" s="447">
        <v>60</v>
      </c>
      <c r="J973" s="447">
        <v>1000</v>
      </c>
      <c r="K973" s="447">
        <v>600</v>
      </c>
    </row>
    <row r="974" spans="1:11" x14ac:dyDescent="0.3">
      <c r="A974" s="257">
        <v>302036351000</v>
      </c>
      <c r="B974" t="s">
        <v>1019</v>
      </c>
      <c r="C974" t="s">
        <v>1020</v>
      </c>
      <c r="D974" s="379">
        <v>302036351000</v>
      </c>
      <c r="E974" t="s">
        <v>1042</v>
      </c>
      <c r="F974">
        <v>0</v>
      </c>
      <c r="G974" t="s">
        <v>2970</v>
      </c>
      <c r="H974">
        <v>47.2</v>
      </c>
      <c r="I974" s="447">
        <v>100</v>
      </c>
      <c r="J974" s="447">
        <v>600</v>
      </c>
      <c r="K974" s="447">
        <v>1000</v>
      </c>
    </row>
    <row r="975" spans="1:11" x14ac:dyDescent="0.3">
      <c r="A975" s="257">
        <v>302036351200</v>
      </c>
      <c r="B975" t="s">
        <v>1019</v>
      </c>
      <c r="C975" t="s">
        <v>1020</v>
      </c>
      <c r="D975" s="379">
        <v>302036351200</v>
      </c>
      <c r="E975" t="s">
        <v>1043</v>
      </c>
      <c r="F975">
        <v>0</v>
      </c>
      <c r="G975" t="s">
        <v>2970</v>
      </c>
      <c r="H975">
        <v>52.37</v>
      </c>
      <c r="I975" s="447">
        <v>120</v>
      </c>
      <c r="J975" s="447">
        <v>1000</v>
      </c>
      <c r="K975" s="447">
        <v>600</v>
      </c>
    </row>
    <row r="976" spans="1:11" x14ac:dyDescent="0.3">
      <c r="A976" s="257">
        <v>302036351600</v>
      </c>
      <c r="B976" t="s">
        <v>1019</v>
      </c>
      <c r="C976" t="s">
        <v>1020</v>
      </c>
      <c r="D976" s="379">
        <v>302036351600</v>
      </c>
      <c r="E976" t="s">
        <v>1044</v>
      </c>
      <c r="F976">
        <v>0</v>
      </c>
      <c r="G976" t="s">
        <v>2970</v>
      </c>
      <c r="H976">
        <v>69.819999999999993</v>
      </c>
      <c r="I976" s="447">
        <v>160</v>
      </c>
      <c r="J976" s="447">
        <v>1000</v>
      </c>
      <c r="K976" s="447">
        <v>600</v>
      </c>
    </row>
    <row r="977" spans="1:11" x14ac:dyDescent="0.3">
      <c r="A977" s="256">
        <v>302036451000</v>
      </c>
      <c r="B977" t="s">
        <v>1019</v>
      </c>
      <c r="C977" t="s">
        <v>1020</v>
      </c>
      <c r="D977" s="379">
        <v>302036451000</v>
      </c>
      <c r="E977" t="s">
        <v>1045</v>
      </c>
      <c r="F977">
        <v>0</v>
      </c>
      <c r="G977" t="s">
        <v>2970</v>
      </c>
      <c r="H977">
        <v>58.46</v>
      </c>
      <c r="I977" s="447">
        <v>100</v>
      </c>
      <c r="J977" s="447">
        <v>1000</v>
      </c>
      <c r="K977" s="447">
        <v>600</v>
      </c>
    </row>
    <row r="978" spans="1:11" x14ac:dyDescent="0.3">
      <c r="A978" s="256">
        <v>302036610500</v>
      </c>
      <c r="B978" t="s">
        <v>1019</v>
      </c>
      <c r="C978" t="s">
        <v>1020</v>
      </c>
      <c r="D978" s="379">
        <v>302036610500</v>
      </c>
      <c r="E978" t="s">
        <v>1046</v>
      </c>
      <c r="F978">
        <v>0</v>
      </c>
      <c r="G978" t="s">
        <v>2970</v>
      </c>
      <c r="H978">
        <v>40.85</v>
      </c>
      <c r="I978" s="447">
        <v>50</v>
      </c>
      <c r="J978" s="447">
        <v>1000</v>
      </c>
      <c r="K978" s="447">
        <v>600</v>
      </c>
    </row>
    <row r="979" spans="1:11" x14ac:dyDescent="0.3">
      <c r="A979" s="256">
        <v>302036615300</v>
      </c>
      <c r="B979" t="s">
        <v>1019</v>
      </c>
      <c r="C979" t="s">
        <v>1020</v>
      </c>
      <c r="D979" s="379">
        <v>302036615300</v>
      </c>
      <c r="E979" t="s">
        <v>1047</v>
      </c>
      <c r="F979">
        <v>0</v>
      </c>
      <c r="G979" t="s">
        <v>2970</v>
      </c>
      <c r="H979">
        <v>26.96</v>
      </c>
      <c r="I979" s="447">
        <v>30</v>
      </c>
      <c r="J979" s="447">
        <v>1000</v>
      </c>
      <c r="K979" s="447">
        <v>600</v>
      </c>
    </row>
    <row r="980" spans="1:11" x14ac:dyDescent="0.3">
      <c r="A980" s="256">
        <v>302036615500</v>
      </c>
      <c r="B980" t="s">
        <v>1019</v>
      </c>
      <c r="C980" t="s">
        <v>1020</v>
      </c>
      <c r="D980" s="379">
        <v>302036615500</v>
      </c>
      <c r="E980" t="s">
        <v>1048</v>
      </c>
      <c r="F980">
        <v>0</v>
      </c>
      <c r="G980" t="s">
        <v>2970</v>
      </c>
      <c r="H980">
        <v>40.85</v>
      </c>
      <c r="I980" s="447">
        <v>50</v>
      </c>
      <c r="J980" s="447">
        <v>1000</v>
      </c>
      <c r="K980" s="447">
        <v>600</v>
      </c>
    </row>
    <row r="981" spans="1:11" x14ac:dyDescent="0.3">
      <c r="A981" s="256">
        <v>302036870800</v>
      </c>
      <c r="B981" t="s">
        <v>1019</v>
      </c>
      <c r="C981" t="s">
        <v>1020</v>
      </c>
      <c r="D981" s="379">
        <v>302036870800</v>
      </c>
      <c r="E981" t="s">
        <v>1049</v>
      </c>
      <c r="F981" t="s">
        <v>1049</v>
      </c>
      <c r="G981" t="s">
        <v>2970</v>
      </c>
      <c r="H981">
        <v>67.64</v>
      </c>
      <c r="I981" s="447">
        <v>80</v>
      </c>
      <c r="J981" s="447">
        <v>500</v>
      </c>
      <c r="K981" s="447">
        <v>1000</v>
      </c>
    </row>
    <row r="982" spans="1:11" x14ac:dyDescent="0.3">
      <c r="A982" s="256">
        <v>302036871000</v>
      </c>
      <c r="B982" t="s">
        <v>1019</v>
      </c>
      <c r="C982" t="s">
        <v>1020</v>
      </c>
      <c r="D982" s="379">
        <v>302036871000</v>
      </c>
      <c r="E982" t="s">
        <v>1050</v>
      </c>
      <c r="F982" t="s">
        <v>1050</v>
      </c>
      <c r="G982" t="s">
        <v>2944</v>
      </c>
      <c r="H982">
        <v>24189.59</v>
      </c>
      <c r="I982">
        <v>0</v>
      </c>
      <c r="J982" s="380">
        <v>0</v>
      </c>
      <c r="K982" s="380">
        <v>0</v>
      </c>
    </row>
    <row r="983" spans="1:11" x14ac:dyDescent="0.3">
      <c r="A983" s="256">
        <v>302037100500</v>
      </c>
      <c r="B983" t="s">
        <v>1051</v>
      </c>
      <c r="C983" t="s">
        <v>1052</v>
      </c>
      <c r="D983" s="379">
        <v>302037100500</v>
      </c>
      <c r="E983" t="s">
        <v>1053</v>
      </c>
      <c r="F983">
        <v>0</v>
      </c>
      <c r="G983" t="s">
        <v>2970</v>
      </c>
      <c r="H983">
        <v>36.270000000000003</v>
      </c>
      <c r="I983" s="447">
        <v>50</v>
      </c>
      <c r="J983" s="447">
        <v>1000</v>
      </c>
      <c r="K983" s="447">
        <v>600</v>
      </c>
    </row>
    <row r="984" spans="1:11" x14ac:dyDescent="0.3">
      <c r="A984" s="256">
        <v>302037200600</v>
      </c>
      <c r="B984" t="s">
        <v>1051</v>
      </c>
      <c r="C984" t="s">
        <v>1052</v>
      </c>
      <c r="D984" s="379">
        <v>302037200600</v>
      </c>
      <c r="E984" t="s">
        <v>1054</v>
      </c>
      <c r="F984">
        <v>0</v>
      </c>
      <c r="G984" t="s">
        <v>2970</v>
      </c>
      <c r="H984">
        <v>26.23</v>
      </c>
      <c r="I984" s="447">
        <v>60</v>
      </c>
      <c r="J984" s="447">
        <v>1000</v>
      </c>
      <c r="K984" s="447">
        <v>600</v>
      </c>
    </row>
    <row r="985" spans="1:11" x14ac:dyDescent="0.3">
      <c r="A985" s="256">
        <v>302037300500</v>
      </c>
      <c r="B985" t="s">
        <v>1051</v>
      </c>
      <c r="C985" t="s">
        <v>1052</v>
      </c>
      <c r="D985" s="379">
        <v>302037300500</v>
      </c>
      <c r="E985" t="s">
        <v>1055</v>
      </c>
      <c r="F985">
        <v>0</v>
      </c>
      <c r="G985" t="s">
        <v>2970</v>
      </c>
      <c r="H985">
        <v>13.93</v>
      </c>
      <c r="I985" s="447">
        <v>50</v>
      </c>
      <c r="J985" s="447">
        <v>1000</v>
      </c>
      <c r="K985" s="447">
        <v>600</v>
      </c>
    </row>
    <row r="986" spans="1:11" x14ac:dyDescent="0.3">
      <c r="A986" s="256">
        <v>302037300800</v>
      </c>
      <c r="B986" t="s">
        <v>1051</v>
      </c>
      <c r="C986" t="s">
        <v>1052</v>
      </c>
      <c r="D986" s="379">
        <v>302037300800</v>
      </c>
      <c r="E986" t="s">
        <v>1056</v>
      </c>
      <c r="F986">
        <v>0</v>
      </c>
      <c r="G986" t="s">
        <v>2970</v>
      </c>
      <c r="H986">
        <v>23.26</v>
      </c>
      <c r="I986" s="447">
        <v>50</v>
      </c>
      <c r="J986" s="447">
        <v>1000</v>
      </c>
      <c r="K986" s="447">
        <v>600</v>
      </c>
    </row>
    <row r="987" spans="1:11" x14ac:dyDescent="0.3">
      <c r="A987" s="256">
        <v>302037301000</v>
      </c>
      <c r="B987" t="s">
        <v>1051</v>
      </c>
      <c r="C987" t="s">
        <v>1052</v>
      </c>
      <c r="D987" s="379">
        <v>302037301000</v>
      </c>
      <c r="E987" t="s">
        <v>1057</v>
      </c>
      <c r="F987">
        <v>0</v>
      </c>
      <c r="G987" t="s">
        <v>2970</v>
      </c>
      <c r="H987">
        <v>27.77</v>
      </c>
      <c r="I987" s="447">
        <v>100</v>
      </c>
      <c r="J987" s="447">
        <v>1000</v>
      </c>
      <c r="K987" s="447">
        <v>600</v>
      </c>
    </row>
    <row r="988" spans="1:11" x14ac:dyDescent="0.3">
      <c r="A988" s="256">
        <v>302037401000</v>
      </c>
      <c r="B988" t="s">
        <v>1051</v>
      </c>
      <c r="C988" t="s">
        <v>1052</v>
      </c>
      <c r="D988" s="379">
        <v>302037401000</v>
      </c>
      <c r="E988" t="s">
        <v>1058</v>
      </c>
      <c r="F988">
        <v>0</v>
      </c>
      <c r="G988" t="s">
        <v>2970</v>
      </c>
      <c r="H988">
        <v>12.77</v>
      </c>
      <c r="I988" s="447">
        <v>50</v>
      </c>
      <c r="J988" s="447">
        <v>1000</v>
      </c>
      <c r="K988" s="447">
        <v>600</v>
      </c>
    </row>
    <row r="989" spans="1:11" x14ac:dyDescent="0.3">
      <c r="A989" s="256">
        <v>302037500500</v>
      </c>
      <c r="B989" t="s">
        <v>1051</v>
      </c>
      <c r="C989" t="s">
        <v>1052</v>
      </c>
      <c r="D989" s="379">
        <v>302037500500</v>
      </c>
      <c r="E989" t="s">
        <v>1059</v>
      </c>
      <c r="F989">
        <v>0</v>
      </c>
      <c r="G989" t="s">
        <v>2970</v>
      </c>
      <c r="H989">
        <v>25.57</v>
      </c>
      <c r="I989" s="447">
        <v>50</v>
      </c>
      <c r="J989" s="447">
        <v>1000</v>
      </c>
      <c r="K989" s="447">
        <v>600</v>
      </c>
    </row>
    <row r="990" spans="1:11" x14ac:dyDescent="0.3">
      <c r="A990" s="256">
        <v>302235100200</v>
      </c>
      <c r="B990" t="s">
        <v>1060</v>
      </c>
      <c r="C990" t="s">
        <v>1061</v>
      </c>
      <c r="D990" s="379">
        <v>302235100200</v>
      </c>
      <c r="E990" t="s">
        <v>1062</v>
      </c>
      <c r="F990">
        <v>0</v>
      </c>
      <c r="G990" t="s">
        <v>2970</v>
      </c>
      <c r="H990">
        <v>13.25</v>
      </c>
      <c r="I990" s="447">
        <v>20</v>
      </c>
      <c r="J990" s="447">
        <v>1000</v>
      </c>
      <c r="K990" s="447">
        <v>600</v>
      </c>
    </row>
    <row r="991" spans="1:11" x14ac:dyDescent="0.3">
      <c r="A991" s="256">
        <v>302235100300</v>
      </c>
      <c r="B991" t="s">
        <v>1060</v>
      </c>
      <c r="C991" t="s">
        <v>1061</v>
      </c>
      <c r="D991" s="379">
        <v>302235100300</v>
      </c>
      <c r="E991" t="s">
        <v>1063</v>
      </c>
      <c r="F991" t="s">
        <v>1063</v>
      </c>
      <c r="G991" t="s">
        <v>2970</v>
      </c>
      <c r="H991">
        <v>19.87</v>
      </c>
      <c r="I991" s="447">
        <v>30</v>
      </c>
      <c r="J991" s="447">
        <v>1000</v>
      </c>
      <c r="K991" s="447">
        <v>600</v>
      </c>
    </row>
    <row r="992" spans="1:11" x14ac:dyDescent="0.3">
      <c r="A992" s="256">
        <v>302235100400</v>
      </c>
      <c r="B992" t="s">
        <v>1060</v>
      </c>
      <c r="C992" t="s">
        <v>1061</v>
      </c>
      <c r="D992" s="379">
        <v>302235100400</v>
      </c>
      <c r="E992" t="s">
        <v>1064</v>
      </c>
      <c r="F992">
        <v>0</v>
      </c>
      <c r="G992" t="s">
        <v>2970</v>
      </c>
      <c r="H992">
        <v>21.04</v>
      </c>
      <c r="I992" s="447">
        <v>40</v>
      </c>
      <c r="J992" s="447">
        <v>1000</v>
      </c>
      <c r="K992" s="447">
        <v>600</v>
      </c>
    </row>
    <row r="993" spans="1:11" x14ac:dyDescent="0.3">
      <c r="A993" s="256">
        <v>302235100500</v>
      </c>
      <c r="B993" t="s">
        <v>1060</v>
      </c>
      <c r="C993" t="s">
        <v>1061</v>
      </c>
      <c r="D993" s="379">
        <v>302235100500</v>
      </c>
      <c r="E993" t="s">
        <v>1065</v>
      </c>
      <c r="F993">
        <v>0</v>
      </c>
      <c r="G993" t="s">
        <v>2970</v>
      </c>
      <c r="H993">
        <v>31.01</v>
      </c>
      <c r="I993" s="447">
        <v>50</v>
      </c>
      <c r="J993" s="447">
        <v>1000</v>
      </c>
      <c r="K993" s="447">
        <v>600</v>
      </c>
    </row>
    <row r="994" spans="1:11" x14ac:dyDescent="0.3">
      <c r="A994" s="256">
        <v>302235101000</v>
      </c>
      <c r="B994" t="s">
        <v>1060</v>
      </c>
      <c r="C994" t="s">
        <v>1061</v>
      </c>
      <c r="D994" s="379">
        <v>302235101000</v>
      </c>
      <c r="E994" t="s">
        <v>1066</v>
      </c>
      <c r="F994" t="s">
        <v>1066</v>
      </c>
      <c r="G994" t="s">
        <v>2970</v>
      </c>
      <c r="H994">
        <v>62.03</v>
      </c>
      <c r="I994" s="447">
        <v>100</v>
      </c>
      <c r="J994" s="447">
        <v>1000</v>
      </c>
      <c r="K994" s="447">
        <v>600</v>
      </c>
    </row>
    <row r="995" spans="1:11" x14ac:dyDescent="0.3">
      <c r="A995" s="256">
        <v>302235200800</v>
      </c>
      <c r="B995" t="s">
        <v>1060</v>
      </c>
      <c r="C995" t="s">
        <v>1061</v>
      </c>
      <c r="D995" s="379">
        <v>302235200800</v>
      </c>
      <c r="E995" t="s">
        <v>1067</v>
      </c>
      <c r="F995">
        <v>0</v>
      </c>
      <c r="G995" t="s">
        <v>2970</v>
      </c>
      <c r="H995">
        <v>49.16</v>
      </c>
      <c r="I995" s="447">
        <v>80</v>
      </c>
      <c r="J995" s="447">
        <v>1000</v>
      </c>
      <c r="K995" s="447">
        <v>600</v>
      </c>
    </row>
    <row r="996" spans="1:11" x14ac:dyDescent="0.3">
      <c r="A996" s="256">
        <v>302235201200</v>
      </c>
      <c r="B996" t="s">
        <v>1060</v>
      </c>
      <c r="C996" t="s">
        <v>1061</v>
      </c>
      <c r="D996" s="379">
        <v>302235201200</v>
      </c>
      <c r="E996" t="s">
        <v>1068</v>
      </c>
      <c r="F996" t="s">
        <v>1068</v>
      </c>
      <c r="G996" t="s">
        <v>2970</v>
      </c>
      <c r="H996">
        <v>73.73</v>
      </c>
      <c r="I996" s="447">
        <v>120</v>
      </c>
      <c r="J996" s="447">
        <v>1000</v>
      </c>
      <c r="K996" s="447">
        <v>600</v>
      </c>
    </row>
    <row r="997" spans="1:11" x14ac:dyDescent="0.3">
      <c r="A997" s="256">
        <v>302235400500</v>
      </c>
      <c r="B997" t="s">
        <v>1060</v>
      </c>
      <c r="C997" t="s">
        <v>1061</v>
      </c>
      <c r="D997" s="379">
        <v>302235400500</v>
      </c>
      <c r="E997" t="s">
        <v>1069</v>
      </c>
      <c r="F997" t="s">
        <v>1069</v>
      </c>
      <c r="G997" t="s">
        <v>2970</v>
      </c>
      <c r="H997">
        <v>30.41</v>
      </c>
      <c r="I997" s="447">
        <v>50</v>
      </c>
      <c r="J997" s="447">
        <v>1000</v>
      </c>
      <c r="K997" s="447">
        <v>600</v>
      </c>
    </row>
    <row r="998" spans="1:11" x14ac:dyDescent="0.3">
      <c r="A998" s="256">
        <v>302235400600</v>
      </c>
      <c r="B998" t="s">
        <v>1060</v>
      </c>
      <c r="C998" t="s">
        <v>1061</v>
      </c>
      <c r="D998" s="379">
        <v>302235400600</v>
      </c>
      <c r="E998" t="s">
        <v>1070</v>
      </c>
      <c r="F998" t="s">
        <v>1070</v>
      </c>
      <c r="G998" t="s">
        <v>2970</v>
      </c>
      <c r="H998">
        <v>36.49</v>
      </c>
      <c r="I998" s="447">
        <v>60</v>
      </c>
      <c r="J998" s="447">
        <v>1000</v>
      </c>
      <c r="K998" s="447">
        <v>600</v>
      </c>
    </row>
    <row r="999" spans="1:11" x14ac:dyDescent="0.3">
      <c r="A999" s="256">
        <v>302235410800</v>
      </c>
      <c r="B999" t="s">
        <v>1060</v>
      </c>
      <c r="C999" t="s">
        <v>1061</v>
      </c>
      <c r="D999" s="379">
        <v>302235410800</v>
      </c>
      <c r="E999" t="s">
        <v>1071</v>
      </c>
      <c r="F999">
        <v>0</v>
      </c>
      <c r="G999" t="s">
        <v>2970</v>
      </c>
      <c r="H999">
        <v>48.66</v>
      </c>
      <c r="I999" s="447">
        <v>80</v>
      </c>
      <c r="J999" s="447">
        <v>1000</v>
      </c>
      <c r="K999" s="447">
        <v>600</v>
      </c>
    </row>
    <row r="1000" spans="1:11" x14ac:dyDescent="0.3">
      <c r="A1000" s="256">
        <v>302235411000</v>
      </c>
      <c r="B1000" t="s">
        <v>1060</v>
      </c>
      <c r="C1000" t="s">
        <v>1061</v>
      </c>
      <c r="D1000" s="379">
        <v>302235411000</v>
      </c>
      <c r="E1000" t="s">
        <v>1072</v>
      </c>
      <c r="F1000">
        <v>0</v>
      </c>
      <c r="G1000" t="s">
        <v>2970</v>
      </c>
      <c r="H1000">
        <v>60.83</v>
      </c>
      <c r="I1000" s="447">
        <v>100</v>
      </c>
      <c r="J1000" s="447">
        <v>1000</v>
      </c>
      <c r="K1000" s="447">
        <v>600</v>
      </c>
    </row>
    <row r="1001" spans="1:11" x14ac:dyDescent="0.3">
      <c r="A1001" s="256">
        <v>302235411500</v>
      </c>
      <c r="B1001" t="s">
        <v>1060</v>
      </c>
      <c r="C1001" t="s">
        <v>1061</v>
      </c>
      <c r="D1001" s="379">
        <v>302235411500</v>
      </c>
      <c r="E1001" t="s">
        <v>1073</v>
      </c>
      <c r="F1001">
        <v>0</v>
      </c>
      <c r="G1001" t="s">
        <v>2970</v>
      </c>
      <c r="H1001">
        <v>91.25</v>
      </c>
      <c r="I1001" s="447">
        <v>150</v>
      </c>
      <c r="J1001" s="447">
        <v>1000</v>
      </c>
      <c r="K1001" s="447">
        <v>600</v>
      </c>
    </row>
    <row r="1002" spans="1:11" x14ac:dyDescent="0.3">
      <c r="A1002" s="256">
        <v>302235501000</v>
      </c>
      <c r="B1002" t="s">
        <v>1060</v>
      </c>
      <c r="C1002" t="s">
        <v>1061</v>
      </c>
      <c r="D1002" s="379">
        <v>302235501000</v>
      </c>
      <c r="E1002" t="s">
        <v>2967</v>
      </c>
      <c r="F1002">
        <v>0</v>
      </c>
      <c r="G1002" t="s">
        <v>2970</v>
      </c>
      <c r="H1002">
        <v>73.260000000000005</v>
      </c>
      <c r="I1002" s="447">
        <v>100</v>
      </c>
      <c r="J1002" s="447">
        <v>1200</v>
      </c>
      <c r="K1002" s="447">
        <v>200</v>
      </c>
    </row>
    <row r="1003" spans="1:11" x14ac:dyDescent="0.3">
      <c r="A1003" s="256">
        <v>302235502000</v>
      </c>
      <c r="B1003" t="s">
        <v>1060</v>
      </c>
      <c r="C1003" t="s">
        <v>1061</v>
      </c>
      <c r="D1003" s="379">
        <v>302235502000</v>
      </c>
      <c r="E1003" t="s">
        <v>1074</v>
      </c>
      <c r="F1003">
        <v>0</v>
      </c>
      <c r="G1003" t="s">
        <v>2970</v>
      </c>
      <c r="H1003">
        <v>127.63</v>
      </c>
      <c r="I1003" s="447">
        <v>200</v>
      </c>
      <c r="J1003" s="447">
        <v>1000</v>
      </c>
      <c r="K1003" s="447">
        <v>200</v>
      </c>
    </row>
    <row r="1004" spans="1:11" x14ac:dyDescent="0.3">
      <c r="A1004" s="256">
        <v>302236151600</v>
      </c>
      <c r="B1004" t="s">
        <v>1075</v>
      </c>
      <c r="C1004" t="s">
        <v>1076</v>
      </c>
      <c r="D1004" s="379">
        <v>302236151600</v>
      </c>
      <c r="E1004" t="s">
        <v>1077</v>
      </c>
      <c r="F1004">
        <v>0</v>
      </c>
      <c r="G1004" t="s">
        <v>2970</v>
      </c>
      <c r="H1004">
        <v>46.96</v>
      </c>
      <c r="I1004" s="447">
        <v>160</v>
      </c>
      <c r="J1004" s="447">
        <v>1000</v>
      </c>
      <c r="K1004" s="447">
        <v>600</v>
      </c>
    </row>
    <row r="1005" spans="1:11" x14ac:dyDescent="0.3">
      <c r="A1005" s="256">
        <v>302236390200</v>
      </c>
      <c r="B1005" t="s">
        <v>1075</v>
      </c>
      <c r="C1005" t="s">
        <v>1076</v>
      </c>
      <c r="D1005" s="379">
        <v>302236390200</v>
      </c>
      <c r="E1005" t="s">
        <v>1078</v>
      </c>
      <c r="F1005">
        <v>0</v>
      </c>
      <c r="G1005" t="s">
        <v>2970</v>
      </c>
      <c r="H1005">
        <v>18.760000000000002</v>
      </c>
      <c r="I1005" s="447">
        <v>20</v>
      </c>
      <c r="J1005" s="447">
        <v>1000</v>
      </c>
      <c r="K1005" s="447">
        <v>600</v>
      </c>
    </row>
    <row r="1006" spans="1:11" x14ac:dyDescent="0.3">
      <c r="A1006" s="256">
        <v>302236400600</v>
      </c>
      <c r="B1006" t="s">
        <v>1075</v>
      </c>
      <c r="C1006" t="s">
        <v>1076</v>
      </c>
      <c r="D1006" s="379">
        <v>302236400600</v>
      </c>
      <c r="E1006" t="s">
        <v>1079</v>
      </c>
      <c r="F1006" t="s">
        <v>1079</v>
      </c>
      <c r="G1006" t="s">
        <v>2970</v>
      </c>
      <c r="H1006">
        <v>42.22</v>
      </c>
      <c r="I1006" s="447">
        <v>60</v>
      </c>
      <c r="J1006" s="447">
        <v>1000</v>
      </c>
      <c r="K1006" s="447">
        <v>600</v>
      </c>
    </row>
    <row r="1007" spans="1:11" x14ac:dyDescent="0.3">
      <c r="A1007" s="259">
        <v>302036400800</v>
      </c>
      <c r="B1007" t="s">
        <v>1075</v>
      </c>
      <c r="C1007" t="s">
        <v>1076</v>
      </c>
      <c r="D1007" s="379">
        <v>302036400800</v>
      </c>
      <c r="E1007" t="s">
        <v>1080</v>
      </c>
      <c r="F1007">
        <v>0</v>
      </c>
      <c r="G1007" t="s">
        <v>2970</v>
      </c>
      <c r="H1007">
        <v>54.17</v>
      </c>
      <c r="I1007" s="447">
        <v>80</v>
      </c>
      <c r="J1007" s="447">
        <v>1000</v>
      </c>
      <c r="K1007" s="447">
        <v>600</v>
      </c>
    </row>
    <row r="1008" spans="1:11" x14ac:dyDescent="0.3">
      <c r="A1008" s="256">
        <v>302236401000</v>
      </c>
      <c r="B1008" t="s">
        <v>1075</v>
      </c>
      <c r="C1008" t="s">
        <v>1076</v>
      </c>
      <c r="D1008" s="379">
        <v>302236401000</v>
      </c>
      <c r="E1008" t="s">
        <v>1081</v>
      </c>
      <c r="F1008" t="s">
        <v>1081</v>
      </c>
      <c r="G1008" t="s">
        <v>2970</v>
      </c>
      <c r="H1008">
        <v>66.37</v>
      </c>
      <c r="I1008" s="447">
        <v>100</v>
      </c>
      <c r="J1008" s="447">
        <v>1000</v>
      </c>
      <c r="K1008" s="447">
        <v>600</v>
      </c>
    </row>
    <row r="1009" spans="1:11" x14ac:dyDescent="0.3">
      <c r="A1009" s="256">
        <v>302236401500</v>
      </c>
      <c r="B1009" t="s">
        <v>1075</v>
      </c>
      <c r="C1009" t="s">
        <v>1076</v>
      </c>
      <c r="D1009" s="379">
        <v>302236401500</v>
      </c>
      <c r="E1009" t="s">
        <v>1082</v>
      </c>
      <c r="F1009">
        <v>0</v>
      </c>
      <c r="G1009" t="s">
        <v>2970</v>
      </c>
      <c r="H1009">
        <v>97.08</v>
      </c>
      <c r="I1009" s="447">
        <v>150</v>
      </c>
      <c r="J1009" s="447">
        <v>1000</v>
      </c>
      <c r="K1009" s="447">
        <v>600</v>
      </c>
    </row>
    <row r="1010" spans="1:11" x14ac:dyDescent="0.3">
      <c r="A1010" s="256">
        <v>302236401600</v>
      </c>
      <c r="B1010" t="s">
        <v>1075</v>
      </c>
      <c r="C1010" t="s">
        <v>1076</v>
      </c>
      <c r="D1010" s="379">
        <v>302236401600</v>
      </c>
      <c r="E1010" t="s">
        <v>1083</v>
      </c>
      <c r="F1010" t="s">
        <v>1083</v>
      </c>
      <c r="G1010" t="s">
        <v>2970</v>
      </c>
      <c r="H1010">
        <v>103.02</v>
      </c>
      <c r="I1010" s="447">
        <v>160</v>
      </c>
      <c r="J1010" s="447">
        <v>1000</v>
      </c>
      <c r="K1010" s="447">
        <v>600</v>
      </c>
    </row>
    <row r="1011" spans="1:11" x14ac:dyDescent="0.3">
      <c r="A1011" s="256">
        <v>302236420500</v>
      </c>
      <c r="B1011" t="s">
        <v>1075</v>
      </c>
      <c r="C1011" t="s">
        <v>1076</v>
      </c>
      <c r="D1011" s="379">
        <v>302236420500</v>
      </c>
      <c r="E1011" t="s">
        <v>1084</v>
      </c>
      <c r="F1011">
        <v>0</v>
      </c>
      <c r="G1011" t="s">
        <v>2970</v>
      </c>
      <c r="H1011">
        <v>34.68</v>
      </c>
      <c r="I1011" s="447">
        <v>50</v>
      </c>
      <c r="J1011" s="447">
        <v>1200</v>
      </c>
      <c r="K1011" s="447">
        <v>600</v>
      </c>
    </row>
    <row r="1012" spans="1:11" x14ac:dyDescent="0.3">
      <c r="A1012" s="256">
        <v>302236420600</v>
      </c>
      <c r="B1012" t="s">
        <v>1075</v>
      </c>
      <c r="C1012" t="s">
        <v>1076</v>
      </c>
      <c r="D1012" s="379">
        <v>302236420600</v>
      </c>
      <c r="E1012" t="s">
        <v>1085</v>
      </c>
      <c r="F1012">
        <v>0</v>
      </c>
      <c r="G1012" t="s">
        <v>2970</v>
      </c>
      <c r="H1012">
        <v>40.11</v>
      </c>
      <c r="I1012" s="447">
        <v>60</v>
      </c>
      <c r="J1012" s="447">
        <v>1200</v>
      </c>
      <c r="K1012" s="447">
        <v>600</v>
      </c>
    </row>
    <row r="1013" spans="1:11" x14ac:dyDescent="0.3">
      <c r="A1013" s="256">
        <v>302236420800</v>
      </c>
      <c r="B1013" t="s">
        <v>1075</v>
      </c>
      <c r="C1013" t="s">
        <v>1076</v>
      </c>
      <c r="D1013" s="379">
        <v>302236420800</v>
      </c>
      <c r="E1013" t="s">
        <v>1086</v>
      </c>
      <c r="F1013">
        <v>0</v>
      </c>
      <c r="G1013" t="s">
        <v>2970</v>
      </c>
      <c r="H1013">
        <v>51.45</v>
      </c>
      <c r="I1013" s="447">
        <v>80</v>
      </c>
      <c r="J1013" s="447">
        <v>1200</v>
      </c>
      <c r="K1013" s="447">
        <v>600</v>
      </c>
    </row>
    <row r="1014" spans="1:11" x14ac:dyDescent="0.3">
      <c r="A1014" s="256">
        <v>302236421000</v>
      </c>
      <c r="B1014" t="s">
        <v>1075</v>
      </c>
      <c r="C1014" t="s">
        <v>1076</v>
      </c>
      <c r="D1014" s="379">
        <v>302236421000</v>
      </c>
      <c r="E1014" t="s">
        <v>1087</v>
      </c>
      <c r="F1014">
        <v>0</v>
      </c>
      <c r="G1014" t="s">
        <v>2970</v>
      </c>
      <c r="H1014">
        <v>63.06</v>
      </c>
      <c r="I1014" s="447">
        <v>100</v>
      </c>
      <c r="J1014" s="447">
        <v>600</v>
      </c>
      <c r="K1014" s="447">
        <v>1200</v>
      </c>
    </row>
    <row r="1015" spans="1:11" x14ac:dyDescent="0.3">
      <c r="A1015" s="256">
        <v>302236421200</v>
      </c>
      <c r="B1015" t="s">
        <v>1075</v>
      </c>
      <c r="C1015" t="s">
        <v>1076</v>
      </c>
      <c r="D1015" s="379">
        <v>302236421200</v>
      </c>
      <c r="E1015" t="s">
        <v>1088</v>
      </c>
      <c r="F1015">
        <v>0</v>
      </c>
      <c r="G1015" t="s">
        <v>2970</v>
      </c>
      <c r="H1015">
        <v>74.92</v>
      </c>
      <c r="I1015" s="447">
        <v>120</v>
      </c>
      <c r="J1015" s="447">
        <v>1200</v>
      </c>
      <c r="K1015" s="447">
        <v>600</v>
      </c>
    </row>
    <row r="1016" spans="1:11" x14ac:dyDescent="0.3">
      <c r="A1016" s="256">
        <v>302236421500</v>
      </c>
      <c r="B1016" t="s">
        <v>1075</v>
      </c>
      <c r="C1016" t="s">
        <v>1076</v>
      </c>
      <c r="D1016" s="379">
        <v>302236421500</v>
      </c>
      <c r="E1016" t="s">
        <v>1089</v>
      </c>
      <c r="F1016">
        <v>0</v>
      </c>
      <c r="G1016" t="s">
        <v>2970</v>
      </c>
      <c r="H1016">
        <v>92.23</v>
      </c>
      <c r="I1016" s="447">
        <v>150</v>
      </c>
      <c r="J1016" s="447">
        <v>1200</v>
      </c>
      <c r="K1016" s="447">
        <v>600</v>
      </c>
    </row>
    <row r="1017" spans="1:11" x14ac:dyDescent="0.3">
      <c r="A1017" s="256">
        <v>302536201600</v>
      </c>
      <c r="B1017" t="s">
        <v>1090</v>
      </c>
      <c r="C1017" t="s">
        <v>1091</v>
      </c>
      <c r="D1017" s="379">
        <v>302536201600</v>
      </c>
      <c r="E1017" t="s">
        <v>1092</v>
      </c>
      <c r="F1017">
        <v>0</v>
      </c>
      <c r="G1017" t="s">
        <v>2970</v>
      </c>
      <c r="H1017">
        <v>126.28</v>
      </c>
      <c r="I1017" s="447">
        <v>160</v>
      </c>
      <c r="J1017" s="447">
        <v>1200</v>
      </c>
      <c r="K1017" s="447">
        <v>2000</v>
      </c>
    </row>
    <row r="1018" spans="1:11" x14ac:dyDescent="0.3">
      <c r="A1018" s="256">
        <v>302536411000</v>
      </c>
      <c r="B1018" t="s">
        <v>1090</v>
      </c>
      <c r="C1018" t="s">
        <v>1091</v>
      </c>
      <c r="D1018" s="379">
        <v>302536411000</v>
      </c>
      <c r="E1018" t="s">
        <v>1093</v>
      </c>
      <c r="F1018" t="s">
        <v>1093</v>
      </c>
      <c r="G1018" t="s">
        <v>2970</v>
      </c>
      <c r="H1018">
        <v>65.52</v>
      </c>
      <c r="I1018" s="447">
        <v>100</v>
      </c>
      <c r="J1018" s="447">
        <v>1200</v>
      </c>
      <c r="K1018" s="447">
        <v>2000</v>
      </c>
    </row>
    <row r="1019" spans="1:11" x14ac:dyDescent="0.3">
      <c r="A1019" s="256">
        <v>302536411100</v>
      </c>
      <c r="B1019" t="s">
        <v>1090</v>
      </c>
      <c r="C1019" t="s">
        <v>1091</v>
      </c>
      <c r="D1019" s="379">
        <v>302536411100</v>
      </c>
      <c r="E1019" t="s">
        <v>1094</v>
      </c>
      <c r="F1019">
        <v>0</v>
      </c>
      <c r="G1019" t="s">
        <v>2970</v>
      </c>
      <c r="H1019">
        <v>71.36</v>
      </c>
      <c r="I1019" s="447">
        <v>110</v>
      </c>
      <c r="J1019" s="447">
        <v>1200</v>
      </c>
      <c r="K1019" s="447">
        <v>2000</v>
      </c>
    </row>
    <row r="1020" spans="1:11" x14ac:dyDescent="0.3">
      <c r="A1020" s="256">
        <v>302536418000</v>
      </c>
      <c r="B1020" t="s">
        <v>1090</v>
      </c>
      <c r="C1020" t="s">
        <v>1091</v>
      </c>
      <c r="D1020" s="379">
        <v>302536418000</v>
      </c>
      <c r="E1020" t="s">
        <v>1095</v>
      </c>
      <c r="F1020">
        <v>0</v>
      </c>
      <c r="G1020" t="s">
        <v>2970</v>
      </c>
      <c r="H1020">
        <v>53.79</v>
      </c>
      <c r="I1020" s="447">
        <v>80</v>
      </c>
      <c r="J1020" s="447">
        <v>1200</v>
      </c>
      <c r="K1020" s="447">
        <v>2000</v>
      </c>
    </row>
    <row r="1021" spans="1:11" x14ac:dyDescent="0.3">
      <c r="A1021" s="256">
        <v>302536780600</v>
      </c>
      <c r="B1021" t="s">
        <v>1090</v>
      </c>
      <c r="C1021" t="s">
        <v>1091</v>
      </c>
      <c r="D1021" s="379">
        <v>302536780600</v>
      </c>
      <c r="E1021" t="s">
        <v>1096</v>
      </c>
      <c r="F1021" t="s">
        <v>1096</v>
      </c>
      <c r="G1021" t="s">
        <v>2970</v>
      </c>
      <c r="H1021">
        <v>46.03</v>
      </c>
      <c r="I1021" s="447">
        <v>60</v>
      </c>
      <c r="J1021" s="447">
        <v>2000</v>
      </c>
      <c r="K1021" s="447">
        <v>1200</v>
      </c>
    </row>
    <row r="1022" spans="1:11" x14ac:dyDescent="0.3">
      <c r="A1022" s="259">
        <v>302536800400</v>
      </c>
      <c r="B1022" t="s">
        <v>1090</v>
      </c>
      <c r="C1022" t="s">
        <v>1091</v>
      </c>
      <c r="D1022" s="379">
        <v>302536800400</v>
      </c>
      <c r="E1022" t="s">
        <v>3027</v>
      </c>
      <c r="F1022">
        <v>0</v>
      </c>
      <c r="G1022" t="s">
        <v>2970</v>
      </c>
      <c r="H1022">
        <v>31.19</v>
      </c>
      <c r="I1022" s="447">
        <v>40</v>
      </c>
      <c r="J1022" s="447">
        <v>1000</v>
      </c>
      <c r="K1022" s="447">
        <v>600</v>
      </c>
    </row>
    <row r="1023" spans="1:11" x14ac:dyDescent="0.3">
      <c r="A1023" s="256">
        <v>302536800500</v>
      </c>
      <c r="B1023" t="s">
        <v>1090</v>
      </c>
      <c r="C1023" t="s">
        <v>1091</v>
      </c>
      <c r="D1023" s="379">
        <v>302536800500</v>
      </c>
      <c r="E1023" t="s">
        <v>1097</v>
      </c>
      <c r="F1023" t="s">
        <v>1097</v>
      </c>
      <c r="G1023" t="s">
        <v>2970</v>
      </c>
      <c r="H1023">
        <v>38.979999999999997</v>
      </c>
      <c r="I1023" s="447">
        <v>50</v>
      </c>
      <c r="J1023" s="447">
        <v>1000</v>
      </c>
      <c r="K1023" s="447">
        <v>600</v>
      </c>
    </row>
    <row r="1024" spans="1:11" x14ac:dyDescent="0.3">
      <c r="A1024" s="256">
        <v>302536800600</v>
      </c>
      <c r="B1024" t="s">
        <v>1090</v>
      </c>
      <c r="C1024" t="s">
        <v>1091</v>
      </c>
      <c r="D1024" s="379">
        <v>302536800600</v>
      </c>
      <c r="E1024" t="s">
        <v>1098</v>
      </c>
      <c r="F1024" t="s">
        <v>1098</v>
      </c>
      <c r="G1024" t="s">
        <v>2970</v>
      </c>
      <c r="H1024">
        <v>46.79</v>
      </c>
      <c r="I1024" s="447">
        <v>60</v>
      </c>
      <c r="J1024" s="447">
        <v>1000</v>
      </c>
      <c r="K1024" s="447">
        <v>600</v>
      </c>
    </row>
    <row r="1025" spans="1:11" x14ac:dyDescent="0.3">
      <c r="A1025" s="256">
        <v>302536800800</v>
      </c>
      <c r="B1025" t="s">
        <v>1090</v>
      </c>
      <c r="C1025" t="s">
        <v>1091</v>
      </c>
      <c r="D1025" s="379">
        <v>302536800800</v>
      </c>
      <c r="E1025" t="s">
        <v>1099</v>
      </c>
      <c r="F1025" t="s">
        <v>1099</v>
      </c>
      <c r="G1025" t="s">
        <v>2970</v>
      </c>
      <c r="H1025">
        <v>62.37</v>
      </c>
      <c r="I1025" s="447">
        <v>80</v>
      </c>
      <c r="J1025" s="447">
        <v>2000</v>
      </c>
      <c r="K1025" s="447">
        <v>1200</v>
      </c>
    </row>
    <row r="1026" spans="1:11" x14ac:dyDescent="0.3">
      <c r="A1026" s="259">
        <v>302536900500</v>
      </c>
      <c r="B1026" t="s">
        <v>1090</v>
      </c>
      <c r="C1026" t="s">
        <v>1091</v>
      </c>
      <c r="D1026" s="379">
        <v>302536900500</v>
      </c>
      <c r="E1026" t="s">
        <v>1100</v>
      </c>
      <c r="F1026" t="s">
        <v>1100</v>
      </c>
      <c r="G1026" t="s">
        <v>2970</v>
      </c>
      <c r="H1026">
        <v>9.64</v>
      </c>
      <c r="I1026" s="447">
        <v>50</v>
      </c>
      <c r="J1026" s="447">
        <v>1000</v>
      </c>
      <c r="K1026" s="447">
        <v>600</v>
      </c>
    </row>
    <row r="1027" spans="1:11" x14ac:dyDescent="0.3">
      <c r="A1027" s="259">
        <v>304033105000</v>
      </c>
      <c r="B1027" t="s">
        <v>1101</v>
      </c>
      <c r="C1027" t="s">
        <v>1102</v>
      </c>
      <c r="D1027" s="379">
        <v>304033105000</v>
      </c>
      <c r="E1027" t="s">
        <v>3482</v>
      </c>
      <c r="F1027" t="s">
        <v>3482</v>
      </c>
      <c r="G1027" t="s">
        <v>3016</v>
      </c>
      <c r="H1027">
        <v>79.81</v>
      </c>
      <c r="I1027" s="447">
        <v>13</v>
      </c>
      <c r="J1027" s="447">
        <v>2500</v>
      </c>
      <c r="K1027" s="447">
        <v>600</v>
      </c>
    </row>
    <row r="1028" spans="1:11" x14ac:dyDescent="0.3">
      <c r="A1028" s="259">
        <v>304033105500</v>
      </c>
      <c r="B1028" t="s">
        <v>1101</v>
      </c>
      <c r="C1028" t="s">
        <v>1102</v>
      </c>
      <c r="D1028" s="379">
        <v>304033105500</v>
      </c>
      <c r="E1028" t="s">
        <v>1103</v>
      </c>
      <c r="F1028" t="s">
        <v>1103</v>
      </c>
      <c r="G1028" t="s">
        <v>2970</v>
      </c>
      <c r="H1028">
        <v>83.79</v>
      </c>
      <c r="I1028" s="447">
        <v>20</v>
      </c>
      <c r="J1028" s="447">
        <v>2500</v>
      </c>
      <c r="K1028" s="447">
        <v>600</v>
      </c>
    </row>
    <row r="1029" spans="1:11" x14ac:dyDescent="0.3">
      <c r="A1029" s="259">
        <v>304033106000</v>
      </c>
      <c r="B1029" t="s">
        <v>1101</v>
      </c>
      <c r="C1029" t="s">
        <v>1102</v>
      </c>
      <c r="D1029" s="379">
        <v>304033106000</v>
      </c>
      <c r="E1029" t="s">
        <v>1104</v>
      </c>
      <c r="F1029" t="s">
        <v>1104</v>
      </c>
      <c r="G1029" t="s">
        <v>3016</v>
      </c>
      <c r="H1029">
        <v>119.3</v>
      </c>
      <c r="I1029" s="447">
        <v>30</v>
      </c>
      <c r="J1029" s="447">
        <v>2500</v>
      </c>
      <c r="K1029" s="447">
        <v>600</v>
      </c>
    </row>
    <row r="1030" spans="1:11" x14ac:dyDescent="0.3">
      <c r="A1030" s="259">
        <v>304033106500</v>
      </c>
      <c r="B1030" t="s">
        <v>1101</v>
      </c>
      <c r="C1030" t="s">
        <v>1102</v>
      </c>
      <c r="D1030" s="379">
        <v>304033106500</v>
      </c>
      <c r="E1030" t="s">
        <v>1105</v>
      </c>
      <c r="F1030" t="s">
        <v>1105</v>
      </c>
      <c r="G1030" t="s">
        <v>2970</v>
      </c>
      <c r="H1030">
        <v>139.63999999999999</v>
      </c>
      <c r="I1030" s="447">
        <v>50</v>
      </c>
      <c r="J1030" s="447">
        <v>2500</v>
      </c>
      <c r="K1030" s="447">
        <v>600</v>
      </c>
    </row>
    <row r="1031" spans="1:11" x14ac:dyDescent="0.3">
      <c r="A1031" s="259">
        <v>304033110500</v>
      </c>
      <c r="B1031" t="s">
        <v>1101</v>
      </c>
      <c r="C1031" t="s">
        <v>1102</v>
      </c>
      <c r="D1031" s="379">
        <v>304033110500</v>
      </c>
      <c r="E1031" t="s">
        <v>1106</v>
      </c>
      <c r="F1031" t="s">
        <v>1106</v>
      </c>
      <c r="G1031" t="s">
        <v>2970</v>
      </c>
      <c r="H1031">
        <v>87.62</v>
      </c>
      <c r="I1031" s="447">
        <v>13</v>
      </c>
      <c r="J1031" s="447">
        <v>2600</v>
      </c>
      <c r="K1031" s="447">
        <v>1200</v>
      </c>
    </row>
    <row r="1032" spans="1:11" x14ac:dyDescent="0.3">
      <c r="A1032" s="259">
        <v>304033200500</v>
      </c>
      <c r="B1032" t="s">
        <v>1101</v>
      </c>
      <c r="C1032" t="s">
        <v>1102</v>
      </c>
      <c r="D1032" s="379">
        <v>304033200500</v>
      </c>
      <c r="E1032" t="s">
        <v>1107</v>
      </c>
      <c r="F1032" t="s">
        <v>1107</v>
      </c>
      <c r="G1032" t="s">
        <v>3016</v>
      </c>
      <c r="H1032">
        <v>175.63</v>
      </c>
      <c r="I1032" s="447">
        <v>30</v>
      </c>
      <c r="J1032" s="447">
        <v>2500</v>
      </c>
      <c r="K1032" s="447">
        <v>600</v>
      </c>
    </row>
    <row r="1033" spans="1:11" x14ac:dyDescent="0.3">
      <c r="A1033" s="259">
        <v>304033201000</v>
      </c>
      <c r="B1033" t="s">
        <v>1101</v>
      </c>
      <c r="C1033" t="s">
        <v>1102</v>
      </c>
      <c r="D1033" s="379">
        <v>304033201000</v>
      </c>
      <c r="E1033" t="s">
        <v>1108</v>
      </c>
      <c r="F1033">
        <v>0</v>
      </c>
      <c r="G1033" t="s">
        <v>3016</v>
      </c>
      <c r="H1033">
        <v>175.63</v>
      </c>
      <c r="I1033" s="447">
        <v>30</v>
      </c>
      <c r="J1033" s="447">
        <v>2500</v>
      </c>
      <c r="K1033" s="447">
        <v>600</v>
      </c>
    </row>
    <row r="1034" spans="1:11" x14ac:dyDescent="0.3">
      <c r="A1034" s="256">
        <v>304033300500</v>
      </c>
      <c r="B1034" t="s">
        <v>1101</v>
      </c>
      <c r="C1034" t="s">
        <v>1102</v>
      </c>
      <c r="D1034" s="379">
        <v>304033300500</v>
      </c>
      <c r="E1034" t="s">
        <v>1109</v>
      </c>
      <c r="F1034" t="s">
        <v>1109</v>
      </c>
      <c r="G1034" t="s">
        <v>2946</v>
      </c>
      <c r="H1034">
        <v>79.63</v>
      </c>
      <c r="I1034">
        <v>0</v>
      </c>
      <c r="J1034" s="380">
        <v>0</v>
      </c>
      <c r="K1034" s="380">
        <v>0</v>
      </c>
    </row>
    <row r="1035" spans="1:11" x14ac:dyDescent="0.3">
      <c r="A1035" s="256">
        <v>304033301000</v>
      </c>
      <c r="B1035" t="s">
        <v>1101</v>
      </c>
      <c r="C1035" t="s">
        <v>1102</v>
      </c>
      <c r="D1035" s="379">
        <v>304033301000</v>
      </c>
      <c r="E1035" t="s">
        <v>1110</v>
      </c>
      <c r="F1035" t="s">
        <v>1110</v>
      </c>
      <c r="G1035" t="s">
        <v>2944</v>
      </c>
      <c r="H1035">
        <v>59.85</v>
      </c>
      <c r="I1035">
        <v>0</v>
      </c>
      <c r="J1035" s="380">
        <v>0</v>
      </c>
      <c r="K1035" s="380">
        <v>0</v>
      </c>
    </row>
    <row r="1036" spans="1:11" x14ac:dyDescent="0.3">
      <c r="A1036" s="256">
        <v>304033301500</v>
      </c>
      <c r="B1036" t="s">
        <v>1101</v>
      </c>
      <c r="C1036" t="s">
        <v>1102</v>
      </c>
      <c r="D1036" s="379">
        <v>304033301500</v>
      </c>
      <c r="E1036" t="s">
        <v>1111</v>
      </c>
      <c r="F1036">
        <v>0</v>
      </c>
      <c r="G1036" t="s">
        <v>2965</v>
      </c>
      <c r="H1036">
        <v>438.74</v>
      </c>
      <c r="I1036">
        <v>0</v>
      </c>
      <c r="J1036" s="380">
        <v>0</v>
      </c>
      <c r="K1036" s="447">
        <v>50000</v>
      </c>
    </row>
    <row r="1037" spans="1:11" x14ac:dyDescent="0.3">
      <c r="A1037" s="256">
        <v>304033302000</v>
      </c>
      <c r="B1037" t="s">
        <v>1101</v>
      </c>
      <c r="C1037" t="s">
        <v>1102</v>
      </c>
      <c r="D1037" s="379">
        <v>304033302000</v>
      </c>
      <c r="E1037" t="s">
        <v>1112</v>
      </c>
      <c r="F1037">
        <v>0</v>
      </c>
      <c r="G1037" t="s">
        <v>2944</v>
      </c>
      <c r="H1037">
        <v>30.01</v>
      </c>
      <c r="I1037">
        <v>0</v>
      </c>
      <c r="J1037" s="380">
        <v>0</v>
      </c>
      <c r="K1037" s="380">
        <v>0</v>
      </c>
    </row>
    <row r="1038" spans="1:11" x14ac:dyDescent="0.3">
      <c r="A1038" s="256">
        <v>304033302500</v>
      </c>
      <c r="B1038" t="s">
        <v>1101</v>
      </c>
      <c r="C1038" t="s">
        <v>1102</v>
      </c>
      <c r="D1038" s="379">
        <v>304033302500</v>
      </c>
      <c r="E1038" t="s">
        <v>1113</v>
      </c>
      <c r="F1038">
        <v>0</v>
      </c>
      <c r="G1038" t="s">
        <v>2944</v>
      </c>
      <c r="H1038">
        <v>30.01</v>
      </c>
      <c r="I1038">
        <v>0</v>
      </c>
      <c r="J1038" s="380">
        <v>0</v>
      </c>
      <c r="K1038" s="380">
        <v>0</v>
      </c>
    </row>
    <row r="1039" spans="1:11" x14ac:dyDescent="0.3">
      <c r="A1039" s="256">
        <v>304033303000</v>
      </c>
      <c r="B1039" t="s">
        <v>1101</v>
      </c>
      <c r="C1039" t="s">
        <v>1102</v>
      </c>
      <c r="D1039" s="379">
        <v>304033303000</v>
      </c>
      <c r="E1039" t="s">
        <v>1114</v>
      </c>
      <c r="F1039" t="s">
        <v>1114</v>
      </c>
      <c r="G1039" t="s">
        <v>2944</v>
      </c>
      <c r="H1039">
        <v>453.36</v>
      </c>
      <c r="I1039">
        <v>0</v>
      </c>
      <c r="J1039" s="380">
        <v>0</v>
      </c>
      <c r="K1039" s="380">
        <v>0</v>
      </c>
    </row>
    <row r="1040" spans="1:11" x14ac:dyDescent="0.3">
      <c r="A1040" s="256">
        <v>304033303500</v>
      </c>
      <c r="B1040" t="s">
        <v>1101</v>
      </c>
      <c r="C1040" t="s">
        <v>1102</v>
      </c>
      <c r="D1040" s="379">
        <v>304033303500</v>
      </c>
      <c r="E1040" t="s">
        <v>1115</v>
      </c>
      <c r="F1040" t="s">
        <v>1115</v>
      </c>
      <c r="G1040" t="s">
        <v>2965</v>
      </c>
      <c r="H1040">
        <v>65.91</v>
      </c>
      <c r="I1040">
        <v>0</v>
      </c>
      <c r="J1040" s="380">
        <v>0</v>
      </c>
      <c r="K1040" s="447">
        <v>25000</v>
      </c>
    </row>
    <row r="1041" spans="1:11" x14ac:dyDescent="0.3">
      <c r="A1041" s="256">
        <v>304033305000</v>
      </c>
      <c r="B1041" t="s">
        <v>1101</v>
      </c>
      <c r="C1041" t="s">
        <v>1102</v>
      </c>
      <c r="D1041" s="379">
        <v>304033305000</v>
      </c>
      <c r="E1041" t="s">
        <v>1116</v>
      </c>
      <c r="F1041" t="s">
        <v>1116</v>
      </c>
      <c r="G1041" t="s">
        <v>2944</v>
      </c>
      <c r="H1041">
        <v>181.94</v>
      </c>
      <c r="I1041">
        <v>0</v>
      </c>
      <c r="J1041" s="447">
        <v>50</v>
      </c>
      <c r="K1041" s="380">
        <v>0</v>
      </c>
    </row>
    <row r="1042" spans="1:11" x14ac:dyDescent="0.3">
      <c r="A1042" s="256">
        <v>304033305500</v>
      </c>
      <c r="B1042" t="s">
        <v>1101</v>
      </c>
      <c r="C1042" t="s">
        <v>1102</v>
      </c>
      <c r="D1042" s="379">
        <v>304033305500</v>
      </c>
      <c r="E1042" t="s">
        <v>1117</v>
      </c>
      <c r="F1042" t="s">
        <v>1117</v>
      </c>
      <c r="G1042" t="s">
        <v>2944</v>
      </c>
      <c r="H1042">
        <v>181.94</v>
      </c>
      <c r="I1042">
        <v>0</v>
      </c>
      <c r="J1042" s="447">
        <v>40</v>
      </c>
      <c r="K1042" s="380">
        <v>0</v>
      </c>
    </row>
    <row r="1043" spans="1:11" x14ac:dyDescent="0.3">
      <c r="A1043" s="256">
        <v>304033306000</v>
      </c>
      <c r="B1043" t="s">
        <v>1101</v>
      </c>
      <c r="C1043" t="s">
        <v>1102</v>
      </c>
      <c r="D1043" s="379">
        <v>304033306000</v>
      </c>
      <c r="E1043" t="s">
        <v>1118</v>
      </c>
      <c r="F1043">
        <v>0</v>
      </c>
      <c r="G1043" t="s">
        <v>2944</v>
      </c>
      <c r="H1043">
        <v>1799.25</v>
      </c>
      <c r="I1043">
        <v>0</v>
      </c>
      <c r="J1043" s="447">
        <v>50</v>
      </c>
      <c r="K1043" s="447">
        <v>900</v>
      </c>
    </row>
    <row r="1044" spans="1:11" x14ac:dyDescent="0.3">
      <c r="A1044" s="256">
        <v>304033306500</v>
      </c>
      <c r="B1044" t="s">
        <v>1101</v>
      </c>
      <c r="C1044" t="s">
        <v>1102</v>
      </c>
      <c r="D1044" s="379">
        <v>304033306500</v>
      </c>
      <c r="E1044" t="s">
        <v>1119</v>
      </c>
      <c r="F1044">
        <v>0</v>
      </c>
      <c r="G1044" t="s">
        <v>2944</v>
      </c>
      <c r="H1044">
        <v>195.44</v>
      </c>
      <c r="I1044">
        <v>0</v>
      </c>
      <c r="J1044" s="380">
        <v>0</v>
      </c>
      <c r="K1044" s="447">
        <v>800</v>
      </c>
    </row>
    <row r="1045" spans="1:11" x14ac:dyDescent="0.3">
      <c r="A1045" s="256">
        <v>304033307000</v>
      </c>
      <c r="B1045" t="s">
        <v>1101</v>
      </c>
      <c r="C1045" t="s">
        <v>1102</v>
      </c>
      <c r="D1045" s="379">
        <v>304033307000</v>
      </c>
      <c r="E1045" t="s">
        <v>1120</v>
      </c>
      <c r="F1045" t="s">
        <v>1120</v>
      </c>
      <c r="G1045" t="s">
        <v>2944</v>
      </c>
      <c r="H1045">
        <v>1874.01</v>
      </c>
      <c r="I1045">
        <v>0</v>
      </c>
      <c r="J1045" s="447">
        <v>76</v>
      </c>
      <c r="K1045" s="447">
        <v>900</v>
      </c>
    </row>
    <row r="1046" spans="1:11" x14ac:dyDescent="0.3">
      <c r="A1046" s="256">
        <v>304033307500</v>
      </c>
      <c r="B1046" t="s">
        <v>1101</v>
      </c>
      <c r="C1046" t="s">
        <v>1102</v>
      </c>
      <c r="D1046" s="379">
        <v>304033307500</v>
      </c>
      <c r="E1046" t="s">
        <v>1121</v>
      </c>
      <c r="F1046" t="s">
        <v>1121</v>
      </c>
      <c r="G1046" t="s">
        <v>2944</v>
      </c>
      <c r="H1046">
        <v>181.94</v>
      </c>
      <c r="I1046">
        <v>0</v>
      </c>
      <c r="J1046" s="447">
        <v>40</v>
      </c>
      <c r="K1046" s="380">
        <v>0</v>
      </c>
    </row>
    <row r="1047" spans="1:11" x14ac:dyDescent="0.3">
      <c r="A1047" s="256">
        <v>304033308000</v>
      </c>
      <c r="B1047" t="s">
        <v>1101</v>
      </c>
      <c r="C1047" t="s">
        <v>1102</v>
      </c>
      <c r="D1047" s="379">
        <v>304033308000</v>
      </c>
      <c r="E1047" t="s">
        <v>1122</v>
      </c>
      <c r="F1047" t="s">
        <v>1122</v>
      </c>
      <c r="G1047" t="s">
        <v>2948</v>
      </c>
      <c r="H1047">
        <v>292.07</v>
      </c>
      <c r="I1047">
        <v>0</v>
      </c>
      <c r="J1047" s="380">
        <v>0</v>
      </c>
      <c r="K1047" s="380">
        <v>0</v>
      </c>
    </row>
    <row r="1048" spans="1:11" x14ac:dyDescent="0.3">
      <c r="A1048" s="256">
        <v>304033400500</v>
      </c>
      <c r="B1048" t="s">
        <v>1101</v>
      </c>
      <c r="C1048" t="s">
        <v>1102</v>
      </c>
      <c r="D1048" s="379">
        <v>304033400500</v>
      </c>
      <c r="E1048" t="s">
        <v>1123</v>
      </c>
      <c r="F1048">
        <v>0</v>
      </c>
      <c r="G1048" t="s">
        <v>2944</v>
      </c>
      <c r="H1048">
        <v>907.99</v>
      </c>
      <c r="I1048" s="447">
        <v>40</v>
      </c>
      <c r="J1048" s="447">
        <v>900</v>
      </c>
      <c r="K1048" s="447">
        <v>900</v>
      </c>
    </row>
    <row r="1049" spans="1:11" x14ac:dyDescent="0.3">
      <c r="A1049" s="256">
        <v>304033401000</v>
      </c>
      <c r="B1049" t="s">
        <v>1101</v>
      </c>
      <c r="C1049" t="s">
        <v>1102</v>
      </c>
      <c r="D1049" s="379">
        <v>304033401000</v>
      </c>
      <c r="E1049" t="s">
        <v>1124</v>
      </c>
      <c r="F1049">
        <v>0</v>
      </c>
      <c r="G1049" t="s">
        <v>2944</v>
      </c>
      <c r="H1049">
        <v>964.82</v>
      </c>
      <c r="I1049" s="447">
        <v>40</v>
      </c>
      <c r="J1049" s="447">
        <v>1000</v>
      </c>
      <c r="K1049" s="447">
        <v>1000</v>
      </c>
    </row>
    <row r="1050" spans="1:11" x14ac:dyDescent="0.3">
      <c r="A1050" s="256">
        <v>304033401500</v>
      </c>
      <c r="B1050" t="s">
        <v>1101</v>
      </c>
      <c r="C1050" t="s">
        <v>1102</v>
      </c>
      <c r="D1050" s="379">
        <v>304033401500</v>
      </c>
      <c r="E1050" t="s">
        <v>1125</v>
      </c>
      <c r="F1050">
        <v>0</v>
      </c>
      <c r="G1050" t="s">
        <v>2944</v>
      </c>
      <c r="H1050">
        <v>1051.6400000000001</v>
      </c>
      <c r="I1050" s="447">
        <v>40</v>
      </c>
      <c r="J1050" s="447">
        <v>900</v>
      </c>
      <c r="K1050" s="447">
        <v>1200</v>
      </c>
    </row>
    <row r="1051" spans="1:11" x14ac:dyDescent="0.3">
      <c r="A1051" s="256">
        <v>304039100000</v>
      </c>
      <c r="B1051" t="s">
        <v>1126</v>
      </c>
      <c r="C1051" t="s">
        <v>1127</v>
      </c>
      <c r="D1051" s="379">
        <v>304039100000</v>
      </c>
      <c r="E1051" t="s">
        <v>1128</v>
      </c>
      <c r="F1051" t="s">
        <v>1128</v>
      </c>
      <c r="G1051" t="s">
        <v>2984</v>
      </c>
      <c r="H1051">
        <v>571.22</v>
      </c>
      <c r="I1051" s="447">
        <v>20</v>
      </c>
      <c r="J1051" s="447">
        <v>615</v>
      </c>
      <c r="K1051" s="447">
        <v>1265</v>
      </c>
    </row>
    <row r="1052" spans="1:11" x14ac:dyDescent="0.3">
      <c r="A1052" s="256">
        <v>304039100300</v>
      </c>
      <c r="B1052" t="s">
        <v>1126</v>
      </c>
      <c r="C1052" t="s">
        <v>1127</v>
      </c>
      <c r="D1052" s="379">
        <v>304039100300</v>
      </c>
      <c r="E1052" t="s">
        <v>1129</v>
      </c>
      <c r="F1052" t="s">
        <v>1129</v>
      </c>
      <c r="G1052" t="s">
        <v>2984</v>
      </c>
      <c r="H1052">
        <v>494.49</v>
      </c>
      <c r="I1052" s="447">
        <v>30</v>
      </c>
      <c r="J1052" s="447">
        <v>615</v>
      </c>
      <c r="K1052" s="447">
        <v>1265</v>
      </c>
    </row>
    <row r="1053" spans="1:11" x14ac:dyDescent="0.3">
      <c r="A1053" s="256">
        <v>304039100400</v>
      </c>
      <c r="B1053" t="s">
        <v>1126</v>
      </c>
      <c r="C1053" t="s">
        <v>1127</v>
      </c>
      <c r="D1053" s="379">
        <v>304039100400</v>
      </c>
      <c r="E1053" t="s">
        <v>1130</v>
      </c>
      <c r="F1053" t="s">
        <v>1130</v>
      </c>
      <c r="G1053" t="s">
        <v>2984</v>
      </c>
      <c r="H1053">
        <v>571.22</v>
      </c>
      <c r="I1053" s="447">
        <v>40</v>
      </c>
      <c r="J1053" s="447">
        <v>615</v>
      </c>
      <c r="K1053" s="447">
        <v>1265</v>
      </c>
    </row>
    <row r="1054" spans="1:11" x14ac:dyDescent="0.3">
      <c r="A1054" s="256">
        <v>304039100500</v>
      </c>
      <c r="B1054" t="s">
        <v>1126</v>
      </c>
      <c r="C1054" t="s">
        <v>1127</v>
      </c>
      <c r="D1054" s="379">
        <v>304039100500</v>
      </c>
      <c r="E1054" t="s">
        <v>1131</v>
      </c>
      <c r="F1054" t="s">
        <v>1131</v>
      </c>
      <c r="G1054" t="s">
        <v>2984</v>
      </c>
      <c r="H1054">
        <v>494.49</v>
      </c>
      <c r="I1054" s="447">
        <v>50</v>
      </c>
      <c r="J1054" s="447">
        <v>615</v>
      </c>
      <c r="K1054" s="447">
        <v>1265</v>
      </c>
    </row>
    <row r="1055" spans="1:11" x14ac:dyDescent="0.3">
      <c r="A1055" s="256">
        <v>304039100600</v>
      </c>
      <c r="B1055" t="s">
        <v>1126</v>
      </c>
      <c r="C1055" t="s">
        <v>1127</v>
      </c>
      <c r="D1055" s="379">
        <v>304039100600</v>
      </c>
      <c r="E1055" t="s">
        <v>1132</v>
      </c>
      <c r="F1055" t="s">
        <v>1132</v>
      </c>
      <c r="G1055" t="s">
        <v>2984</v>
      </c>
      <c r="H1055">
        <v>571.22</v>
      </c>
      <c r="I1055" s="447">
        <v>60</v>
      </c>
      <c r="J1055" s="447">
        <v>615</v>
      </c>
      <c r="K1055" s="447">
        <v>1265</v>
      </c>
    </row>
    <row r="1056" spans="1:11" x14ac:dyDescent="0.3">
      <c r="A1056" s="256">
        <v>304039100800</v>
      </c>
      <c r="B1056" t="s">
        <v>1126</v>
      </c>
      <c r="C1056" t="s">
        <v>1127</v>
      </c>
      <c r="D1056" s="379">
        <v>304039100800</v>
      </c>
      <c r="E1056" t="s">
        <v>1133</v>
      </c>
      <c r="F1056" t="s">
        <v>1133</v>
      </c>
      <c r="G1056" t="s">
        <v>2984</v>
      </c>
      <c r="H1056">
        <v>571.22</v>
      </c>
      <c r="I1056" s="447">
        <v>80</v>
      </c>
      <c r="J1056" s="447">
        <v>615</v>
      </c>
      <c r="K1056" s="447">
        <v>1265</v>
      </c>
    </row>
    <row r="1057" spans="1:11" x14ac:dyDescent="0.3">
      <c r="A1057" s="256">
        <v>304039101000</v>
      </c>
      <c r="B1057" t="s">
        <v>1126</v>
      </c>
      <c r="C1057" t="s">
        <v>1127</v>
      </c>
      <c r="D1057" s="379">
        <v>304039101000</v>
      </c>
      <c r="E1057" t="s">
        <v>1134</v>
      </c>
      <c r="F1057" t="s">
        <v>1134</v>
      </c>
      <c r="G1057" t="s">
        <v>2984</v>
      </c>
      <c r="H1057">
        <v>579.04</v>
      </c>
      <c r="I1057" s="447">
        <v>100</v>
      </c>
      <c r="J1057" s="447">
        <v>615</v>
      </c>
      <c r="K1057" s="447">
        <v>1265</v>
      </c>
    </row>
    <row r="1058" spans="1:11" x14ac:dyDescent="0.3">
      <c r="A1058" s="256">
        <v>304039101700</v>
      </c>
      <c r="B1058" t="s">
        <v>1126</v>
      </c>
      <c r="C1058" t="s">
        <v>1127</v>
      </c>
      <c r="D1058" s="379">
        <v>304039101700</v>
      </c>
      <c r="E1058" t="s">
        <v>1135</v>
      </c>
      <c r="F1058" t="s">
        <v>1135</v>
      </c>
      <c r="G1058" t="s">
        <v>2984</v>
      </c>
      <c r="H1058">
        <v>571.22</v>
      </c>
      <c r="I1058" s="447">
        <v>70</v>
      </c>
      <c r="J1058" s="447">
        <v>615</v>
      </c>
      <c r="K1058" s="447">
        <v>1265</v>
      </c>
    </row>
    <row r="1059" spans="1:11" x14ac:dyDescent="0.3">
      <c r="A1059" s="256">
        <v>304039102000</v>
      </c>
      <c r="B1059" t="s">
        <v>1126</v>
      </c>
      <c r="C1059" t="s">
        <v>1127</v>
      </c>
      <c r="D1059" s="379">
        <v>304039102000</v>
      </c>
      <c r="E1059" t="s">
        <v>1136</v>
      </c>
      <c r="F1059" t="s">
        <v>1136</v>
      </c>
      <c r="G1059" t="s">
        <v>2984</v>
      </c>
      <c r="H1059">
        <v>923.34</v>
      </c>
      <c r="I1059" s="447">
        <v>200</v>
      </c>
      <c r="J1059" s="447">
        <v>615</v>
      </c>
      <c r="K1059" s="447">
        <v>1265</v>
      </c>
    </row>
    <row r="1060" spans="1:11" x14ac:dyDescent="0.3">
      <c r="A1060" s="256">
        <v>305035101000</v>
      </c>
      <c r="B1060" t="s">
        <v>1137</v>
      </c>
      <c r="C1060" t="s">
        <v>1138</v>
      </c>
      <c r="D1060" s="379">
        <v>305035101000</v>
      </c>
      <c r="E1060" t="s">
        <v>1139</v>
      </c>
      <c r="F1060">
        <v>0</v>
      </c>
      <c r="G1060" t="s">
        <v>2965</v>
      </c>
      <c r="H1060">
        <v>340.58</v>
      </c>
      <c r="I1060" s="447">
        <v>0.38</v>
      </c>
      <c r="J1060" s="447">
        <v>1500</v>
      </c>
      <c r="K1060" s="447">
        <v>50000</v>
      </c>
    </row>
    <row r="1061" spans="1:11" x14ac:dyDescent="0.3">
      <c r="A1061" s="256">
        <v>305035101500</v>
      </c>
      <c r="B1061" t="s">
        <v>1137</v>
      </c>
      <c r="C1061" t="s">
        <v>1138</v>
      </c>
      <c r="D1061" s="379">
        <v>305035101500</v>
      </c>
      <c r="E1061" t="s">
        <v>1140</v>
      </c>
      <c r="F1061" t="s">
        <v>1141</v>
      </c>
      <c r="G1061" t="s">
        <v>2965</v>
      </c>
      <c r="H1061">
        <v>306.76</v>
      </c>
      <c r="I1061" s="447">
        <v>0.2</v>
      </c>
      <c r="J1061" s="447">
        <v>1500</v>
      </c>
      <c r="K1061" s="447">
        <v>50000</v>
      </c>
    </row>
    <row r="1062" spans="1:11" x14ac:dyDescent="0.3">
      <c r="A1062" s="256">
        <v>305035201000</v>
      </c>
      <c r="B1062" t="s">
        <v>1137</v>
      </c>
      <c r="C1062" t="s">
        <v>1138</v>
      </c>
      <c r="D1062" s="379">
        <v>305035201000</v>
      </c>
      <c r="E1062" t="s">
        <v>1142</v>
      </c>
      <c r="F1062" t="s">
        <v>1142</v>
      </c>
      <c r="G1062" t="s">
        <v>2965</v>
      </c>
      <c r="H1062">
        <v>78.66</v>
      </c>
      <c r="I1062">
        <v>0</v>
      </c>
      <c r="J1062" s="447">
        <v>60</v>
      </c>
      <c r="K1062" s="447">
        <v>25000</v>
      </c>
    </row>
    <row r="1063" spans="1:11" x14ac:dyDescent="0.3">
      <c r="A1063" s="256">
        <v>305035201500</v>
      </c>
      <c r="B1063" t="s">
        <v>1137</v>
      </c>
      <c r="C1063" t="s">
        <v>1138</v>
      </c>
      <c r="D1063" s="379">
        <v>305035201500</v>
      </c>
      <c r="E1063" t="s">
        <v>1143</v>
      </c>
      <c r="F1063" t="s">
        <v>1143</v>
      </c>
      <c r="G1063" t="s">
        <v>2965</v>
      </c>
      <c r="H1063">
        <v>104.88</v>
      </c>
      <c r="I1063">
        <v>0</v>
      </c>
      <c r="J1063" s="447">
        <v>38</v>
      </c>
      <c r="K1063" s="447">
        <v>50000</v>
      </c>
    </row>
    <row r="1064" spans="1:11" x14ac:dyDescent="0.3">
      <c r="A1064" s="256">
        <v>305035202000</v>
      </c>
      <c r="B1064" t="s">
        <v>1137</v>
      </c>
      <c r="C1064" t="s">
        <v>1138</v>
      </c>
      <c r="D1064" s="379">
        <v>305035202000</v>
      </c>
      <c r="E1064" t="s">
        <v>1144</v>
      </c>
      <c r="F1064">
        <v>0</v>
      </c>
      <c r="G1064" t="s">
        <v>2965</v>
      </c>
      <c r="H1064">
        <v>171.08</v>
      </c>
      <c r="I1064" s="447">
        <v>35</v>
      </c>
      <c r="J1064" s="447">
        <v>1500</v>
      </c>
      <c r="K1064" s="447">
        <v>50000</v>
      </c>
    </row>
    <row r="1065" spans="1:11" x14ac:dyDescent="0.3">
      <c r="A1065" s="256">
        <v>351040100500</v>
      </c>
      <c r="B1065" t="s">
        <v>1145</v>
      </c>
      <c r="C1065" t="s">
        <v>1146</v>
      </c>
      <c r="D1065" s="379">
        <v>351040100500</v>
      </c>
      <c r="E1065" t="s">
        <v>1147</v>
      </c>
      <c r="F1065">
        <v>0</v>
      </c>
      <c r="G1065" t="s">
        <v>2970</v>
      </c>
      <c r="H1065">
        <v>35.130000000000003</v>
      </c>
      <c r="I1065" s="447">
        <v>15</v>
      </c>
      <c r="J1065" s="447">
        <v>600</v>
      </c>
      <c r="K1065" s="447">
        <v>600</v>
      </c>
    </row>
    <row r="1066" spans="1:11" x14ac:dyDescent="0.3">
      <c r="A1066" s="256">
        <v>351040110500</v>
      </c>
      <c r="B1066" t="s">
        <v>1145</v>
      </c>
      <c r="C1066" t="s">
        <v>1146</v>
      </c>
      <c r="D1066" s="379">
        <v>351040110500</v>
      </c>
      <c r="E1066" t="s">
        <v>1148</v>
      </c>
      <c r="F1066">
        <v>0</v>
      </c>
      <c r="G1066" t="s">
        <v>2970</v>
      </c>
      <c r="H1066">
        <v>24.03</v>
      </c>
      <c r="I1066" s="447">
        <v>13</v>
      </c>
      <c r="J1066" s="447">
        <v>600</v>
      </c>
      <c r="K1066" s="447">
        <v>1200</v>
      </c>
    </row>
    <row r="1067" spans="1:11" x14ac:dyDescent="0.3">
      <c r="A1067" s="256">
        <v>351040111500</v>
      </c>
      <c r="B1067" t="s">
        <v>1145</v>
      </c>
      <c r="C1067" t="s">
        <v>1146</v>
      </c>
      <c r="D1067" s="379">
        <v>351040111500</v>
      </c>
      <c r="E1067" t="s">
        <v>1149</v>
      </c>
      <c r="F1067">
        <v>0</v>
      </c>
      <c r="G1067" t="s">
        <v>2970</v>
      </c>
      <c r="H1067">
        <v>24.03</v>
      </c>
      <c r="I1067" s="447">
        <v>13</v>
      </c>
      <c r="J1067" s="447">
        <v>600</v>
      </c>
      <c r="K1067" s="447">
        <v>600</v>
      </c>
    </row>
    <row r="1068" spans="1:11" x14ac:dyDescent="0.3">
      <c r="A1068" s="256">
        <v>351040120500</v>
      </c>
      <c r="B1068" t="s">
        <v>1145</v>
      </c>
      <c r="C1068" t="s">
        <v>1146</v>
      </c>
      <c r="D1068" s="379">
        <v>351040120500</v>
      </c>
      <c r="E1068" t="s">
        <v>1150</v>
      </c>
      <c r="F1068">
        <v>0</v>
      </c>
      <c r="G1068" t="s">
        <v>2970</v>
      </c>
      <c r="H1068">
        <v>27.28</v>
      </c>
      <c r="I1068" s="447">
        <v>13</v>
      </c>
      <c r="J1068" s="447">
        <v>600</v>
      </c>
      <c r="K1068" s="447">
        <v>600</v>
      </c>
    </row>
    <row r="1069" spans="1:11" x14ac:dyDescent="0.3">
      <c r="A1069" s="256">
        <v>351040121000</v>
      </c>
      <c r="B1069" t="s">
        <v>1145</v>
      </c>
      <c r="C1069" t="s">
        <v>1146</v>
      </c>
      <c r="D1069" s="379">
        <v>351040121000</v>
      </c>
      <c r="E1069" t="s">
        <v>1151</v>
      </c>
      <c r="F1069">
        <v>0</v>
      </c>
      <c r="G1069" t="s">
        <v>2970</v>
      </c>
      <c r="H1069">
        <v>27.28</v>
      </c>
      <c r="I1069" s="447">
        <v>13</v>
      </c>
      <c r="J1069" s="447">
        <v>600</v>
      </c>
      <c r="K1069" s="447">
        <v>600</v>
      </c>
    </row>
    <row r="1070" spans="1:11" x14ac:dyDescent="0.3">
      <c r="A1070" s="256">
        <v>351040131000</v>
      </c>
      <c r="B1070" t="s">
        <v>1145</v>
      </c>
      <c r="C1070" t="s">
        <v>1146</v>
      </c>
      <c r="D1070" s="379">
        <v>351040131000</v>
      </c>
      <c r="E1070" t="s">
        <v>1152</v>
      </c>
      <c r="F1070">
        <v>0</v>
      </c>
      <c r="G1070" t="s">
        <v>2970</v>
      </c>
      <c r="H1070">
        <v>24.03</v>
      </c>
      <c r="I1070" s="447">
        <v>13</v>
      </c>
      <c r="J1070" s="447">
        <v>600</v>
      </c>
      <c r="K1070" s="447">
        <v>1200</v>
      </c>
    </row>
    <row r="1071" spans="1:11" x14ac:dyDescent="0.3">
      <c r="A1071" s="256">
        <v>351040131500</v>
      </c>
      <c r="B1071" t="s">
        <v>1145</v>
      </c>
      <c r="C1071" t="s">
        <v>1146</v>
      </c>
      <c r="D1071" s="379">
        <v>351040131500</v>
      </c>
      <c r="E1071" t="s">
        <v>1153</v>
      </c>
      <c r="F1071">
        <v>0</v>
      </c>
      <c r="G1071" t="s">
        <v>2970</v>
      </c>
      <c r="H1071">
        <v>24.03</v>
      </c>
      <c r="I1071" s="447">
        <v>13</v>
      </c>
      <c r="J1071" s="447">
        <v>600</v>
      </c>
      <c r="K1071" s="447">
        <v>600</v>
      </c>
    </row>
    <row r="1072" spans="1:11" x14ac:dyDescent="0.3">
      <c r="A1072" s="256">
        <v>351040133500</v>
      </c>
      <c r="B1072" t="s">
        <v>1145</v>
      </c>
      <c r="C1072" t="s">
        <v>1146</v>
      </c>
      <c r="D1072" s="379">
        <v>351040133500</v>
      </c>
      <c r="E1072" t="s">
        <v>1154</v>
      </c>
      <c r="F1072">
        <v>0</v>
      </c>
      <c r="G1072" t="s">
        <v>2970</v>
      </c>
      <c r="H1072">
        <v>24.03</v>
      </c>
      <c r="I1072" s="447">
        <v>13</v>
      </c>
      <c r="J1072" s="447">
        <v>600</v>
      </c>
      <c r="K1072" s="447">
        <v>600</v>
      </c>
    </row>
    <row r="1073" spans="1:11" x14ac:dyDescent="0.3">
      <c r="A1073" s="256">
        <v>351040139000</v>
      </c>
      <c r="B1073" t="s">
        <v>1145</v>
      </c>
      <c r="C1073" t="s">
        <v>1146</v>
      </c>
      <c r="D1073" s="379">
        <v>351040139000</v>
      </c>
      <c r="E1073" t="s">
        <v>1155</v>
      </c>
      <c r="F1073">
        <v>0</v>
      </c>
      <c r="G1073" t="s">
        <v>2970</v>
      </c>
      <c r="H1073">
        <v>82.29</v>
      </c>
      <c r="I1073" s="447">
        <v>19</v>
      </c>
      <c r="J1073" s="447">
        <v>600</v>
      </c>
      <c r="K1073" s="447">
        <v>600</v>
      </c>
    </row>
    <row r="1074" spans="1:11" x14ac:dyDescent="0.3">
      <c r="A1074" s="256">
        <v>351040140500</v>
      </c>
      <c r="B1074" t="s">
        <v>1145</v>
      </c>
      <c r="C1074" t="s">
        <v>1146</v>
      </c>
      <c r="D1074" s="379">
        <v>351040140500</v>
      </c>
      <c r="E1074" t="s">
        <v>1156</v>
      </c>
      <c r="F1074">
        <v>0</v>
      </c>
      <c r="G1074" t="s">
        <v>2970</v>
      </c>
      <c r="H1074">
        <v>23.73</v>
      </c>
      <c r="I1074" s="447">
        <v>15</v>
      </c>
      <c r="J1074" s="447">
        <v>600</v>
      </c>
      <c r="K1074" s="447">
        <v>600</v>
      </c>
    </row>
    <row r="1075" spans="1:11" x14ac:dyDescent="0.3">
      <c r="A1075" s="256">
        <v>351040232500</v>
      </c>
      <c r="B1075" t="s">
        <v>1145</v>
      </c>
      <c r="C1075" t="s">
        <v>1146</v>
      </c>
      <c r="D1075" s="379">
        <v>351040232500</v>
      </c>
      <c r="E1075" t="s">
        <v>1157</v>
      </c>
      <c r="F1075">
        <v>0</v>
      </c>
      <c r="G1075" t="s">
        <v>2970</v>
      </c>
      <c r="H1075">
        <v>40.22</v>
      </c>
      <c r="I1075" s="447">
        <v>15</v>
      </c>
      <c r="J1075" s="447">
        <v>600</v>
      </c>
      <c r="K1075" s="447">
        <v>600</v>
      </c>
    </row>
    <row r="1076" spans="1:11" x14ac:dyDescent="0.3">
      <c r="A1076" s="256">
        <v>351040243000</v>
      </c>
      <c r="B1076" t="s">
        <v>1145</v>
      </c>
      <c r="C1076" t="s">
        <v>1146</v>
      </c>
      <c r="D1076" s="379">
        <v>351040243000</v>
      </c>
      <c r="E1076" t="s">
        <v>1158</v>
      </c>
      <c r="F1076">
        <v>0</v>
      </c>
      <c r="G1076" t="s">
        <v>2970</v>
      </c>
      <c r="H1076">
        <v>40.22</v>
      </c>
      <c r="I1076" s="447">
        <v>15</v>
      </c>
      <c r="J1076" s="447">
        <v>600</v>
      </c>
      <c r="K1076" s="447">
        <v>600</v>
      </c>
    </row>
    <row r="1077" spans="1:11" x14ac:dyDescent="0.3">
      <c r="A1077" s="256">
        <v>351040308000</v>
      </c>
      <c r="B1077" t="s">
        <v>1145</v>
      </c>
      <c r="C1077" t="s">
        <v>1146</v>
      </c>
      <c r="D1077" s="379">
        <v>351040308000</v>
      </c>
      <c r="E1077" t="s">
        <v>1159</v>
      </c>
      <c r="F1077">
        <v>0</v>
      </c>
      <c r="G1077" t="s">
        <v>2970</v>
      </c>
      <c r="H1077">
        <v>140.55000000000001</v>
      </c>
      <c r="I1077" s="447">
        <v>24</v>
      </c>
      <c r="J1077" s="447">
        <v>600</v>
      </c>
      <c r="K1077" s="447">
        <v>600</v>
      </c>
    </row>
    <row r="1078" spans="1:11" x14ac:dyDescent="0.3">
      <c r="A1078" s="256">
        <v>351040308500</v>
      </c>
      <c r="B1078" t="s">
        <v>1145</v>
      </c>
      <c r="C1078" t="s">
        <v>1146</v>
      </c>
      <c r="D1078" s="379">
        <v>351040308500</v>
      </c>
      <c r="E1078" t="s">
        <v>1160</v>
      </c>
      <c r="F1078">
        <v>0</v>
      </c>
      <c r="G1078" t="s">
        <v>2970</v>
      </c>
      <c r="H1078">
        <v>137.27000000000001</v>
      </c>
      <c r="I1078" s="447">
        <v>19</v>
      </c>
      <c r="J1078" s="447">
        <v>625</v>
      </c>
      <c r="K1078" s="447">
        <v>625</v>
      </c>
    </row>
    <row r="1079" spans="1:11" x14ac:dyDescent="0.3">
      <c r="A1079" s="256">
        <v>351040407000</v>
      </c>
      <c r="B1079" t="s">
        <v>1145</v>
      </c>
      <c r="C1079" t="s">
        <v>1146</v>
      </c>
      <c r="D1079" s="379">
        <v>351040407000</v>
      </c>
      <c r="E1079" t="s">
        <v>1161</v>
      </c>
      <c r="F1079">
        <v>0</v>
      </c>
      <c r="G1079" t="s">
        <v>2970</v>
      </c>
      <c r="H1079">
        <v>69.53</v>
      </c>
      <c r="I1079" s="447">
        <v>19</v>
      </c>
      <c r="J1079" s="447">
        <v>300</v>
      </c>
      <c r="K1079" s="447">
        <v>1800</v>
      </c>
    </row>
    <row r="1080" spans="1:11" x14ac:dyDescent="0.3">
      <c r="A1080" s="256">
        <v>351040407500</v>
      </c>
      <c r="B1080" t="s">
        <v>1145</v>
      </c>
      <c r="C1080" t="s">
        <v>1146</v>
      </c>
      <c r="D1080" s="379">
        <v>351040407500</v>
      </c>
      <c r="E1080" t="s">
        <v>1162</v>
      </c>
      <c r="F1080">
        <v>0</v>
      </c>
      <c r="G1080" t="s">
        <v>2970</v>
      </c>
      <c r="H1080">
        <v>62.19</v>
      </c>
      <c r="I1080" s="447">
        <v>19</v>
      </c>
      <c r="J1080" s="447">
        <v>600</v>
      </c>
      <c r="K1080" s="447">
        <v>600</v>
      </c>
    </row>
    <row r="1081" spans="1:11" x14ac:dyDescent="0.3">
      <c r="A1081" s="256">
        <v>351040408000</v>
      </c>
      <c r="B1081" t="s">
        <v>1145</v>
      </c>
      <c r="C1081" t="s">
        <v>1146</v>
      </c>
      <c r="D1081" s="379">
        <v>351040408000</v>
      </c>
      <c r="E1081" t="s">
        <v>1163</v>
      </c>
      <c r="F1081">
        <v>0</v>
      </c>
      <c r="G1081" t="s">
        <v>2970</v>
      </c>
      <c r="H1081">
        <v>65.67</v>
      </c>
      <c r="I1081" s="447">
        <v>19</v>
      </c>
      <c r="J1081" s="447">
        <v>600</v>
      </c>
      <c r="K1081" s="447">
        <v>600</v>
      </c>
    </row>
    <row r="1082" spans="1:11" x14ac:dyDescent="0.3">
      <c r="A1082" s="256">
        <v>351040408500</v>
      </c>
      <c r="B1082" t="s">
        <v>1145</v>
      </c>
      <c r="C1082" t="s">
        <v>1146</v>
      </c>
      <c r="D1082" s="379">
        <v>351040408500</v>
      </c>
      <c r="E1082" t="s">
        <v>1164</v>
      </c>
      <c r="F1082">
        <v>0</v>
      </c>
      <c r="G1082" t="s">
        <v>2970</v>
      </c>
      <c r="H1082">
        <v>194.18</v>
      </c>
      <c r="I1082" s="447">
        <v>19</v>
      </c>
      <c r="J1082" s="447">
        <v>1800</v>
      </c>
      <c r="K1082" s="447">
        <v>300</v>
      </c>
    </row>
    <row r="1083" spans="1:11" x14ac:dyDescent="0.3">
      <c r="A1083" s="256">
        <v>351040409000</v>
      </c>
      <c r="B1083" t="s">
        <v>1145</v>
      </c>
      <c r="C1083" t="s">
        <v>1146</v>
      </c>
      <c r="D1083" s="379">
        <v>351040409000</v>
      </c>
      <c r="E1083" t="s">
        <v>1165</v>
      </c>
      <c r="F1083">
        <v>0</v>
      </c>
      <c r="G1083" t="s">
        <v>2970</v>
      </c>
      <c r="H1083">
        <v>70.260000000000005</v>
      </c>
      <c r="I1083" s="447">
        <v>19</v>
      </c>
      <c r="J1083" s="447">
        <v>600</v>
      </c>
      <c r="K1083" s="447">
        <v>600</v>
      </c>
    </row>
    <row r="1084" spans="1:11" x14ac:dyDescent="0.3">
      <c r="A1084" s="256">
        <v>351040409500</v>
      </c>
      <c r="B1084" t="s">
        <v>1145</v>
      </c>
      <c r="C1084" t="s">
        <v>1146</v>
      </c>
      <c r="D1084" s="379">
        <v>351040409500</v>
      </c>
      <c r="E1084" t="s">
        <v>1166</v>
      </c>
      <c r="F1084">
        <v>0</v>
      </c>
      <c r="G1084" t="s">
        <v>2970</v>
      </c>
      <c r="H1084">
        <v>156.62</v>
      </c>
      <c r="I1084" s="447">
        <v>19</v>
      </c>
      <c r="J1084" s="447">
        <v>600</v>
      </c>
      <c r="K1084" s="447">
        <v>1200</v>
      </c>
    </row>
    <row r="1085" spans="1:11" x14ac:dyDescent="0.3">
      <c r="A1085" s="256">
        <v>351040410000</v>
      </c>
      <c r="B1085" t="s">
        <v>1145</v>
      </c>
      <c r="C1085" t="s">
        <v>1146</v>
      </c>
      <c r="D1085" s="379">
        <v>351040410000</v>
      </c>
      <c r="E1085" t="s">
        <v>1167</v>
      </c>
      <c r="F1085">
        <v>0</v>
      </c>
      <c r="G1085" t="s">
        <v>2970</v>
      </c>
      <c r="H1085">
        <v>80.14</v>
      </c>
      <c r="I1085" s="447">
        <v>19</v>
      </c>
      <c r="J1085" s="447">
        <v>300</v>
      </c>
      <c r="K1085" s="447">
        <v>1200</v>
      </c>
    </row>
    <row r="1086" spans="1:11" x14ac:dyDescent="0.3">
      <c r="A1086" s="256">
        <v>351040410500</v>
      </c>
      <c r="B1086" t="s">
        <v>1145</v>
      </c>
      <c r="C1086" t="s">
        <v>1146</v>
      </c>
      <c r="D1086" s="379">
        <v>351040410500</v>
      </c>
      <c r="E1086" t="s">
        <v>1168</v>
      </c>
      <c r="F1086">
        <v>0</v>
      </c>
      <c r="G1086" t="s">
        <v>2970</v>
      </c>
      <c r="H1086">
        <v>76.66</v>
      </c>
      <c r="I1086" s="447">
        <v>19</v>
      </c>
      <c r="J1086" s="447">
        <v>600</v>
      </c>
      <c r="K1086" s="447">
        <v>600</v>
      </c>
    </row>
    <row r="1087" spans="1:11" x14ac:dyDescent="0.3">
      <c r="A1087" s="256">
        <v>351040411000</v>
      </c>
      <c r="B1087" t="s">
        <v>1145</v>
      </c>
      <c r="C1087" t="s">
        <v>1146</v>
      </c>
      <c r="D1087" s="379">
        <v>351040411000</v>
      </c>
      <c r="E1087" t="s">
        <v>1169</v>
      </c>
      <c r="F1087">
        <v>0</v>
      </c>
      <c r="G1087" t="s">
        <v>2970</v>
      </c>
      <c r="H1087">
        <v>76.66</v>
      </c>
      <c r="I1087" s="447">
        <v>19</v>
      </c>
      <c r="J1087" s="447">
        <v>300</v>
      </c>
      <c r="K1087" s="447">
        <v>1800</v>
      </c>
    </row>
    <row r="1088" spans="1:11" x14ac:dyDescent="0.3">
      <c r="A1088" s="256">
        <v>351040415000</v>
      </c>
      <c r="B1088" t="s">
        <v>1145</v>
      </c>
      <c r="C1088" t="s">
        <v>1146</v>
      </c>
      <c r="D1088" s="379">
        <v>351040415000</v>
      </c>
      <c r="E1088" t="s">
        <v>1170</v>
      </c>
      <c r="F1088" t="s">
        <v>1171</v>
      </c>
      <c r="G1088" t="s">
        <v>2970</v>
      </c>
      <c r="H1088">
        <v>117.43</v>
      </c>
      <c r="I1088" s="447">
        <v>10</v>
      </c>
      <c r="J1088" s="447">
        <v>1220</v>
      </c>
      <c r="K1088" s="447">
        <v>300</v>
      </c>
    </row>
    <row r="1089" spans="1:11" x14ac:dyDescent="0.3">
      <c r="A1089" s="256">
        <v>351040416000</v>
      </c>
      <c r="B1089" t="s">
        <v>1145</v>
      </c>
      <c r="C1089" t="s">
        <v>1146</v>
      </c>
      <c r="D1089" s="379">
        <v>351040416000</v>
      </c>
      <c r="E1089" t="s">
        <v>1172</v>
      </c>
      <c r="F1089">
        <v>0</v>
      </c>
      <c r="G1089" t="s">
        <v>3016</v>
      </c>
      <c r="H1089">
        <v>98.11</v>
      </c>
      <c r="I1089" s="447">
        <v>19</v>
      </c>
      <c r="J1089" s="447">
        <v>1196</v>
      </c>
      <c r="K1089" s="447">
        <v>300</v>
      </c>
    </row>
    <row r="1090" spans="1:11" x14ac:dyDescent="0.3">
      <c r="A1090" s="256">
        <v>351040501000</v>
      </c>
      <c r="B1090" t="s">
        <v>1145</v>
      </c>
      <c r="C1090" t="s">
        <v>1146</v>
      </c>
      <c r="D1090" s="379">
        <v>351040501000</v>
      </c>
      <c r="E1090" t="s">
        <v>1173</v>
      </c>
      <c r="F1090" t="s">
        <v>1173</v>
      </c>
      <c r="G1090" t="s">
        <v>2970</v>
      </c>
      <c r="H1090">
        <v>62.87</v>
      </c>
      <c r="I1090" s="447">
        <v>19</v>
      </c>
      <c r="J1090" s="447">
        <v>600</v>
      </c>
      <c r="K1090" s="447">
        <v>600</v>
      </c>
    </row>
    <row r="1091" spans="1:11" x14ac:dyDescent="0.3">
      <c r="A1091" s="256">
        <v>351040501500</v>
      </c>
      <c r="B1091" t="s">
        <v>1145</v>
      </c>
      <c r="C1091" t="s">
        <v>1146</v>
      </c>
      <c r="D1091" s="379">
        <v>351040501500</v>
      </c>
      <c r="E1091" t="s">
        <v>1174</v>
      </c>
      <c r="F1091">
        <v>0</v>
      </c>
      <c r="G1091" t="s">
        <v>2970</v>
      </c>
      <c r="H1091">
        <v>32.07</v>
      </c>
      <c r="I1091" s="447">
        <v>13</v>
      </c>
      <c r="J1091" s="447">
        <v>600</v>
      </c>
      <c r="K1091" s="447">
        <v>600</v>
      </c>
    </row>
    <row r="1092" spans="1:11" x14ac:dyDescent="0.3">
      <c r="A1092" s="256">
        <v>351040550500</v>
      </c>
      <c r="B1092" t="s">
        <v>1145</v>
      </c>
      <c r="C1092" t="s">
        <v>1146</v>
      </c>
      <c r="D1092" s="379">
        <v>351040550500</v>
      </c>
      <c r="E1092" t="s">
        <v>1175</v>
      </c>
      <c r="F1092" t="s">
        <v>1175</v>
      </c>
      <c r="G1092" t="s">
        <v>2970</v>
      </c>
      <c r="H1092">
        <v>73.45</v>
      </c>
      <c r="I1092" s="447">
        <v>15</v>
      </c>
      <c r="J1092" s="447">
        <v>600</v>
      </c>
      <c r="K1092" s="447">
        <v>600</v>
      </c>
    </row>
    <row r="1093" spans="1:11" x14ac:dyDescent="0.3">
      <c r="A1093" s="256">
        <v>351040551000</v>
      </c>
      <c r="B1093" t="s">
        <v>1145</v>
      </c>
      <c r="C1093" t="s">
        <v>1146</v>
      </c>
      <c r="D1093" s="379">
        <v>351040551000</v>
      </c>
      <c r="E1093" t="s">
        <v>1176</v>
      </c>
      <c r="F1093">
        <v>0</v>
      </c>
      <c r="G1093" t="s">
        <v>2970</v>
      </c>
      <c r="H1093">
        <v>44.2</v>
      </c>
      <c r="I1093" s="447">
        <v>15</v>
      </c>
      <c r="J1093" s="447">
        <v>600</v>
      </c>
      <c r="K1093" s="447">
        <v>600</v>
      </c>
    </row>
    <row r="1094" spans="1:11" x14ac:dyDescent="0.3">
      <c r="A1094" s="256">
        <v>351040551500</v>
      </c>
      <c r="B1094" t="s">
        <v>1145</v>
      </c>
      <c r="C1094" t="s">
        <v>1146</v>
      </c>
      <c r="D1094" s="379">
        <v>351040551500</v>
      </c>
      <c r="E1094" t="s">
        <v>1177</v>
      </c>
      <c r="F1094">
        <v>0</v>
      </c>
      <c r="G1094" t="s">
        <v>2970</v>
      </c>
      <c r="H1094">
        <v>42.44</v>
      </c>
      <c r="I1094" s="447">
        <v>15</v>
      </c>
      <c r="J1094" s="447">
        <v>600</v>
      </c>
      <c r="K1094" s="447">
        <v>600</v>
      </c>
    </row>
    <row r="1095" spans="1:11" x14ac:dyDescent="0.3">
      <c r="A1095" s="256">
        <v>351040552000</v>
      </c>
      <c r="B1095" t="s">
        <v>1145</v>
      </c>
      <c r="C1095" t="s">
        <v>1146</v>
      </c>
      <c r="D1095" s="379">
        <v>351040552000</v>
      </c>
      <c r="E1095" t="s">
        <v>1178</v>
      </c>
      <c r="F1095">
        <v>0</v>
      </c>
      <c r="G1095" t="s">
        <v>2970</v>
      </c>
      <c r="H1095">
        <v>42.52</v>
      </c>
      <c r="I1095" s="447">
        <v>15</v>
      </c>
      <c r="J1095" s="447">
        <v>600</v>
      </c>
      <c r="K1095" s="447">
        <v>600</v>
      </c>
    </row>
    <row r="1096" spans="1:11" x14ac:dyDescent="0.3">
      <c r="A1096" s="256">
        <v>351040552500</v>
      </c>
      <c r="B1096" t="s">
        <v>1145</v>
      </c>
      <c r="C1096" t="s">
        <v>1146</v>
      </c>
      <c r="D1096" s="379">
        <v>351040552500</v>
      </c>
      <c r="E1096" t="s">
        <v>1179</v>
      </c>
      <c r="F1096">
        <v>0</v>
      </c>
      <c r="G1096" t="s">
        <v>2970</v>
      </c>
      <c r="H1096">
        <v>48.08</v>
      </c>
      <c r="I1096" s="447">
        <v>15</v>
      </c>
      <c r="J1096" s="447">
        <v>600</v>
      </c>
      <c r="K1096" s="447">
        <v>600</v>
      </c>
    </row>
    <row r="1097" spans="1:11" x14ac:dyDescent="0.3">
      <c r="A1097" s="256">
        <v>351040600500</v>
      </c>
      <c r="B1097" t="s">
        <v>1145</v>
      </c>
      <c r="C1097" t="s">
        <v>1146</v>
      </c>
      <c r="D1097" s="379">
        <v>351040600500</v>
      </c>
      <c r="E1097" t="s">
        <v>1180</v>
      </c>
      <c r="F1097">
        <v>0</v>
      </c>
      <c r="G1097" t="s">
        <v>2970</v>
      </c>
      <c r="H1097">
        <v>34.200000000000003</v>
      </c>
      <c r="I1097" s="447">
        <v>15</v>
      </c>
      <c r="J1097" s="447">
        <v>600</v>
      </c>
      <c r="K1097" s="447">
        <v>600</v>
      </c>
    </row>
    <row r="1098" spans="1:11" x14ac:dyDescent="0.3">
      <c r="A1098" s="256">
        <v>351040601000</v>
      </c>
      <c r="B1098" t="s">
        <v>1145</v>
      </c>
      <c r="C1098" t="s">
        <v>1146</v>
      </c>
      <c r="D1098" s="379">
        <v>351040601000</v>
      </c>
      <c r="E1098" t="s">
        <v>1181</v>
      </c>
      <c r="F1098">
        <v>0</v>
      </c>
      <c r="G1098" t="s">
        <v>2970</v>
      </c>
      <c r="H1098">
        <v>34.200000000000003</v>
      </c>
      <c r="I1098" s="447">
        <v>15</v>
      </c>
      <c r="J1098" s="447">
        <v>625</v>
      </c>
      <c r="K1098" s="447">
        <v>625</v>
      </c>
    </row>
    <row r="1099" spans="1:11" x14ac:dyDescent="0.3">
      <c r="A1099" s="256">
        <v>351040601500</v>
      </c>
      <c r="B1099" t="s">
        <v>1145</v>
      </c>
      <c r="C1099" t="s">
        <v>1146</v>
      </c>
      <c r="D1099" s="379">
        <v>351040601500</v>
      </c>
      <c r="E1099" t="s">
        <v>1182</v>
      </c>
      <c r="F1099">
        <v>0</v>
      </c>
      <c r="G1099" t="s">
        <v>2970</v>
      </c>
      <c r="H1099">
        <v>40.22</v>
      </c>
      <c r="I1099" s="447">
        <v>15</v>
      </c>
      <c r="J1099" s="447">
        <v>600</v>
      </c>
      <c r="K1099" s="447">
        <v>600</v>
      </c>
    </row>
    <row r="1100" spans="1:11" x14ac:dyDescent="0.3">
      <c r="A1100" s="256">
        <v>351040602000</v>
      </c>
      <c r="B1100" t="s">
        <v>1145</v>
      </c>
      <c r="C1100" t="s">
        <v>1146</v>
      </c>
      <c r="D1100" s="379">
        <v>351040602000</v>
      </c>
      <c r="E1100" t="s">
        <v>1183</v>
      </c>
      <c r="F1100">
        <v>0</v>
      </c>
      <c r="G1100" t="s">
        <v>2970</v>
      </c>
      <c r="H1100">
        <v>40.22</v>
      </c>
      <c r="I1100" s="447">
        <v>15</v>
      </c>
      <c r="J1100" s="447">
        <v>625</v>
      </c>
      <c r="K1100" s="447">
        <v>625</v>
      </c>
    </row>
    <row r="1101" spans="1:11" x14ac:dyDescent="0.3">
      <c r="A1101" s="256">
        <v>351040602500</v>
      </c>
      <c r="B1101" t="s">
        <v>1145</v>
      </c>
      <c r="C1101" t="s">
        <v>1146</v>
      </c>
      <c r="D1101" s="379">
        <v>351040602500</v>
      </c>
      <c r="E1101" t="s">
        <v>1184</v>
      </c>
      <c r="F1101">
        <v>0</v>
      </c>
      <c r="G1101" t="s">
        <v>2970</v>
      </c>
      <c r="H1101">
        <v>37.700000000000003</v>
      </c>
      <c r="I1101" s="447">
        <v>15</v>
      </c>
      <c r="J1101" s="447">
        <v>600</v>
      </c>
      <c r="K1101" s="447">
        <v>600</v>
      </c>
    </row>
    <row r="1102" spans="1:11" x14ac:dyDescent="0.3">
      <c r="A1102" s="256">
        <v>351040603000</v>
      </c>
      <c r="B1102" t="s">
        <v>1145</v>
      </c>
      <c r="C1102" t="s">
        <v>1146</v>
      </c>
      <c r="D1102" s="379">
        <v>351040603000</v>
      </c>
      <c r="E1102" t="s">
        <v>1185</v>
      </c>
      <c r="F1102" t="s">
        <v>1185</v>
      </c>
      <c r="G1102" t="s">
        <v>2970</v>
      </c>
      <c r="H1102">
        <v>38.119999999999997</v>
      </c>
      <c r="I1102" s="447">
        <v>19</v>
      </c>
      <c r="J1102" s="447">
        <v>600</v>
      </c>
      <c r="K1102" s="447">
        <v>600</v>
      </c>
    </row>
    <row r="1103" spans="1:11" x14ac:dyDescent="0.3">
      <c r="A1103" s="256">
        <v>351040650500</v>
      </c>
      <c r="B1103" t="s">
        <v>1145</v>
      </c>
      <c r="C1103" t="s">
        <v>1146</v>
      </c>
      <c r="D1103" s="379">
        <v>351040650500</v>
      </c>
      <c r="E1103" t="s">
        <v>1186</v>
      </c>
      <c r="F1103">
        <v>0</v>
      </c>
      <c r="G1103" t="s">
        <v>2970</v>
      </c>
      <c r="H1103">
        <v>46.68</v>
      </c>
      <c r="I1103" s="447">
        <v>19</v>
      </c>
      <c r="J1103" s="447">
        <v>600</v>
      </c>
      <c r="K1103" s="447">
        <v>600</v>
      </c>
    </row>
    <row r="1104" spans="1:11" x14ac:dyDescent="0.3">
      <c r="A1104" s="256">
        <v>351040651000</v>
      </c>
      <c r="B1104" t="s">
        <v>1145</v>
      </c>
      <c r="C1104" t="s">
        <v>1146</v>
      </c>
      <c r="D1104" s="379">
        <v>351040651000</v>
      </c>
      <c r="E1104" t="s">
        <v>1187</v>
      </c>
      <c r="F1104">
        <v>0</v>
      </c>
      <c r="G1104" t="s">
        <v>2970</v>
      </c>
      <c r="H1104">
        <v>40.22</v>
      </c>
      <c r="I1104" s="447">
        <v>19</v>
      </c>
      <c r="J1104" s="447">
        <v>600</v>
      </c>
      <c r="K1104" s="447">
        <v>600</v>
      </c>
    </row>
    <row r="1105" spans="1:11" x14ac:dyDescent="0.3">
      <c r="A1105" s="256">
        <v>351040651500</v>
      </c>
      <c r="B1105" t="s">
        <v>1145</v>
      </c>
      <c r="C1105" t="s">
        <v>1146</v>
      </c>
      <c r="D1105" s="379">
        <v>351040651500</v>
      </c>
      <c r="E1105" t="s">
        <v>1188</v>
      </c>
      <c r="F1105">
        <v>0</v>
      </c>
      <c r="G1105" t="s">
        <v>2970</v>
      </c>
      <c r="H1105">
        <v>40.22</v>
      </c>
      <c r="I1105" s="447">
        <v>15</v>
      </c>
      <c r="J1105" s="447">
        <v>600</v>
      </c>
      <c r="K1105" s="447">
        <v>600</v>
      </c>
    </row>
    <row r="1106" spans="1:11" x14ac:dyDescent="0.3">
      <c r="A1106" s="256">
        <v>351040652500</v>
      </c>
      <c r="B1106" t="s">
        <v>1145</v>
      </c>
      <c r="C1106" t="s">
        <v>1146</v>
      </c>
      <c r="D1106" s="379">
        <v>351040652500</v>
      </c>
      <c r="E1106" t="s">
        <v>1189</v>
      </c>
      <c r="F1106">
        <v>0</v>
      </c>
      <c r="G1106" t="s">
        <v>2970</v>
      </c>
      <c r="H1106">
        <v>46.68</v>
      </c>
      <c r="I1106" s="447">
        <v>15</v>
      </c>
      <c r="J1106" s="447">
        <v>600</v>
      </c>
      <c r="K1106" s="447">
        <v>600</v>
      </c>
    </row>
    <row r="1107" spans="1:11" x14ac:dyDescent="0.3">
      <c r="A1107" s="256">
        <v>351040653000</v>
      </c>
      <c r="B1107" t="s">
        <v>1145</v>
      </c>
      <c r="C1107" t="s">
        <v>1146</v>
      </c>
      <c r="D1107" s="379">
        <v>351040653000</v>
      </c>
      <c r="E1107" t="s">
        <v>1190</v>
      </c>
      <c r="F1107">
        <v>0</v>
      </c>
      <c r="G1107" t="s">
        <v>2970</v>
      </c>
      <c r="H1107">
        <v>46.68</v>
      </c>
      <c r="I1107" s="447">
        <v>15</v>
      </c>
      <c r="J1107" s="447">
        <v>600</v>
      </c>
      <c r="K1107" s="447">
        <v>600</v>
      </c>
    </row>
    <row r="1108" spans="1:11" x14ac:dyDescent="0.3">
      <c r="A1108" s="256">
        <v>351040653500</v>
      </c>
      <c r="B1108" t="s">
        <v>1145</v>
      </c>
      <c r="C1108" t="s">
        <v>1146</v>
      </c>
      <c r="D1108" s="379">
        <v>351040653500</v>
      </c>
      <c r="E1108" t="s">
        <v>1191</v>
      </c>
      <c r="F1108">
        <v>0</v>
      </c>
      <c r="G1108" t="s">
        <v>2970</v>
      </c>
      <c r="H1108">
        <v>46.68</v>
      </c>
      <c r="I1108" s="447">
        <v>15</v>
      </c>
      <c r="J1108" s="447">
        <v>600</v>
      </c>
      <c r="K1108" s="447">
        <v>600</v>
      </c>
    </row>
    <row r="1109" spans="1:11" x14ac:dyDescent="0.3">
      <c r="A1109" s="256">
        <v>351040700500</v>
      </c>
      <c r="B1109" t="s">
        <v>1145</v>
      </c>
      <c r="C1109" t="s">
        <v>1146</v>
      </c>
      <c r="D1109" s="379">
        <v>351040700500</v>
      </c>
      <c r="E1109" t="s">
        <v>1192</v>
      </c>
      <c r="F1109">
        <v>0</v>
      </c>
      <c r="G1109" t="s">
        <v>2970</v>
      </c>
      <c r="H1109">
        <v>105.12</v>
      </c>
      <c r="I1109" s="447">
        <v>20</v>
      </c>
      <c r="J1109" s="447">
        <v>600</v>
      </c>
      <c r="K1109" s="447">
        <v>600</v>
      </c>
    </row>
    <row r="1110" spans="1:11" x14ac:dyDescent="0.3">
      <c r="A1110" s="256">
        <v>351040701000</v>
      </c>
      <c r="B1110" t="s">
        <v>1145</v>
      </c>
      <c r="C1110" t="s">
        <v>1146</v>
      </c>
      <c r="D1110" s="379">
        <v>351040701000</v>
      </c>
      <c r="E1110" t="s">
        <v>1193</v>
      </c>
      <c r="F1110">
        <v>0</v>
      </c>
      <c r="G1110" t="s">
        <v>2970</v>
      </c>
      <c r="H1110">
        <v>100</v>
      </c>
      <c r="I1110" s="447">
        <v>25</v>
      </c>
      <c r="J1110" s="447">
        <v>600</v>
      </c>
      <c r="K1110" s="447">
        <v>1200</v>
      </c>
    </row>
    <row r="1111" spans="1:11" x14ac:dyDescent="0.3">
      <c r="A1111" s="256">
        <v>351040701500</v>
      </c>
      <c r="B1111" t="s">
        <v>1145</v>
      </c>
      <c r="C1111" t="s">
        <v>1146</v>
      </c>
      <c r="D1111" s="379">
        <v>351040701500</v>
      </c>
      <c r="E1111" t="s">
        <v>1194</v>
      </c>
      <c r="F1111">
        <v>0</v>
      </c>
      <c r="G1111" t="s">
        <v>2970</v>
      </c>
      <c r="H1111">
        <v>108.63</v>
      </c>
      <c r="I1111" s="447">
        <v>25</v>
      </c>
      <c r="J1111" s="447">
        <v>600</v>
      </c>
      <c r="K1111" s="447">
        <v>600</v>
      </c>
    </row>
    <row r="1112" spans="1:11" x14ac:dyDescent="0.3">
      <c r="A1112" s="256">
        <v>351040701800</v>
      </c>
      <c r="B1112" t="s">
        <v>1145</v>
      </c>
      <c r="C1112" t="s">
        <v>1146</v>
      </c>
      <c r="D1112" s="379">
        <v>351040701800</v>
      </c>
      <c r="E1112" t="s">
        <v>1195</v>
      </c>
      <c r="F1112">
        <v>0</v>
      </c>
      <c r="G1112" t="s">
        <v>3016</v>
      </c>
      <c r="H1112">
        <v>124</v>
      </c>
      <c r="I1112" s="447">
        <v>15</v>
      </c>
      <c r="J1112" s="447">
        <v>600</v>
      </c>
      <c r="K1112" s="447">
        <v>1200</v>
      </c>
    </row>
    <row r="1113" spans="1:11" x14ac:dyDescent="0.3">
      <c r="A1113" s="256">
        <v>351040701900</v>
      </c>
      <c r="B1113" t="s">
        <v>1145</v>
      </c>
      <c r="C1113" t="s">
        <v>1146</v>
      </c>
      <c r="D1113" s="379">
        <v>351040701900</v>
      </c>
      <c r="E1113" t="s">
        <v>1196</v>
      </c>
      <c r="F1113">
        <v>0</v>
      </c>
      <c r="G1113" t="s">
        <v>2970</v>
      </c>
      <c r="H1113">
        <v>159.55000000000001</v>
      </c>
      <c r="I1113" s="447">
        <v>25</v>
      </c>
      <c r="J1113" s="447">
        <v>600</v>
      </c>
      <c r="K1113" s="447">
        <v>1200</v>
      </c>
    </row>
    <row r="1114" spans="1:11" x14ac:dyDescent="0.3">
      <c r="A1114" s="256">
        <v>351040701910</v>
      </c>
      <c r="B1114" t="s">
        <v>1145</v>
      </c>
      <c r="C1114" t="s">
        <v>1146</v>
      </c>
      <c r="D1114" s="379">
        <v>351040701910</v>
      </c>
      <c r="E1114" t="s">
        <v>1197</v>
      </c>
      <c r="F1114">
        <v>0</v>
      </c>
      <c r="G1114" t="s">
        <v>2970</v>
      </c>
      <c r="H1114">
        <v>199.7</v>
      </c>
      <c r="I1114" s="447">
        <v>35</v>
      </c>
      <c r="J1114" s="447">
        <v>600</v>
      </c>
      <c r="K1114" s="447">
        <v>1200</v>
      </c>
    </row>
    <row r="1115" spans="1:11" x14ac:dyDescent="0.3">
      <c r="A1115" s="256">
        <v>351040702000</v>
      </c>
      <c r="B1115" t="s">
        <v>1145</v>
      </c>
      <c r="C1115" t="s">
        <v>1146</v>
      </c>
      <c r="D1115" s="379">
        <v>351040702000</v>
      </c>
      <c r="E1115" t="s">
        <v>1198</v>
      </c>
      <c r="F1115">
        <v>0</v>
      </c>
      <c r="G1115" t="s">
        <v>2970</v>
      </c>
      <c r="H1115">
        <v>134.26</v>
      </c>
      <c r="I1115" s="447">
        <v>15</v>
      </c>
      <c r="J1115" s="447">
        <v>600</v>
      </c>
      <c r="K1115" s="447">
        <v>600</v>
      </c>
    </row>
    <row r="1116" spans="1:11" x14ac:dyDescent="0.3">
      <c r="A1116" s="256">
        <v>351040702500</v>
      </c>
      <c r="B1116" t="s">
        <v>1145</v>
      </c>
      <c r="C1116" t="s">
        <v>1146</v>
      </c>
      <c r="D1116" s="379">
        <v>351040702500</v>
      </c>
      <c r="E1116" t="s">
        <v>1199</v>
      </c>
      <c r="F1116">
        <v>0</v>
      </c>
      <c r="G1116" t="s">
        <v>2970</v>
      </c>
      <c r="H1116">
        <v>142.75</v>
      </c>
      <c r="I1116" s="447">
        <v>19</v>
      </c>
      <c r="J1116" s="447">
        <v>1200</v>
      </c>
      <c r="K1116" s="447">
        <v>600</v>
      </c>
    </row>
    <row r="1117" spans="1:11" x14ac:dyDescent="0.3">
      <c r="A1117" s="256">
        <v>351040703000</v>
      </c>
      <c r="B1117" t="s">
        <v>1145</v>
      </c>
      <c r="C1117" t="s">
        <v>1146</v>
      </c>
      <c r="D1117" s="379">
        <v>351040703000</v>
      </c>
      <c r="E1117" t="s">
        <v>1200</v>
      </c>
      <c r="F1117">
        <v>0</v>
      </c>
      <c r="G1117" t="s">
        <v>2970</v>
      </c>
      <c r="H1117">
        <v>100.19</v>
      </c>
      <c r="I1117" s="447">
        <v>15</v>
      </c>
      <c r="J1117" s="447">
        <v>600</v>
      </c>
      <c r="K1117" s="447">
        <v>600</v>
      </c>
    </row>
    <row r="1118" spans="1:11" x14ac:dyDescent="0.3">
      <c r="A1118" s="256">
        <v>351040703500</v>
      </c>
      <c r="B1118" t="s">
        <v>1145</v>
      </c>
      <c r="C1118" t="s">
        <v>1146</v>
      </c>
      <c r="D1118" s="379">
        <v>351040703500</v>
      </c>
      <c r="E1118" t="s">
        <v>1201</v>
      </c>
      <c r="F1118">
        <v>0</v>
      </c>
      <c r="G1118" t="s">
        <v>3016</v>
      </c>
      <c r="H1118">
        <v>101.43</v>
      </c>
      <c r="I1118" s="447">
        <v>15</v>
      </c>
      <c r="J1118" s="447">
        <v>600</v>
      </c>
      <c r="K1118" s="447">
        <v>600</v>
      </c>
    </row>
    <row r="1119" spans="1:11" x14ac:dyDescent="0.3">
      <c r="A1119" s="256">
        <v>351040704000</v>
      </c>
      <c r="B1119" t="s">
        <v>1145</v>
      </c>
      <c r="C1119" t="s">
        <v>1146</v>
      </c>
      <c r="D1119" s="379">
        <v>351040704000</v>
      </c>
      <c r="E1119" t="s">
        <v>1202</v>
      </c>
      <c r="F1119" t="s">
        <v>1202</v>
      </c>
      <c r="G1119" t="s">
        <v>2970</v>
      </c>
      <c r="H1119">
        <v>100.3</v>
      </c>
      <c r="I1119" s="447">
        <v>15</v>
      </c>
      <c r="J1119" s="447">
        <v>600</v>
      </c>
      <c r="K1119" s="447">
        <v>600</v>
      </c>
    </row>
    <row r="1120" spans="1:11" x14ac:dyDescent="0.3">
      <c r="A1120" s="256">
        <v>351040750500</v>
      </c>
      <c r="B1120" t="s">
        <v>1145</v>
      </c>
      <c r="C1120" t="s">
        <v>1146</v>
      </c>
      <c r="D1120" s="379">
        <v>351040750500</v>
      </c>
      <c r="E1120" t="s">
        <v>1203</v>
      </c>
      <c r="F1120">
        <v>0</v>
      </c>
      <c r="G1120" t="s">
        <v>2970</v>
      </c>
      <c r="H1120">
        <v>55.83</v>
      </c>
      <c r="I1120" s="447">
        <v>15</v>
      </c>
      <c r="J1120" s="447">
        <v>600</v>
      </c>
      <c r="K1120" s="447">
        <v>600</v>
      </c>
    </row>
    <row r="1121" spans="1:11" x14ac:dyDescent="0.3">
      <c r="A1121" s="256">
        <v>351040751000</v>
      </c>
      <c r="B1121" t="s">
        <v>1145</v>
      </c>
      <c r="C1121" t="s">
        <v>1146</v>
      </c>
      <c r="D1121" s="379">
        <v>351040751000</v>
      </c>
      <c r="E1121" t="s">
        <v>1204</v>
      </c>
      <c r="F1121">
        <v>0</v>
      </c>
      <c r="G1121" t="s">
        <v>2970</v>
      </c>
      <c r="H1121">
        <v>83.64</v>
      </c>
      <c r="I1121" s="447">
        <v>15</v>
      </c>
      <c r="J1121" s="447">
        <v>600</v>
      </c>
      <c r="K1121" s="447">
        <v>600</v>
      </c>
    </row>
    <row r="1122" spans="1:11" x14ac:dyDescent="0.3">
      <c r="A1122" s="256">
        <v>351040800500</v>
      </c>
      <c r="B1122" t="s">
        <v>1145</v>
      </c>
      <c r="C1122" t="s">
        <v>1146</v>
      </c>
      <c r="D1122" s="379">
        <v>351040800500</v>
      </c>
      <c r="E1122" t="s">
        <v>1205</v>
      </c>
      <c r="F1122">
        <v>0</v>
      </c>
      <c r="G1122" t="s">
        <v>2970</v>
      </c>
      <c r="H1122">
        <v>48.54</v>
      </c>
      <c r="I1122" s="447">
        <v>15</v>
      </c>
      <c r="J1122" s="447">
        <v>600</v>
      </c>
      <c r="K1122" s="447">
        <v>600</v>
      </c>
    </row>
    <row r="1123" spans="1:11" x14ac:dyDescent="0.3">
      <c r="A1123" s="256">
        <v>351040801000</v>
      </c>
      <c r="B1123" t="s">
        <v>1145</v>
      </c>
      <c r="C1123" t="s">
        <v>1146</v>
      </c>
      <c r="D1123" s="379">
        <v>351040801000</v>
      </c>
      <c r="E1123" t="s">
        <v>1206</v>
      </c>
      <c r="F1123">
        <v>0</v>
      </c>
      <c r="G1123" t="s">
        <v>2970</v>
      </c>
      <c r="H1123">
        <v>99.79</v>
      </c>
      <c r="I1123" s="447">
        <v>15</v>
      </c>
      <c r="J1123" s="447">
        <v>600</v>
      </c>
      <c r="K1123" s="447">
        <v>600</v>
      </c>
    </row>
    <row r="1124" spans="1:11" x14ac:dyDescent="0.3">
      <c r="A1124" s="256">
        <v>351040801500</v>
      </c>
      <c r="B1124" t="s">
        <v>1145</v>
      </c>
      <c r="C1124" t="s">
        <v>1146</v>
      </c>
      <c r="D1124" s="379">
        <v>351040801500</v>
      </c>
      <c r="E1124" t="s">
        <v>1207</v>
      </c>
      <c r="F1124">
        <v>0</v>
      </c>
      <c r="G1124" t="s">
        <v>2970</v>
      </c>
      <c r="H1124">
        <v>118.35</v>
      </c>
      <c r="I1124" s="447">
        <v>19</v>
      </c>
      <c r="J1124" s="447">
        <v>600</v>
      </c>
      <c r="K1124" s="447">
        <v>600</v>
      </c>
    </row>
    <row r="1125" spans="1:11" x14ac:dyDescent="0.3">
      <c r="A1125" s="256">
        <v>351040802000</v>
      </c>
      <c r="B1125" t="s">
        <v>1145</v>
      </c>
      <c r="C1125" t="s">
        <v>1146</v>
      </c>
      <c r="D1125" s="379">
        <v>351040802000</v>
      </c>
      <c r="E1125" t="s">
        <v>1208</v>
      </c>
      <c r="F1125">
        <v>0</v>
      </c>
      <c r="G1125" t="s">
        <v>2970</v>
      </c>
      <c r="H1125">
        <v>48.08</v>
      </c>
      <c r="I1125" s="447">
        <v>15</v>
      </c>
      <c r="J1125" s="447">
        <v>600</v>
      </c>
      <c r="K1125" s="447">
        <v>600</v>
      </c>
    </row>
    <row r="1126" spans="1:11" x14ac:dyDescent="0.3">
      <c r="A1126" s="256">
        <v>351040802500</v>
      </c>
      <c r="B1126" t="s">
        <v>1145</v>
      </c>
      <c r="C1126" t="s">
        <v>1146</v>
      </c>
      <c r="D1126" s="379">
        <v>351040802500</v>
      </c>
      <c r="E1126" t="s">
        <v>1209</v>
      </c>
      <c r="F1126">
        <v>0</v>
      </c>
      <c r="G1126" t="s">
        <v>2970</v>
      </c>
      <c r="H1126">
        <v>40.22</v>
      </c>
      <c r="I1126" s="447">
        <v>15</v>
      </c>
      <c r="J1126" s="447">
        <v>600</v>
      </c>
      <c r="K1126" s="447">
        <v>600</v>
      </c>
    </row>
    <row r="1127" spans="1:11" x14ac:dyDescent="0.3">
      <c r="A1127" s="256">
        <v>351041100400</v>
      </c>
      <c r="B1127" t="s">
        <v>1210</v>
      </c>
      <c r="C1127" t="s">
        <v>1211</v>
      </c>
      <c r="D1127" s="379">
        <v>351041100400</v>
      </c>
      <c r="E1127" t="s">
        <v>1212</v>
      </c>
      <c r="F1127">
        <v>0</v>
      </c>
      <c r="G1127" t="s">
        <v>2970</v>
      </c>
      <c r="H1127">
        <v>110.61</v>
      </c>
      <c r="I1127" s="447">
        <v>15</v>
      </c>
      <c r="J1127" s="447">
        <v>600</v>
      </c>
      <c r="K1127" s="447">
        <v>600</v>
      </c>
    </row>
    <row r="1128" spans="1:11" x14ac:dyDescent="0.3">
      <c r="A1128" s="256">
        <v>351041100500</v>
      </c>
      <c r="B1128" t="s">
        <v>1210</v>
      </c>
      <c r="C1128" t="s">
        <v>1211</v>
      </c>
      <c r="D1128" s="379">
        <v>351041100500</v>
      </c>
      <c r="E1128" t="s">
        <v>1213</v>
      </c>
      <c r="F1128" t="s">
        <v>1213</v>
      </c>
      <c r="G1128" t="s">
        <v>2970</v>
      </c>
      <c r="H1128">
        <v>32.26</v>
      </c>
      <c r="I1128" s="447">
        <v>14</v>
      </c>
      <c r="J1128" s="447">
        <v>600</v>
      </c>
      <c r="K1128" s="447">
        <v>600</v>
      </c>
    </row>
    <row r="1129" spans="1:11" x14ac:dyDescent="0.3">
      <c r="A1129" s="256">
        <v>351041102000</v>
      </c>
      <c r="B1129" t="s">
        <v>1210</v>
      </c>
      <c r="C1129" t="s">
        <v>1211</v>
      </c>
      <c r="D1129" s="379">
        <v>351041102000</v>
      </c>
      <c r="E1129" t="s">
        <v>1214</v>
      </c>
      <c r="F1129">
        <v>0</v>
      </c>
      <c r="G1129" t="s">
        <v>3016</v>
      </c>
      <c r="H1129">
        <v>36.700000000000003</v>
      </c>
      <c r="I1129" s="447">
        <v>14</v>
      </c>
      <c r="J1129" s="447">
        <v>600</v>
      </c>
      <c r="K1129" s="447">
        <v>600</v>
      </c>
    </row>
    <row r="1130" spans="1:11" x14ac:dyDescent="0.3">
      <c r="A1130" s="256">
        <v>351041102500</v>
      </c>
      <c r="B1130" t="s">
        <v>1210</v>
      </c>
      <c r="C1130" t="s">
        <v>1211</v>
      </c>
      <c r="D1130" s="379">
        <v>351041102500</v>
      </c>
      <c r="E1130" t="s">
        <v>1215</v>
      </c>
      <c r="F1130" t="s">
        <v>1215</v>
      </c>
      <c r="G1130" t="s">
        <v>2970</v>
      </c>
      <c r="H1130">
        <v>36.700000000000003</v>
      </c>
      <c r="I1130" s="447">
        <v>14</v>
      </c>
      <c r="J1130" s="447">
        <v>600</v>
      </c>
      <c r="K1130" s="447">
        <v>600</v>
      </c>
    </row>
    <row r="1131" spans="1:11" x14ac:dyDescent="0.3">
      <c r="A1131" s="256">
        <v>351041103500</v>
      </c>
      <c r="B1131" t="s">
        <v>1210</v>
      </c>
      <c r="C1131" t="s">
        <v>1211</v>
      </c>
      <c r="D1131" s="379">
        <v>351041103500</v>
      </c>
      <c r="E1131" t="s">
        <v>1216</v>
      </c>
      <c r="F1131" t="s">
        <v>1216</v>
      </c>
      <c r="G1131" t="s">
        <v>2970</v>
      </c>
      <c r="H1131">
        <v>32.26</v>
      </c>
      <c r="I1131" s="447">
        <v>14</v>
      </c>
      <c r="J1131" s="447">
        <v>600</v>
      </c>
      <c r="K1131" s="447">
        <v>600</v>
      </c>
    </row>
    <row r="1132" spans="1:11" x14ac:dyDescent="0.3">
      <c r="A1132" s="256">
        <v>351041106000</v>
      </c>
      <c r="B1132" t="s">
        <v>1210</v>
      </c>
      <c r="C1132" t="s">
        <v>1211</v>
      </c>
      <c r="D1132" s="379">
        <v>351041106000</v>
      </c>
      <c r="E1132" t="s">
        <v>1217</v>
      </c>
      <c r="F1132" t="s">
        <v>1217</v>
      </c>
      <c r="G1132" t="s">
        <v>2970</v>
      </c>
      <c r="H1132">
        <v>26.69</v>
      </c>
      <c r="I1132" s="447">
        <v>12</v>
      </c>
      <c r="J1132" s="447">
        <v>600</v>
      </c>
      <c r="K1132" s="447">
        <v>600</v>
      </c>
    </row>
    <row r="1133" spans="1:11" x14ac:dyDescent="0.3">
      <c r="A1133" s="256">
        <v>351041106500</v>
      </c>
      <c r="B1133" t="s">
        <v>1210</v>
      </c>
      <c r="C1133" t="s">
        <v>1211</v>
      </c>
      <c r="D1133" s="379">
        <v>351041106500</v>
      </c>
      <c r="E1133" t="s">
        <v>1218</v>
      </c>
      <c r="F1133">
        <v>0</v>
      </c>
      <c r="G1133" t="s">
        <v>2970</v>
      </c>
      <c r="H1133">
        <v>26.69</v>
      </c>
      <c r="I1133" s="447">
        <v>12</v>
      </c>
      <c r="J1133" s="447">
        <v>1200</v>
      </c>
      <c r="K1133" s="447">
        <v>600</v>
      </c>
    </row>
    <row r="1134" spans="1:11" x14ac:dyDescent="0.3">
      <c r="A1134" s="256">
        <v>351041109000</v>
      </c>
      <c r="B1134" t="s">
        <v>1210</v>
      </c>
      <c r="C1134" t="s">
        <v>1211</v>
      </c>
      <c r="D1134" s="379">
        <v>351041109000</v>
      </c>
      <c r="E1134" t="s">
        <v>1219</v>
      </c>
      <c r="F1134" t="s">
        <v>1219</v>
      </c>
      <c r="G1134" t="s">
        <v>2970</v>
      </c>
      <c r="H1134">
        <v>32.26</v>
      </c>
      <c r="I1134" s="447">
        <v>14</v>
      </c>
      <c r="J1134" s="447">
        <v>600</v>
      </c>
      <c r="K1134" s="447">
        <v>600</v>
      </c>
    </row>
    <row r="1135" spans="1:11" x14ac:dyDescent="0.3">
      <c r="A1135" s="256">
        <v>351041109500</v>
      </c>
      <c r="B1135" t="s">
        <v>1210</v>
      </c>
      <c r="C1135" t="s">
        <v>1211</v>
      </c>
      <c r="D1135" s="379">
        <v>351041109500</v>
      </c>
      <c r="E1135" t="s">
        <v>1220</v>
      </c>
      <c r="F1135">
        <v>0</v>
      </c>
      <c r="G1135" t="s">
        <v>2970</v>
      </c>
      <c r="H1135">
        <v>40.340000000000003</v>
      </c>
      <c r="I1135" s="447">
        <v>14</v>
      </c>
      <c r="J1135" s="447">
        <v>600</v>
      </c>
      <c r="K1135" s="447">
        <v>600</v>
      </c>
    </row>
    <row r="1136" spans="1:11" x14ac:dyDescent="0.3">
      <c r="A1136" s="256">
        <v>351041110500</v>
      </c>
      <c r="B1136" t="s">
        <v>1210</v>
      </c>
      <c r="C1136" t="s">
        <v>1211</v>
      </c>
      <c r="D1136" s="379">
        <v>351041110500</v>
      </c>
      <c r="E1136" t="s">
        <v>1221</v>
      </c>
      <c r="F1136">
        <v>0</v>
      </c>
      <c r="G1136" t="s">
        <v>2970</v>
      </c>
      <c r="H1136">
        <v>36.67</v>
      </c>
      <c r="I1136" s="447">
        <v>15</v>
      </c>
      <c r="J1136" s="447">
        <v>600</v>
      </c>
      <c r="K1136" s="447">
        <v>600</v>
      </c>
    </row>
    <row r="1137" spans="1:11" x14ac:dyDescent="0.3">
      <c r="A1137" s="256">
        <v>351041111000</v>
      </c>
      <c r="B1137" t="s">
        <v>1210</v>
      </c>
      <c r="C1137" t="s">
        <v>1211</v>
      </c>
      <c r="D1137" s="379">
        <v>351041111000</v>
      </c>
      <c r="E1137" t="s">
        <v>1222</v>
      </c>
      <c r="F1137" t="s">
        <v>1222</v>
      </c>
      <c r="G1137" t="s">
        <v>2970</v>
      </c>
      <c r="H1137">
        <v>36.67</v>
      </c>
      <c r="I1137" s="447">
        <v>15</v>
      </c>
      <c r="J1137" s="447">
        <v>625</v>
      </c>
      <c r="K1137" s="447">
        <v>625</v>
      </c>
    </row>
    <row r="1138" spans="1:11" x14ac:dyDescent="0.3">
      <c r="A1138" s="256">
        <v>351041112500</v>
      </c>
      <c r="B1138" t="s">
        <v>1210</v>
      </c>
      <c r="C1138" t="s">
        <v>1211</v>
      </c>
      <c r="D1138" s="379">
        <v>351041112500</v>
      </c>
      <c r="E1138" t="s">
        <v>1223</v>
      </c>
      <c r="F1138" t="s">
        <v>1223</v>
      </c>
      <c r="G1138" t="s">
        <v>2970</v>
      </c>
      <c r="H1138">
        <v>42.23</v>
      </c>
      <c r="I1138" s="447">
        <v>15</v>
      </c>
      <c r="J1138" s="447">
        <v>600</v>
      </c>
      <c r="K1138" s="447">
        <v>600</v>
      </c>
    </row>
    <row r="1139" spans="1:11" x14ac:dyDescent="0.3">
      <c r="A1139" s="256">
        <v>351041114500</v>
      </c>
      <c r="B1139" t="s">
        <v>1210</v>
      </c>
      <c r="C1139" t="s">
        <v>1211</v>
      </c>
      <c r="D1139" s="379">
        <v>351041114500</v>
      </c>
      <c r="E1139" t="s">
        <v>1224</v>
      </c>
      <c r="F1139" t="s">
        <v>1224</v>
      </c>
      <c r="G1139" t="s">
        <v>2970</v>
      </c>
      <c r="H1139">
        <v>32.26</v>
      </c>
      <c r="I1139" s="447">
        <v>15</v>
      </c>
      <c r="J1139" s="447">
        <v>600</v>
      </c>
      <c r="K1139" s="447">
        <v>600</v>
      </c>
    </row>
    <row r="1140" spans="1:11" x14ac:dyDescent="0.3">
      <c r="A1140" s="256">
        <v>351041116500</v>
      </c>
      <c r="B1140" t="s">
        <v>1210</v>
      </c>
      <c r="C1140" t="s">
        <v>1211</v>
      </c>
      <c r="D1140" s="379">
        <v>351041116500</v>
      </c>
      <c r="E1140" t="s">
        <v>1225</v>
      </c>
      <c r="F1140" t="s">
        <v>1225</v>
      </c>
      <c r="G1140" t="s">
        <v>2970</v>
      </c>
      <c r="H1140">
        <v>36.700000000000003</v>
      </c>
      <c r="I1140" s="447">
        <v>15</v>
      </c>
      <c r="J1140" s="447">
        <v>600</v>
      </c>
      <c r="K1140" s="447">
        <v>600</v>
      </c>
    </row>
    <row r="1141" spans="1:11" x14ac:dyDescent="0.3">
      <c r="A1141" s="256">
        <v>351041119500</v>
      </c>
      <c r="B1141" t="s">
        <v>1210</v>
      </c>
      <c r="C1141" t="s">
        <v>1211</v>
      </c>
      <c r="D1141" s="379">
        <v>351041119500</v>
      </c>
      <c r="E1141" t="s">
        <v>1226</v>
      </c>
      <c r="F1141" t="s">
        <v>1226</v>
      </c>
      <c r="G1141" t="s">
        <v>2970</v>
      </c>
      <c r="H1141">
        <v>36.700000000000003</v>
      </c>
      <c r="I1141" s="447">
        <v>15</v>
      </c>
      <c r="J1141" s="447">
        <v>600</v>
      </c>
      <c r="K1141" s="447">
        <v>600</v>
      </c>
    </row>
    <row r="1142" spans="1:11" x14ac:dyDescent="0.3">
      <c r="A1142" s="256">
        <v>351041120500</v>
      </c>
      <c r="B1142" t="s">
        <v>1210</v>
      </c>
      <c r="C1142" t="s">
        <v>1211</v>
      </c>
      <c r="D1142" s="379">
        <v>351041120500</v>
      </c>
      <c r="E1142" t="s">
        <v>1227</v>
      </c>
      <c r="F1142" t="s">
        <v>1227</v>
      </c>
      <c r="G1142" t="s">
        <v>2970</v>
      </c>
      <c r="H1142">
        <v>26.69</v>
      </c>
      <c r="I1142" s="447">
        <v>12</v>
      </c>
      <c r="J1142" s="447">
        <v>600</v>
      </c>
      <c r="K1142" s="447">
        <v>600</v>
      </c>
    </row>
    <row r="1143" spans="1:11" x14ac:dyDescent="0.3">
      <c r="A1143" s="256">
        <v>351041121500</v>
      </c>
      <c r="B1143" t="s">
        <v>1210</v>
      </c>
      <c r="C1143" t="s">
        <v>1211</v>
      </c>
      <c r="D1143" s="379">
        <v>351041121500</v>
      </c>
      <c r="E1143" t="s">
        <v>1228</v>
      </c>
      <c r="F1143" t="s">
        <v>1228</v>
      </c>
      <c r="G1143" t="s">
        <v>2970</v>
      </c>
      <c r="H1143">
        <v>27.77</v>
      </c>
      <c r="I1143" s="447">
        <v>12</v>
      </c>
      <c r="J1143" s="447">
        <v>600</v>
      </c>
      <c r="K1143" s="447">
        <v>600</v>
      </c>
    </row>
    <row r="1144" spans="1:11" x14ac:dyDescent="0.3">
      <c r="A1144" s="256">
        <v>351041122500</v>
      </c>
      <c r="B1144" t="s">
        <v>1210</v>
      </c>
      <c r="C1144" t="s">
        <v>1211</v>
      </c>
      <c r="D1144" s="379">
        <v>351041122500</v>
      </c>
      <c r="E1144" t="s">
        <v>1229</v>
      </c>
      <c r="F1144" t="s">
        <v>1229</v>
      </c>
      <c r="G1144" t="s">
        <v>2970</v>
      </c>
      <c r="H1144">
        <v>28.96</v>
      </c>
      <c r="I1144" s="447">
        <v>12</v>
      </c>
      <c r="J1144" s="447">
        <v>600</v>
      </c>
      <c r="K1144" s="447">
        <v>600</v>
      </c>
    </row>
    <row r="1145" spans="1:11" x14ac:dyDescent="0.3">
      <c r="A1145" s="256">
        <v>351041123000</v>
      </c>
      <c r="B1145" t="s">
        <v>1210</v>
      </c>
      <c r="C1145" t="s">
        <v>1211</v>
      </c>
      <c r="D1145" s="379">
        <v>351041123000</v>
      </c>
      <c r="E1145" t="s">
        <v>1230</v>
      </c>
      <c r="F1145" t="s">
        <v>1230</v>
      </c>
      <c r="G1145" t="s">
        <v>2970</v>
      </c>
      <c r="H1145">
        <v>23.23</v>
      </c>
      <c r="I1145" s="447">
        <v>13</v>
      </c>
      <c r="J1145" s="447">
        <v>600</v>
      </c>
      <c r="K1145" s="447">
        <v>600</v>
      </c>
    </row>
    <row r="1146" spans="1:11" x14ac:dyDescent="0.3">
      <c r="A1146" s="256">
        <v>351041123500</v>
      </c>
      <c r="B1146" t="s">
        <v>1210</v>
      </c>
      <c r="C1146" t="s">
        <v>1211</v>
      </c>
      <c r="D1146" s="379">
        <v>351041123500</v>
      </c>
      <c r="E1146" t="s">
        <v>1231</v>
      </c>
      <c r="F1146" t="s">
        <v>1231</v>
      </c>
      <c r="G1146" t="s">
        <v>2970</v>
      </c>
      <c r="H1146">
        <v>43.59</v>
      </c>
      <c r="I1146" s="447">
        <v>15</v>
      </c>
      <c r="J1146" s="447">
        <v>600</v>
      </c>
      <c r="K1146" s="447">
        <v>600</v>
      </c>
    </row>
    <row r="1147" spans="1:11" x14ac:dyDescent="0.3">
      <c r="A1147" s="256">
        <v>351041124000</v>
      </c>
      <c r="B1147" t="s">
        <v>1210</v>
      </c>
      <c r="C1147" t="s">
        <v>1211</v>
      </c>
      <c r="D1147" s="379">
        <v>351041124000</v>
      </c>
      <c r="E1147" t="s">
        <v>1232</v>
      </c>
      <c r="F1147" t="s">
        <v>1232</v>
      </c>
      <c r="G1147" t="s">
        <v>2970</v>
      </c>
      <c r="H1147">
        <v>43.59</v>
      </c>
      <c r="I1147" s="447">
        <v>15</v>
      </c>
      <c r="J1147" s="447">
        <v>625</v>
      </c>
      <c r="K1147" s="447">
        <v>625</v>
      </c>
    </row>
    <row r="1148" spans="1:11" x14ac:dyDescent="0.3">
      <c r="A1148" s="256">
        <v>351041124500</v>
      </c>
      <c r="B1148" t="s">
        <v>1210</v>
      </c>
      <c r="C1148" t="s">
        <v>1211</v>
      </c>
      <c r="D1148" s="379">
        <v>351041124500</v>
      </c>
      <c r="E1148" t="s">
        <v>1233</v>
      </c>
      <c r="F1148" t="s">
        <v>1233</v>
      </c>
      <c r="G1148" t="s">
        <v>2970</v>
      </c>
      <c r="H1148">
        <v>43.59</v>
      </c>
      <c r="I1148" s="447">
        <v>15</v>
      </c>
      <c r="J1148" s="447">
        <v>1200</v>
      </c>
      <c r="K1148" s="447">
        <v>600</v>
      </c>
    </row>
    <row r="1149" spans="1:11" x14ac:dyDescent="0.3">
      <c r="A1149" s="256">
        <v>351041128500</v>
      </c>
      <c r="B1149" t="s">
        <v>1210</v>
      </c>
      <c r="C1149" t="s">
        <v>1211</v>
      </c>
      <c r="D1149" s="379">
        <v>351041128500</v>
      </c>
      <c r="E1149" t="s">
        <v>3483</v>
      </c>
      <c r="F1149" t="s">
        <v>3483</v>
      </c>
      <c r="G1149" t="s">
        <v>2970</v>
      </c>
      <c r="H1149">
        <v>51.89</v>
      </c>
      <c r="I1149" s="447">
        <v>15</v>
      </c>
      <c r="J1149" s="447">
        <v>600</v>
      </c>
      <c r="K1149" s="447">
        <v>600</v>
      </c>
    </row>
    <row r="1150" spans="1:11" x14ac:dyDescent="0.3">
      <c r="A1150" s="256">
        <v>351041128600</v>
      </c>
      <c r="B1150" t="s">
        <v>1210</v>
      </c>
      <c r="C1150" t="s">
        <v>1211</v>
      </c>
      <c r="D1150" s="379">
        <v>351041128600</v>
      </c>
      <c r="E1150" t="s">
        <v>1234</v>
      </c>
      <c r="F1150" t="s">
        <v>1234</v>
      </c>
      <c r="G1150" t="s">
        <v>2970</v>
      </c>
      <c r="H1150">
        <v>51.89</v>
      </c>
      <c r="I1150" s="447">
        <v>15</v>
      </c>
      <c r="J1150" s="447">
        <v>600</v>
      </c>
      <c r="K1150" s="447">
        <v>1200</v>
      </c>
    </row>
    <row r="1151" spans="1:11" x14ac:dyDescent="0.3">
      <c r="A1151" s="256">
        <v>351041130500</v>
      </c>
      <c r="B1151" t="s">
        <v>1210</v>
      </c>
      <c r="C1151" t="s">
        <v>1211</v>
      </c>
      <c r="D1151" s="379">
        <v>351041130500</v>
      </c>
      <c r="E1151" t="s">
        <v>1235</v>
      </c>
      <c r="F1151" t="s">
        <v>1235</v>
      </c>
      <c r="G1151" t="s">
        <v>2970</v>
      </c>
      <c r="H1151">
        <v>53.05</v>
      </c>
      <c r="I1151" s="447">
        <v>15</v>
      </c>
      <c r="J1151" s="447">
        <v>600</v>
      </c>
      <c r="K1151" s="447">
        <v>600</v>
      </c>
    </row>
    <row r="1152" spans="1:11" x14ac:dyDescent="0.3">
      <c r="A1152" s="256">
        <v>351041131500</v>
      </c>
      <c r="B1152" t="s">
        <v>1210</v>
      </c>
      <c r="C1152" t="s">
        <v>1211</v>
      </c>
      <c r="D1152" s="379">
        <v>351041131500</v>
      </c>
      <c r="E1152" t="s">
        <v>1236</v>
      </c>
      <c r="F1152" t="s">
        <v>1236</v>
      </c>
      <c r="G1152" t="s">
        <v>2970</v>
      </c>
      <c r="H1152">
        <v>53.05</v>
      </c>
      <c r="I1152" s="447">
        <v>15</v>
      </c>
      <c r="J1152" s="447">
        <v>600</v>
      </c>
      <c r="K1152" s="447">
        <v>600</v>
      </c>
    </row>
    <row r="1153" spans="1:11" x14ac:dyDescent="0.3">
      <c r="A1153" s="256">
        <v>351041133000</v>
      </c>
      <c r="B1153" t="s">
        <v>1210</v>
      </c>
      <c r="C1153" t="s">
        <v>1211</v>
      </c>
      <c r="D1153" s="379">
        <v>351041133000</v>
      </c>
      <c r="E1153" t="s">
        <v>1237</v>
      </c>
      <c r="F1153">
        <v>0</v>
      </c>
      <c r="G1153" t="s">
        <v>2970</v>
      </c>
      <c r="H1153">
        <v>53.05</v>
      </c>
      <c r="I1153" s="447">
        <v>15</v>
      </c>
      <c r="J1153" s="447">
        <v>1200</v>
      </c>
      <c r="K1153" s="447">
        <v>300</v>
      </c>
    </row>
    <row r="1154" spans="1:11" x14ac:dyDescent="0.3">
      <c r="A1154" s="256">
        <v>351041133500</v>
      </c>
      <c r="B1154" t="s">
        <v>1210</v>
      </c>
      <c r="C1154" t="s">
        <v>1211</v>
      </c>
      <c r="D1154" s="379">
        <v>351041133500</v>
      </c>
      <c r="E1154" t="s">
        <v>1238</v>
      </c>
      <c r="F1154" t="s">
        <v>1238</v>
      </c>
      <c r="G1154" t="s">
        <v>2970</v>
      </c>
      <c r="H1154">
        <v>53.05</v>
      </c>
      <c r="I1154" s="447">
        <v>15</v>
      </c>
      <c r="J1154" s="447">
        <v>1200</v>
      </c>
      <c r="K1154" s="447">
        <v>600</v>
      </c>
    </row>
    <row r="1155" spans="1:11" x14ac:dyDescent="0.3">
      <c r="A1155" s="256">
        <v>351041137500</v>
      </c>
      <c r="B1155" t="s">
        <v>1210</v>
      </c>
      <c r="C1155" t="s">
        <v>1211</v>
      </c>
      <c r="D1155" s="379">
        <v>351041137500</v>
      </c>
      <c r="E1155" t="s">
        <v>1239</v>
      </c>
      <c r="F1155">
        <v>0</v>
      </c>
      <c r="G1155" t="s">
        <v>2970</v>
      </c>
      <c r="H1155">
        <v>85.54</v>
      </c>
      <c r="I1155" s="447">
        <v>19</v>
      </c>
      <c r="J1155" s="447">
        <v>600</v>
      </c>
      <c r="K1155" s="447">
        <v>600</v>
      </c>
    </row>
    <row r="1156" spans="1:11" x14ac:dyDescent="0.3">
      <c r="A1156" s="256">
        <v>351041138500</v>
      </c>
      <c r="B1156" t="s">
        <v>1210</v>
      </c>
      <c r="C1156" t="s">
        <v>1211</v>
      </c>
      <c r="D1156" s="379">
        <v>351041138500</v>
      </c>
      <c r="E1156" t="s">
        <v>1240</v>
      </c>
      <c r="F1156" t="s">
        <v>1240</v>
      </c>
      <c r="G1156" t="s">
        <v>2970</v>
      </c>
      <c r="H1156">
        <v>43.59</v>
      </c>
      <c r="I1156" s="447">
        <v>15</v>
      </c>
      <c r="J1156" s="447">
        <v>600</v>
      </c>
      <c r="K1156" s="447">
        <v>600</v>
      </c>
    </row>
    <row r="1157" spans="1:11" x14ac:dyDescent="0.3">
      <c r="A1157" s="256">
        <v>351041139500</v>
      </c>
      <c r="B1157" t="s">
        <v>1210</v>
      </c>
      <c r="C1157" t="s">
        <v>1211</v>
      </c>
      <c r="D1157" s="379">
        <v>351041139500</v>
      </c>
      <c r="E1157" t="s">
        <v>1241</v>
      </c>
      <c r="F1157" t="s">
        <v>1241</v>
      </c>
      <c r="G1157" t="s">
        <v>2970</v>
      </c>
      <c r="H1157">
        <v>51.89</v>
      </c>
      <c r="I1157" s="447">
        <v>15</v>
      </c>
      <c r="J1157" s="447">
        <v>600</v>
      </c>
      <c r="K1157" s="447">
        <v>600</v>
      </c>
    </row>
    <row r="1158" spans="1:11" x14ac:dyDescent="0.3">
      <c r="A1158" s="256">
        <v>351041140500</v>
      </c>
      <c r="B1158" t="s">
        <v>1210</v>
      </c>
      <c r="C1158" t="s">
        <v>1211</v>
      </c>
      <c r="D1158" s="379">
        <v>351041140500</v>
      </c>
      <c r="E1158" t="s">
        <v>1242</v>
      </c>
      <c r="F1158" t="s">
        <v>1242</v>
      </c>
      <c r="G1158" t="s">
        <v>2970</v>
      </c>
      <c r="H1158">
        <v>53.05</v>
      </c>
      <c r="I1158" s="447">
        <v>15</v>
      </c>
      <c r="J1158" s="447">
        <v>600</v>
      </c>
      <c r="K1158" s="447">
        <v>600</v>
      </c>
    </row>
    <row r="1159" spans="1:11" x14ac:dyDescent="0.3">
      <c r="A1159" s="256">
        <v>351041141500</v>
      </c>
      <c r="B1159" t="s">
        <v>1210</v>
      </c>
      <c r="C1159" t="s">
        <v>1211</v>
      </c>
      <c r="D1159" s="379">
        <v>351041141500</v>
      </c>
      <c r="E1159" t="s">
        <v>1243</v>
      </c>
      <c r="F1159">
        <v>0</v>
      </c>
      <c r="G1159" t="s">
        <v>2970</v>
      </c>
      <c r="H1159">
        <v>63.12</v>
      </c>
      <c r="I1159" s="447">
        <v>19</v>
      </c>
      <c r="J1159" s="447">
        <v>600</v>
      </c>
      <c r="K1159" s="447">
        <v>600</v>
      </c>
    </row>
    <row r="1160" spans="1:11" x14ac:dyDescent="0.3">
      <c r="A1160" s="256">
        <v>351041144500</v>
      </c>
      <c r="B1160" t="s">
        <v>1210</v>
      </c>
      <c r="C1160" t="s">
        <v>1211</v>
      </c>
      <c r="D1160" s="379">
        <v>351041144500</v>
      </c>
      <c r="E1160" t="s">
        <v>1244</v>
      </c>
      <c r="F1160">
        <v>0</v>
      </c>
      <c r="G1160" t="s">
        <v>2970</v>
      </c>
      <c r="H1160">
        <v>50.95</v>
      </c>
      <c r="I1160" s="447">
        <v>18</v>
      </c>
      <c r="J1160" s="447">
        <v>600</v>
      </c>
      <c r="K1160" s="447">
        <v>600</v>
      </c>
    </row>
    <row r="1161" spans="1:11" x14ac:dyDescent="0.3">
      <c r="A1161" s="256">
        <v>351041145500</v>
      </c>
      <c r="B1161" t="s">
        <v>1210</v>
      </c>
      <c r="C1161" t="s">
        <v>1211</v>
      </c>
      <c r="D1161" s="379">
        <v>351041145500</v>
      </c>
      <c r="E1161" t="s">
        <v>1245</v>
      </c>
      <c r="F1161" t="s">
        <v>1245</v>
      </c>
      <c r="G1161" t="s">
        <v>2970</v>
      </c>
      <c r="H1161">
        <v>50.95</v>
      </c>
      <c r="I1161" s="447">
        <v>18</v>
      </c>
      <c r="J1161" s="447">
        <v>1200</v>
      </c>
      <c r="K1161" s="447">
        <v>600</v>
      </c>
    </row>
    <row r="1162" spans="1:11" x14ac:dyDescent="0.3">
      <c r="A1162" s="256">
        <v>351041146500</v>
      </c>
      <c r="B1162" t="s">
        <v>1210</v>
      </c>
      <c r="C1162" t="s">
        <v>1211</v>
      </c>
      <c r="D1162" s="379">
        <v>351041146500</v>
      </c>
      <c r="E1162" t="s">
        <v>1246</v>
      </c>
      <c r="F1162">
        <v>0</v>
      </c>
      <c r="G1162" t="s">
        <v>2970</v>
      </c>
      <c r="H1162">
        <v>58.45</v>
      </c>
      <c r="I1162" s="447">
        <v>18</v>
      </c>
      <c r="J1162" s="447">
        <v>600</v>
      </c>
      <c r="K1162" s="447">
        <v>600</v>
      </c>
    </row>
    <row r="1163" spans="1:11" x14ac:dyDescent="0.3">
      <c r="A1163" s="256">
        <v>351041152500</v>
      </c>
      <c r="B1163" t="s">
        <v>1210</v>
      </c>
      <c r="C1163" t="s">
        <v>1211</v>
      </c>
      <c r="D1163" s="379">
        <v>351041152500</v>
      </c>
      <c r="E1163" t="s">
        <v>1247</v>
      </c>
      <c r="F1163">
        <v>0</v>
      </c>
      <c r="G1163" t="s">
        <v>3016</v>
      </c>
      <c r="H1163">
        <v>38.89</v>
      </c>
      <c r="I1163" s="447">
        <v>15</v>
      </c>
      <c r="J1163" s="447">
        <v>600</v>
      </c>
      <c r="K1163" s="447">
        <v>600</v>
      </c>
    </row>
    <row r="1164" spans="1:11" x14ac:dyDescent="0.3">
      <c r="A1164" s="256">
        <v>351041152600</v>
      </c>
      <c r="B1164" t="s">
        <v>1210</v>
      </c>
      <c r="C1164" t="s">
        <v>1211</v>
      </c>
      <c r="D1164" s="379">
        <v>351041152600</v>
      </c>
      <c r="E1164" t="s">
        <v>1248</v>
      </c>
      <c r="F1164">
        <v>0</v>
      </c>
      <c r="G1164" t="s">
        <v>2970</v>
      </c>
      <c r="H1164">
        <v>44.8</v>
      </c>
      <c r="I1164" s="447">
        <v>15</v>
      </c>
      <c r="J1164" s="447">
        <v>600</v>
      </c>
      <c r="K1164" s="447">
        <v>600</v>
      </c>
    </row>
    <row r="1165" spans="1:11" x14ac:dyDescent="0.3">
      <c r="A1165" s="256">
        <v>351041156500</v>
      </c>
      <c r="B1165" t="s">
        <v>1210</v>
      </c>
      <c r="C1165" t="s">
        <v>1211</v>
      </c>
      <c r="D1165" s="379">
        <v>351041156500</v>
      </c>
      <c r="E1165" t="s">
        <v>1249</v>
      </c>
      <c r="F1165" t="s">
        <v>1249</v>
      </c>
      <c r="G1165" t="s">
        <v>2970</v>
      </c>
      <c r="H1165">
        <v>43.59</v>
      </c>
      <c r="I1165" s="447">
        <v>15</v>
      </c>
      <c r="J1165" s="447">
        <v>600</v>
      </c>
      <c r="K1165" s="447">
        <v>600</v>
      </c>
    </row>
    <row r="1166" spans="1:11" x14ac:dyDescent="0.3">
      <c r="A1166" s="256">
        <v>351041157000</v>
      </c>
      <c r="B1166" t="s">
        <v>1210</v>
      </c>
      <c r="C1166" t="s">
        <v>1211</v>
      </c>
      <c r="D1166" s="379">
        <v>351041157000</v>
      </c>
      <c r="E1166" t="s">
        <v>1250</v>
      </c>
      <c r="F1166" t="s">
        <v>1251</v>
      </c>
      <c r="G1166" t="s">
        <v>2970</v>
      </c>
      <c r="H1166">
        <v>43.59</v>
      </c>
      <c r="I1166" s="447">
        <v>15</v>
      </c>
      <c r="J1166" s="447">
        <v>625</v>
      </c>
      <c r="K1166" s="447">
        <v>625</v>
      </c>
    </row>
    <row r="1167" spans="1:11" x14ac:dyDescent="0.3">
      <c r="A1167" s="256">
        <v>351041158500</v>
      </c>
      <c r="B1167" t="s">
        <v>1210</v>
      </c>
      <c r="C1167" t="s">
        <v>1211</v>
      </c>
      <c r="D1167" s="379">
        <v>351041158500</v>
      </c>
      <c r="E1167" t="s">
        <v>1252</v>
      </c>
      <c r="F1167" t="s">
        <v>1252</v>
      </c>
      <c r="G1167" t="s">
        <v>2970</v>
      </c>
      <c r="H1167">
        <v>50.7</v>
      </c>
      <c r="I1167" s="447">
        <v>15</v>
      </c>
      <c r="J1167" s="447">
        <v>600</v>
      </c>
      <c r="K1167" s="447">
        <v>600</v>
      </c>
    </row>
    <row r="1168" spans="1:11" x14ac:dyDescent="0.3">
      <c r="A1168" s="256">
        <v>351041160300</v>
      </c>
      <c r="B1168" t="s">
        <v>1210</v>
      </c>
      <c r="C1168" t="s">
        <v>1211</v>
      </c>
      <c r="D1168" s="379">
        <v>351041160300</v>
      </c>
      <c r="E1168" t="s">
        <v>1253</v>
      </c>
      <c r="F1168">
        <v>0</v>
      </c>
      <c r="G1168" t="s">
        <v>2970</v>
      </c>
      <c r="H1168">
        <v>53.05</v>
      </c>
      <c r="I1168" s="447">
        <v>15</v>
      </c>
      <c r="J1168" s="447">
        <v>600</v>
      </c>
      <c r="K1168" s="447">
        <v>600</v>
      </c>
    </row>
    <row r="1169" spans="1:11" x14ac:dyDescent="0.3">
      <c r="A1169" s="256">
        <v>351041160500</v>
      </c>
      <c r="B1169" t="s">
        <v>1210</v>
      </c>
      <c r="C1169" t="s">
        <v>1211</v>
      </c>
      <c r="D1169" s="379">
        <v>351041160500</v>
      </c>
      <c r="E1169" t="s">
        <v>1254</v>
      </c>
      <c r="F1169" t="s">
        <v>1254</v>
      </c>
      <c r="G1169" t="s">
        <v>2970</v>
      </c>
      <c r="H1169">
        <v>53.05</v>
      </c>
      <c r="I1169" s="447">
        <v>15</v>
      </c>
      <c r="J1169" s="447">
        <v>625</v>
      </c>
      <c r="K1169" s="447">
        <v>625</v>
      </c>
    </row>
    <row r="1170" spans="1:11" x14ac:dyDescent="0.3">
      <c r="A1170" s="256">
        <v>351041161500</v>
      </c>
      <c r="B1170" t="s">
        <v>1210</v>
      </c>
      <c r="C1170" t="s">
        <v>1211</v>
      </c>
      <c r="D1170" s="379">
        <v>351041161500</v>
      </c>
      <c r="E1170" t="s">
        <v>1255</v>
      </c>
      <c r="F1170">
        <v>0</v>
      </c>
      <c r="G1170" t="s">
        <v>2970</v>
      </c>
      <c r="H1170">
        <v>62.5</v>
      </c>
      <c r="I1170" s="447">
        <v>15</v>
      </c>
      <c r="J1170" s="447">
        <v>600</v>
      </c>
      <c r="K1170" s="447">
        <v>600</v>
      </c>
    </row>
    <row r="1171" spans="1:11" x14ac:dyDescent="0.3">
      <c r="A1171" s="256">
        <v>351041161600</v>
      </c>
      <c r="B1171" t="s">
        <v>1210</v>
      </c>
      <c r="C1171" t="s">
        <v>1211</v>
      </c>
      <c r="D1171" s="379">
        <v>351041161600</v>
      </c>
      <c r="E1171" t="s">
        <v>2969</v>
      </c>
      <c r="F1171">
        <v>0</v>
      </c>
      <c r="G1171" t="s">
        <v>2970</v>
      </c>
      <c r="H1171">
        <v>62.92</v>
      </c>
      <c r="I1171" s="447">
        <v>15</v>
      </c>
      <c r="J1171" s="447">
        <v>600</v>
      </c>
      <c r="K1171" s="447">
        <v>1200</v>
      </c>
    </row>
    <row r="1172" spans="1:11" x14ac:dyDescent="0.3">
      <c r="A1172" s="256">
        <v>351041162000</v>
      </c>
      <c r="B1172" t="s">
        <v>1210</v>
      </c>
      <c r="C1172" t="s">
        <v>1211</v>
      </c>
      <c r="D1172" s="379">
        <v>351041162000</v>
      </c>
      <c r="E1172" t="s">
        <v>1256</v>
      </c>
      <c r="F1172">
        <v>0</v>
      </c>
      <c r="G1172" t="s">
        <v>2970</v>
      </c>
      <c r="H1172">
        <v>75</v>
      </c>
      <c r="I1172" s="447">
        <v>20</v>
      </c>
      <c r="J1172" s="447">
        <v>600</v>
      </c>
      <c r="K1172" s="447">
        <v>600</v>
      </c>
    </row>
    <row r="1173" spans="1:11" x14ac:dyDescent="0.3">
      <c r="A1173" s="256">
        <v>351041162500</v>
      </c>
      <c r="B1173" t="s">
        <v>1210</v>
      </c>
      <c r="C1173" t="s">
        <v>1211</v>
      </c>
      <c r="D1173" s="379">
        <v>351041162500</v>
      </c>
      <c r="E1173" t="s">
        <v>1257</v>
      </c>
      <c r="F1173">
        <v>0</v>
      </c>
      <c r="G1173" t="s">
        <v>2970</v>
      </c>
      <c r="H1173">
        <v>68.83</v>
      </c>
      <c r="I1173" s="447">
        <v>15</v>
      </c>
      <c r="J1173" s="447">
        <v>600</v>
      </c>
      <c r="K1173" s="447">
        <v>600</v>
      </c>
    </row>
    <row r="1174" spans="1:11" x14ac:dyDescent="0.3">
      <c r="A1174" s="256">
        <v>351041163500</v>
      </c>
      <c r="B1174" t="s">
        <v>1210</v>
      </c>
      <c r="C1174" t="s">
        <v>1211</v>
      </c>
      <c r="D1174" s="379">
        <v>351041163500</v>
      </c>
      <c r="E1174" t="s">
        <v>1258</v>
      </c>
      <c r="F1174">
        <v>0</v>
      </c>
      <c r="G1174" t="s">
        <v>2970</v>
      </c>
      <c r="H1174">
        <v>72.48</v>
      </c>
      <c r="I1174" s="447">
        <v>15</v>
      </c>
      <c r="J1174" s="447">
        <v>600</v>
      </c>
      <c r="K1174" s="447">
        <v>600</v>
      </c>
    </row>
    <row r="1175" spans="1:11" x14ac:dyDescent="0.3">
      <c r="A1175" s="256">
        <v>351041166500</v>
      </c>
      <c r="B1175" t="s">
        <v>1210</v>
      </c>
      <c r="C1175" t="s">
        <v>1211</v>
      </c>
      <c r="D1175" s="379">
        <v>351041166500</v>
      </c>
      <c r="E1175" t="s">
        <v>1259</v>
      </c>
      <c r="F1175" t="s">
        <v>1259</v>
      </c>
      <c r="G1175" t="s">
        <v>2970</v>
      </c>
      <c r="H1175">
        <v>62.4</v>
      </c>
      <c r="I1175" s="447">
        <v>18</v>
      </c>
      <c r="J1175" s="447">
        <v>600</v>
      </c>
      <c r="K1175" s="447">
        <v>600</v>
      </c>
    </row>
    <row r="1176" spans="1:11" x14ac:dyDescent="0.3">
      <c r="A1176" s="256">
        <v>351041173500</v>
      </c>
      <c r="B1176" t="s">
        <v>1210</v>
      </c>
      <c r="C1176" t="s">
        <v>1211</v>
      </c>
      <c r="D1176" s="379">
        <v>351041173500</v>
      </c>
      <c r="E1176" t="s">
        <v>1260</v>
      </c>
      <c r="F1176" t="s">
        <v>1260</v>
      </c>
      <c r="G1176" t="s">
        <v>2970</v>
      </c>
      <c r="H1176">
        <v>72.540000000000006</v>
      </c>
      <c r="I1176" s="447">
        <v>17</v>
      </c>
      <c r="J1176" s="447">
        <v>600</v>
      </c>
      <c r="K1176" s="447">
        <v>600</v>
      </c>
    </row>
    <row r="1177" spans="1:11" x14ac:dyDescent="0.3">
      <c r="A1177" s="256">
        <v>351041175500</v>
      </c>
      <c r="B1177" t="s">
        <v>1210</v>
      </c>
      <c r="C1177" t="s">
        <v>1211</v>
      </c>
      <c r="D1177" s="379">
        <v>351041175500</v>
      </c>
      <c r="E1177" t="s">
        <v>1261</v>
      </c>
      <c r="F1177">
        <v>0</v>
      </c>
      <c r="G1177" t="s">
        <v>2970</v>
      </c>
      <c r="H1177">
        <v>83.88</v>
      </c>
      <c r="I1177" s="447">
        <v>17</v>
      </c>
      <c r="J1177" s="447">
        <v>600</v>
      </c>
      <c r="K1177" s="447">
        <v>600</v>
      </c>
    </row>
    <row r="1178" spans="1:11" x14ac:dyDescent="0.3">
      <c r="A1178" s="256">
        <v>351041177500</v>
      </c>
      <c r="B1178" t="s">
        <v>1210</v>
      </c>
      <c r="C1178" t="s">
        <v>1211</v>
      </c>
      <c r="D1178" s="379">
        <v>351041177500</v>
      </c>
      <c r="E1178" t="s">
        <v>1262</v>
      </c>
      <c r="F1178">
        <v>0</v>
      </c>
      <c r="G1178" t="s">
        <v>2970</v>
      </c>
      <c r="H1178">
        <v>83.34</v>
      </c>
      <c r="I1178" s="447">
        <v>19</v>
      </c>
      <c r="J1178" s="447">
        <v>600</v>
      </c>
      <c r="K1178" s="447">
        <v>600</v>
      </c>
    </row>
    <row r="1179" spans="1:11" x14ac:dyDescent="0.3">
      <c r="A1179" s="256">
        <v>351041177600</v>
      </c>
      <c r="B1179" t="s">
        <v>1210</v>
      </c>
      <c r="C1179" t="s">
        <v>1211</v>
      </c>
      <c r="D1179" s="379">
        <v>351041177600</v>
      </c>
      <c r="E1179" t="s">
        <v>1263</v>
      </c>
      <c r="F1179">
        <v>0</v>
      </c>
      <c r="G1179" t="s">
        <v>2970</v>
      </c>
      <c r="H1179">
        <v>126.74</v>
      </c>
      <c r="I1179" s="447">
        <v>19</v>
      </c>
      <c r="J1179" s="447">
        <v>1500</v>
      </c>
      <c r="K1179" s="447">
        <v>300</v>
      </c>
    </row>
    <row r="1180" spans="1:11" x14ac:dyDescent="0.3">
      <c r="A1180" s="256">
        <v>351041178000</v>
      </c>
      <c r="B1180" t="s">
        <v>1210</v>
      </c>
      <c r="C1180" t="s">
        <v>1211</v>
      </c>
      <c r="D1180" s="379">
        <v>351041178000</v>
      </c>
      <c r="E1180" t="s">
        <v>1264</v>
      </c>
      <c r="F1180">
        <v>0</v>
      </c>
      <c r="G1180" t="s">
        <v>2970</v>
      </c>
      <c r="H1180">
        <v>95.26</v>
      </c>
      <c r="I1180" s="447">
        <v>19</v>
      </c>
      <c r="J1180" s="447">
        <v>600</v>
      </c>
      <c r="K1180" s="447">
        <v>600</v>
      </c>
    </row>
    <row r="1181" spans="1:11" x14ac:dyDescent="0.3">
      <c r="A1181" s="256">
        <v>351041179500</v>
      </c>
      <c r="B1181" t="s">
        <v>1210</v>
      </c>
      <c r="C1181" t="s">
        <v>1211</v>
      </c>
      <c r="D1181" s="379">
        <v>351041179500</v>
      </c>
      <c r="E1181" t="s">
        <v>1265</v>
      </c>
      <c r="F1181">
        <v>0</v>
      </c>
      <c r="G1181" t="s">
        <v>2970</v>
      </c>
      <c r="H1181">
        <v>98.84</v>
      </c>
      <c r="I1181" s="447">
        <v>19</v>
      </c>
      <c r="J1181" s="447">
        <v>600</v>
      </c>
      <c r="K1181" s="447">
        <v>600</v>
      </c>
    </row>
    <row r="1182" spans="1:11" x14ac:dyDescent="0.3">
      <c r="A1182" s="256">
        <v>351041191500</v>
      </c>
      <c r="B1182" t="s">
        <v>1210</v>
      </c>
      <c r="C1182" t="s">
        <v>1211</v>
      </c>
      <c r="D1182" s="379">
        <v>351041191500</v>
      </c>
      <c r="E1182" t="s">
        <v>1266</v>
      </c>
      <c r="F1182" t="s">
        <v>1266</v>
      </c>
      <c r="G1182" t="s">
        <v>2970</v>
      </c>
      <c r="H1182">
        <v>88.18</v>
      </c>
      <c r="I1182" s="447">
        <v>19</v>
      </c>
      <c r="J1182" s="447">
        <v>600</v>
      </c>
      <c r="K1182" s="447">
        <v>600</v>
      </c>
    </row>
    <row r="1183" spans="1:11" x14ac:dyDescent="0.3">
      <c r="A1183" s="256">
        <v>351041193000</v>
      </c>
      <c r="B1183" t="s">
        <v>1210</v>
      </c>
      <c r="C1183" t="s">
        <v>1211</v>
      </c>
      <c r="D1183" s="379">
        <v>351041193000</v>
      </c>
      <c r="E1183" t="s">
        <v>1267</v>
      </c>
      <c r="F1183">
        <v>0</v>
      </c>
      <c r="G1183" t="s">
        <v>2970</v>
      </c>
      <c r="H1183">
        <v>103.14</v>
      </c>
      <c r="I1183" s="447">
        <v>19</v>
      </c>
      <c r="J1183" s="447">
        <v>1200</v>
      </c>
      <c r="K1183" s="447">
        <v>600</v>
      </c>
    </row>
    <row r="1184" spans="1:11" x14ac:dyDescent="0.3">
      <c r="A1184" s="256">
        <v>351041193100</v>
      </c>
      <c r="B1184" t="s">
        <v>1210</v>
      </c>
      <c r="C1184" t="s">
        <v>1211</v>
      </c>
      <c r="D1184" s="379">
        <v>351041193100</v>
      </c>
      <c r="E1184" t="s">
        <v>1268</v>
      </c>
      <c r="F1184">
        <v>0</v>
      </c>
      <c r="G1184" t="s">
        <v>2970</v>
      </c>
      <c r="H1184">
        <v>103.25</v>
      </c>
      <c r="I1184" s="447">
        <v>19</v>
      </c>
      <c r="J1184" s="447">
        <v>300</v>
      </c>
      <c r="K1184" s="447">
        <v>1200</v>
      </c>
    </row>
    <row r="1185" spans="1:11" x14ac:dyDescent="0.3">
      <c r="A1185" s="256">
        <v>351041193200</v>
      </c>
      <c r="B1185" t="s">
        <v>1210</v>
      </c>
      <c r="C1185" t="s">
        <v>1211</v>
      </c>
      <c r="D1185" s="379">
        <v>351041193200</v>
      </c>
      <c r="E1185" t="s">
        <v>1269</v>
      </c>
      <c r="F1185">
        <v>0</v>
      </c>
      <c r="G1185" t="s">
        <v>2970</v>
      </c>
      <c r="H1185">
        <v>89.56</v>
      </c>
      <c r="I1185" s="447">
        <v>19</v>
      </c>
      <c r="J1185" s="447">
        <v>1200</v>
      </c>
      <c r="K1185" s="447">
        <v>600</v>
      </c>
    </row>
    <row r="1186" spans="1:11" x14ac:dyDescent="0.3">
      <c r="A1186" s="256">
        <v>351041193300</v>
      </c>
      <c r="B1186" t="s">
        <v>1210</v>
      </c>
      <c r="C1186" t="s">
        <v>1211</v>
      </c>
      <c r="D1186" s="379">
        <v>351041193300</v>
      </c>
      <c r="E1186" t="s">
        <v>1270</v>
      </c>
      <c r="F1186">
        <v>0</v>
      </c>
      <c r="G1186" t="s">
        <v>2970</v>
      </c>
      <c r="H1186">
        <v>111.13</v>
      </c>
      <c r="I1186" s="447">
        <v>19</v>
      </c>
      <c r="J1186" s="447">
        <v>1500</v>
      </c>
      <c r="K1186" s="447">
        <v>300</v>
      </c>
    </row>
    <row r="1187" spans="1:11" x14ac:dyDescent="0.3">
      <c r="A1187" s="256">
        <v>351041193400</v>
      </c>
      <c r="B1187" t="s">
        <v>1210</v>
      </c>
      <c r="C1187" t="s">
        <v>1211</v>
      </c>
      <c r="D1187" s="379">
        <v>351041193400</v>
      </c>
      <c r="E1187" t="s">
        <v>1271</v>
      </c>
      <c r="F1187" t="s">
        <v>1271</v>
      </c>
      <c r="G1187" t="s">
        <v>2970</v>
      </c>
      <c r="H1187">
        <v>100.92</v>
      </c>
      <c r="I1187" s="447">
        <v>19</v>
      </c>
      <c r="J1187" s="447">
        <v>600</v>
      </c>
      <c r="K1187" s="447">
        <v>600</v>
      </c>
    </row>
    <row r="1188" spans="1:11" x14ac:dyDescent="0.3">
      <c r="A1188" s="256">
        <v>351041193500</v>
      </c>
      <c r="B1188" t="s">
        <v>1210</v>
      </c>
      <c r="C1188" t="s">
        <v>1211</v>
      </c>
      <c r="D1188" s="379">
        <v>351041193500</v>
      </c>
      <c r="E1188" t="s">
        <v>1272</v>
      </c>
      <c r="F1188">
        <v>0</v>
      </c>
      <c r="G1188" t="s">
        <v>2970</v>
      </c>
      <c r="H1188">
        <v>89.13</v>
      </c>
      <c r="I1188" s="447">
        <v>19</v>
      </c>
      <c r="J1188" s="447">
        <v>1200</v>
      </c>
      <c r="K1188" s="447">
        <v>300</v>
      </c>
    </row>
    <row r="1189" spans="1:11" x14ac:dyDescent="0.3">
      <c r="A1189" s="256">
        <v>351041193600</v>
      </c>
      <c r="B1189" t="s">
        <v>1210</v>
      </c>
      <c r="C1189" t="s">
        <v>1211</v>
      </c>
      <c r="D1189" s="379">
        <v>351041193600</v>
      </c>
      <c r="E1189" t="s">
        <v>1273</v>
      </c>
      <c r="F1189">
        <v>0</v>
      </c>
      <c r="G1189" t="s">
        <v>3016</v>
      </c>
      <c r="H1189">
        <v>100.92</v>
      </c>
      <c r="I1189" s="447">
        <v>19</v>
      </c>
      <c r="J1189" s="447">
        <v>306</v>
      </c>
      <c r="K1189" s="447">
        <v>1200</v>
      </c>
    </row>
    <row r="1190" spans="1:11" x14ac:dyDescent="0.3">
      <c r="A1190" s="256">
        <v>351041193700</v>
      </c>
      <c r="B1190" t="s">
        <v>1210</v>
      </c>
      <c r="C1190" t="s">
        <v>1211</v>
      </c>
      <c r="D1190" s="379">
        <v>351041193700</v>
      </c>
      <c r="E1190" t="s">
        <v>1274</v>
      </c>
      <c r="F1190">
        <v>0</v>
      </c>
      <c r="G1190" t="s">
        <v>2970</v>
      </c>
      <c r="H1190">
        <v>65.02</v>
      </c>
      <c r="I1190" s="447">
        <v>19</v>
      </c>
      <c r="J1190" s="447">
        <v>1200</v>
      </c>
      <c r="K1190" s="447">
        <v>300</v>
      </c>
    </row>
    <row r="1191" spans="1:11" x14ac:dyDescent="0.3">
      <c r="A1191" s="256">
        <v>351041208500</v>
      </c>
      <c r="B1191" t="s">
        <v>1210</v>
      </c>
      <c r="C1191" t="s">
        <v>1211</v>
      </c>
      <c r="D1191" s="379">
        <v>351041208500</v>
      </c>
      <c r="E1191" t="s">
        <v>1275</v>
      </c>
      <c r="F1191">
        <v>0</v>
      </c>
      <c r="G1191" t="s">
        <v>2970</v>
      </c>
      <c r="H1191">
        <v>125.69</v>
      </c>
      <c r="I1191" s="447">
        <v>19</v>
      </c>
      <c r="J1191" s="447">
        <v>600</v>
      </c>
      <c r="K1191" s="447">
        <v>600</v>
      </c>
    </row>
    <row r="1192" spans="1:11" x14ac:dyDescent="0.3">
      <c r="A1192" s="256">
        <v>351041208600</v>
      </c>
      <c r="B1192" t="s">
        <v>1210</v>
      </c>
      <c r="C1192" t="s">
        <v>1211</v>
      </c>
      <c r="D1192" s="379">
        <v>351041208600</v>
      </c>
      <c r="E1192" t="s">
        <v>1276</v>
      </c>
      <c r="F1192" t="s">
        <v>1276</v>
      </c>
      <c r="G1192" t="s">
        <v>2970</v>
      </c>
      <c r="H1192">
        <v>142.33000000000001</v>
      </c>
      <c r="I1192" s="447">
        <v>19</v>
      </c>
      <c r="J1192" s="447">
        <v>600</v>
      </c>
      <c r="K1192" s="447">
        <v>600</v>
      </c>
    </row>
    <row r="1193" spans="1:11" x14ac:dyDescent="0.3">
      <c r="A1193" s="256">
        <v>351041216500</v>
      </c>
      <c r="B1193" t="s">
        <v>1210</v>
      </c>
      <c r="C1193" t="s">
        <v>1211</v>
      </c>
      <c r="D1193" s="379">
        <v>351041216500</v>
      </c>
      <c r="E1193" t="s">
        <v>1277</v>
      </c>
      <c r="F1193">
        <v>0</v>
      </c>
      <c r="G1193" t="s">
        <v>2970</v>
      </c>
      <c r="H1193">
        <v>115.47</v>
      </c>
      <c r="I1193" s="447">
        <v>15</v>
      </c>
      <c r="J1193" s="447">
        <v>600</v>
      </c>
      <c r="K1193" s="447">
        <v>600</v>
      </c>
    </row>
    <row r="1194" spans="1:11" x14ac:dyDescent="0.3">
      <c r="A1194" s="256">
        <v>351041217500</v>
      </c>
      <c r="B1194" t="s">
        <v>1210</v>
      </c>
      <c r="C1194" t="s">
        <v>1211</v>
      </c>
      <c r="D1194" s="379">
        <v>351041217500</v>
      </c>
      <c r="E1194" t="s">
        <v>1278</v>
      </c>
      <c r="F1194">
        <v>0</v>
      </c>
      <c r="G1194" t="s">
        <v>2970</v>
      </c>
      <c r="H1194">
        <v>115.45</v>
      </c>
      <c r="I1194" s="447">
        <v>15</v>
      </c>
      <c r="J1194" s="447">
        <v>1200</v>
      </c>
      <c r="K1194" s="447">
        <v>600</v>
      </c>
    </row>
    <row r="1195" spans="1:11" x14ac:dyDescent="0.3">
      <c r="A1195" s="256">
        <v>351041242500</v>
      </c>
      <c r="B1195" t="s">
        <v>1210</v>
      </c>
      <c r="C1195" t="s">
        <v>1211</v>
      </c>
      <c r="D1195" s="379">
        <v>351041242500</v>
      </c>
      <c r="E1195" t="s">
        <v>1279</v>
      </c>
      <c r="F1195">
        <v>0</v>
      </c>
      <c r="G1195" t="s">
        <v>2970</v>
      </c>
      <c r="H1195">
        <v>169.04</v>
      </c>
      <c r="I1195" s="447">
        <v>18</v>
      </c>
      <c r="J1195" s="447">
        <v>600</v>
      </c>
      <c r="K1195" s="447">
        <v>600</v>
      </c>
    </row>
    <row r="1196" spans="1:11" x14ac:dyDescent="0.3">
      <c r="A1196" s="256">
        <v>351041242600</v>
      </c>
      <c r="B1196" t="s">
        <v>1210</v>
      </c>
      <c r="C1196" t="s">
        <v>1211</v>
      </c>
      <c r="D1196" s="379">
        <v>351041242600</v>
      </c>
      <c r="E1196" t="s">
        <v>1280</v>
      </c>
      <c r="F1196">
        <v>0</v>
      </c>
      <c r="G1196" t="s">
        <v>2970</v>
      </c>
      <c r="H1196">
        <v>169.04</v>
      </c>
      <c r="I1196" s="447">
        <v>18</v>
      </c>
      <c r="J1196" s="447">
        <v>600</v>
      </c>
      <c r="K1196" s="447">
        <v>1200</v>
      </c>
    </row>
    <row r="1197" spans="1:11" x14ac:dyDescent="0.3">
      <c r="A1197" s="256">
        <v>351041244500</v>
      </c>
      <c r="B1197" t="s">
        <v>1210</v>
      </c>
      <c r="C1197" t="s">
        <v>1211</v>
      </c>
      <c r="D1197" s="379">
        <v>351041244500</v>
      </c>
      <c r="E1197" t="s">
        <v>1281</v>
      </c>
      <c r="F1197">
        <v>0</v>
      </c>
      <c r="G1197" t="s">
        <v>2970</v>
      </c>
      <c r="H1197">
        <v>56.68</v>
      </c>
      <c r="I1197" s="447">
        <v>15</v>
      </c>
      <c r="J1197" s="447">
        <v>600</v>
      </c>
      <c r="K1197" s="447">
        <v>600</v>
      </c>
    </row>
    <row r="1198" spans="1:11" x14ac:dyDescent="0.3">
      <c r="A1198" s="256">
        <v>351041245500</v>
      </c>
      <c r="B1198" t="s">
        <v>1210</v>
      </c>
      <c r="C1198" t="s">
        <v>1211</v>
      </c>
      <c r="D1198" s="379">
        <v>351041245500</v>
      </c>
      <c r="E1198" t="s">
        <v>1282</v>
      </c>
      <c r="F1198">
        <v>0</v>
      </c>
      <c r="G1198" t="s">
        <v>2970</v>
      </c>
      <c r="H1198">
        <v>68.010000000000005</v>
      </c>
      <c r="I1198" s="447">
        <v>15</v>
      </c>
      <c r="J1198" s="447">
        <v>600</v>
      </c>
      <c r="K1198" s="447">
        <v>600</v>
      </c>
    </row>
    <row r="1199" spans="1:11" x14ac:dyDescent="0.3">
      <c r="A1199" s="256">
        <v>351041245700</v>
      </c>
      <c r="B1199" t="s">
        <v>1210</v>
      </c>
      <c r="C1199" t="s">
        <v>1211</v>
      </c>
      <c r="D1199" s="379">
        <v>351041245700</v>
      </c>
      <c r="E1199" t="s">
        <v>1283</v>
      </c>
      <c r="F1199">
        <v>0</v>
      </c>
      <c r="G1199" t="s">
        <v>2970</v>
      </c>
      <c r="H1199">
        <v>68.010000000000005</v>
      </c>
      <c r="I1199" s="447">
        <v>15</v>
      </c>
      <c r="J1199" s="447">
        <v>1200</v>
      </c>
      <c r="K1199" s="447">
        <v>600</v>
      </c>
    </row>
    <row r="1200" spans="1:11" x14ac:dyDescent="0.3">
      <c r="A1200" s="256">
        <v>351041248500</v>
      </c>
      <c r="B1200" t="s">
        <v>1210</v>
      </c>
      <c r="C1200" t="s">
        <v>1211</v>
      </c>
      <c r="D1200" s="379">
        <v>351041248500</v>
      </c>
      <c r="E1200" t="s">
        <v>1284</v>
      </c>
      <c r="F1200" t="s">
        <v>1284</v>
      </c>
      <c r="G1200" t="s">
        <v>2970</v>
      </c>
      <c r="H1200">
        <v>65.77</v>
      </c>
      <c r="I1200" s="447">
        <v>17</v>
      </c>
      <c r="J1200" s="447">
        <v>600</v>
      </c>
      <c r="K1200" s="447">
        <v>600</v>
      </c>
    </row>
    <row r="1201" spans="1:11" x14ac:dyDescent="0.3">
      <c r="A1201" s="256">
        <v>351041252500</v>
      </c>
      <c r="B1201" t="s">
        <v>1210</v>
      </c>
      <c r="C1201" t="s">
        <v>1211</v>
      </c>
      <c r="D1201" s="379">
        <v>351041252500</v>
      </c>
      <c r="E1201" t="s">
        <v>1285</v>
      </c>
      <c r="F1201" t="s">
        <v>1285</v>
      </c>
      <c r="G1201" t="s">
        <v>2970</v>
      </c>
      <c r="H1201">
        <v>54.69</v>
      </c>
      <c r="I1201" s="447">
        <v>15</v>
      </c>
      <c r="J1201" s="447">
        <v>600</v>
      </c>
      <c r="K1201" s="447">
        <v>600</v>
      </c>
    </row>
    <row r="1202" spans="1:11" x14ac:dyDescent="0.3">
      <c r="A1202" s="256">
        <v>351041253500</v>
      </c>
      <c r="B1202" t="s">
        <v>1210</v>
      </c>
      <c r="C1202" t="s">
        <v>1211</v>
      </c>
      <c r="D1202" s="379">
        <v>351041253500</v>
      </c>
      <c r="E1202" t="s">
        <v>1286</v>
      </c>
      <c r="F1202">
        <v>0</v>
      </c>
      <c r="G1202" t="s">
        <v>2970</v>
      </c>
      <c r="H1202">
        <v>54.69</v>
      </c>
      <c r="I1202" s="447">
        <v>15</v>
      </c>
      <c r="J1202" s="447">
        <v>1200</v>
      </c>
      <c r="K1202" s="447">
        <v>600</v>
      </c>
    </row>
    <row r="1203" spans="1:11" x14ac:dyDescent="0.3">
      <c r="A1203" s="256">
        <v>351041254500</v>
      </c>
      <c r="B1203" t="s">
        <v>1210</v>
      </c>
      <c r="C1203" t="s">
        <v>1211</v>
      </c>
      <c r="D1203" s="379">
        <v>351041254500</v>
      </c>
      <c r="E1203" t="s">
        <v>1287</v>
      </c>
      <c r="F1203" t="s">
        <v>1287</v>
      </c>
      <c r="G1203" t="s">
        <v>2970</v>
      </c>
      <c r="H1203">
        <v>63.08</v>
      </c>
      <c r="I1203" s="447">
        <v>15</v>
      </c>
      <c r="J1203" s="447">
        <v>600</v>
      </c>
      <c r="K1203" s="447">
        <v>600</v>
      </c>
    </row>
    <row r="1204" spans="1:11" x14ac:dyDescent="0.3">
      <c r="A1204" s="256">
        <v>351041267500</v>
      </c>
      <c r="B1204" t="s">
        <v>1210</v>
      </c>
      <c r="C1204" t="s">
        <v>1211</v>
      </c>
      <c r="D1204" s="379">
        <v>351041267500</v>
      </c>
      <c r="E1204" t="s">
        <v>1288</v>
      </c>
      <c r="F1204">
        <v>0</v>
      </c>
      <c r="G1204" t="s">
        <v>2970</v>
      </c>
      <c r="H1204">
        <v>151.55000000000001</v>
      </c>
      <c r="I1204" s="447">
        <v>18</v>
      </c>
      <c r="J1204" s="447">
        <v>600</v>
      </c>
      <c r="K1204" s="447">
        <v>600</v>
      </c>
    </row>
    <row r="1205" spans="1:11" x14ac:dyDescent="0.3">
      <c r="A1205" s="256">
        <v>351041291500</v>
      </c>
      <c r="B1205" t="s">
        <v>1210</v>
      </c>
      <c r="C1205" t="s">
        <v>1211</v>
      </c>
      <c r="D1205" s="379">
        <v>351041291500</v>
      </c>
      <c r="E1205" t="s">
        <v>1289</v>
      </c>
      <c r="F1205" t="s">
        <v>1289</v>
      </c>
      <c r="G1205" t="s">
        <v>2970</v>
      </c>
      <c r="H1205">
        <v>164.29</v>
      </c>
      <c r="I1205" s="447">
        <v>22</v>
      </c>
      <c r="J1205" s="447">
        <v>600</v>
      </c>
      <c r="K1205" s="447">
        <v>600</v>
      </c>
    </row>
    <row r="1206" spans="1:11" x14ac:dyDescent="0.3">
      <c r="A1206" s="256">
        <v>351041301000</v>
      </c>
      <c r="B1206" t="s">
        <v>1210</v>
      </c>
      <c r="C1206" t="s">
        <v>1211</v>
      </c>
      <c r="D1206" s="379">
        <v>351041301000</v>
      </c>
      <c r="E1206" t="s">
        <v>1290</v>
      </c>
      <c r="F1206" t="s">
        <v>1290</v>
      </c>
      <c r="G1206" t="s">
        <v>2970</v>
      </c>
      <c r="H1206">
        <v>108.49</v>
      </c>
      <c r="I1206" s="447">
        <v>15</v>
      </c>
      <c r="J1206" s="447">
        <v>600</v>
      </c>
      <c r="K1206" s="447">
        <v>600</v>
      </c>
    </row>
    <row r="1207" spans="1:11" x14ac:dyDescent="0.3">
      <c r="A1207" s="256">
        <v>351041400500</v>
      </c>
      <c r="B1207" t="s">
        <v>1210</v>
      </c>
      <c r="C1207" t="s">
        <v>1211</v>
      </c>
      <c r="D1207" s="379">
        <v>351041400500</v>
      </c>
      <c r="E1207" t="s">
        <v>1291</v>
      </c>
      <c r="F1207">
        <v>0</v>
      </c>
      <c r="G1207" t="s">
        <v>2970</v>
      </c>
      <c r="H1207">
        <v>218.36</v>
      </c>
      <c r="I1207" s="447">
        <v>19</v>
      </c>
      <c r="J1207" s="447">
        <v>600</v>
      </c>
      <c r="K1207" s="447">
        <v>600</v>
      </c>
    </row>
    <row r="1208" spans="1:11" x14ac:dyDescent="0.3">
      <c r="A1208" s="256">
        <v>351041810200</v>
      </c>
      <c r="B1208" t="s">
        <v>1210</v>
      </c>
      <c r="C1208" t="s">
        <v>1211</v>
      </c>
      <c r="D1208" s="379">
        <v>351041810200</v>
      </c>
      <c r="E1208" t="s">
        <v>1292</v>
      </c>
      <c r="F1208">
        <v>0</v>
      </c>
      <c r="G1208" t="s">
        <v>2944</v>
      </c>
      <c r="H1208">
        <v>568.58000000000004</v>
      </c>
      <c r="I1208">
        <v>0</v>
      </c>
      <c r="J1208" s="380">
        <v>0</v>
      </c>
      <c r="K1208" s="380">
        <v>0</v>
      </c>
    </row>
    <row r="1209" spans="1:11" x14ac:dyDescent="0.3">
      <c r="A1209" s="256">
        <v>351041810400</v>
      </c>
      <c r="B1209" t="s">
        <v>1210</v>
      </c>
      <c r="C1209" t="s">
        <v>1211</v>
      </c>
      <c r="D1209" s="379">
        <v>351041810400</v>
      </c>
      <c r="E1209" t="s">
        <v>1293</v>
      </c>
      <c r="F1209">
        <v>0</v>
      </c>
      <c r="G1209" t="s">
        <v>2944</v>
      </c>
      <c r="H1209">
        <v>2059.9299999999998</v>
      </c>
      <c r="I1209">
        <v>0</v>
      </c>
      <c r="J1209" s="380">
        <v>0</v>
      </c>
      <c r="K1209" s="380">
        <v>0</v>
      </c>
    </row>
    <row r="1210" spans="1:11" x14ac:dyDescent="0.3">
      <c r="A1210" s="256">
        <v>351041810500</v>
      </c>
      <c r="B1210" t="s">
        <v>1210</v>
      </c>
      <c r="C1210" t="s">
        <v>1211</v>
      </c>
      <c r="D1210" s="379">
        <v>351041810500</v>
      </c>
      <c r="E1210" t="s">
        <v>1294</v>
      </c>
      <c r="F1210">
        <v>0</v>
      </c>
      <c r="G1210" t="s">
        <v>2944</v>
      </c>
      <c r="H1210">
        <v>1368.03</v>
      </c>
      <c r="I1210">
        <v>0</v>
      </c>
      <c r="J1210" s="380">
        <v>0</v>
      </c>
      <c r="K1210" s="380">
        <v>0</v>
      </c>
    </row>
    <row r="1211" spans="1:11" x14ac:dyDescent="0.3">
      <c r="A1211" s="256">
        <v>351041810800</v>
      </c>
      <c r="B1211" t="s">
        <v>1210</v>
      </c>
      <c r="C1211" t="s">
        <v>1211</v>
      </c>
      <c r="D1211" s="379">
        <v>351041810800</v>
      </c>
      <c r="E1211" t="s">
        <v>1295</v>
      </c>
      <c r="F1211">
        <v>0</v>
      </c>
      <c r="G1211" t="s">
        <v>2944</v>
      </c>
      <c r="H1211">
        <v>2505.3200000000002</v>
      </c>
      <c r="I1211">
        <v>0</v>
      </c>
      <c r="J1211" s="380">
        <v>0</v>
      </c>
      <c r="K1211" s="380">
        <v>0</v>
      </c>
    </row>
    <row r="1212" spans="1:11" x14ac:dyDescent="0.3">
      <c r="A1212" s="256">
        <v>351041810900</v>
      </c>
      <c r="B1212" t="s">
        <v>1210</v>
      </c>
      <c r="C1212" t="s">
        <v>1211</v>
      </c>
      <c r="D1212" s="379">
        <v>351041810900</v>
      </c>
      <c r="E1212" t="s">
        <v>1296</v>
      </c>
      <c r="F1212">
        <v>0</v>
      </c>
      <c r="G1212" t="s">
        <v>2944</v>
      </c>
      <c r="H1212">
        <v>2059.9299999999998</v>
      </c>
      <c r="I1212">
        <v>0</v>
      </c>
      <c r="J1212" s="380">
        <v>0</v>
      </c>
      <c r="K1212" s="380">
        <v>0</v>
      </c>
    </row>
    <row r="1213" spans="1:11" x14ac:dyDescent="0.3">
      <c r="A1213" s="256">
        <v>351041811000</v>
      </c>
      <c r="B1213" t="s">
        <v>1210</v>
      </c>
      <c r="C1213" t="s">
        <v>1211</v>
      </c>
      <c r="D1213" s="379">
        <v>351041811000</v>
      </c>
      <c r="E1213" t="s">
        <v>1297</v>
      </c>
      <c r="F1213">
        <v>0</v>
      </c>
      <c r="G1213" t="s">
        <v>2944</v>
      </c>
      <c r="H1213">
        <v>1368.03</v>
      </c>
      <c r="I1213">
        <v>0</v>
      </c>
      <c r="J1213" s="380">
        <v>0</v>
      </c>
      <c r="K1213" s="380">
        <v>0</v>
      </c>
    </row>
    <row r="1214" spans="1:11" x14ac:dyDescent="0.3">
      <c r="A1214" s="256">
        <v>351041811400</v>
      </c>
      <c r="B1214" t="s">
        <v>1210</v>
      </c>
      <c r="C1214" t="s">
        <v>1211</v>
      </c>
      <c r="D1214" s="379">
        <v>351041811400</v>
      </c>
      <c r="E1214" t="s">
        <v>1298</v>
      </c>
      <c r="F1214">
        <v>0</v>
      </c>
      <c r="G1214" t="s">
        <v>2944</v>
      </c>
      <c r="H1214">
        <v>795.34</v>
      </c>
      <c r="I1214">
        <v>0</v>
      </c>
      <c r="J1214" s="447">
        <v>40</v>
      </c>
      <c r="K1214" s="447">
        <v>1200</v>
      </c>
    </row>
    <row r="1215" spans="1:11" x14ac:dyDescent="0.3">
      <c r="A1215" s="256">
        <v>351041811500</v>
      </c>
      <c r="B1215" t="s">
        <v>1210</v>
      </c>
      <c r="C1215" t="s">
        <v>1211</v>
      </c>
      <c r="D1215" s="379">
        <v>351041811500</v>
      </c>
      <c r="E1215" t="s">
        <v>1299</v>
      </c>
      <c r="F1215">
        <v>0</v>
      </c>
      <c r="G1215" t="s">
        <v>2944</v>
      </c>
      <c r="H1215">
        <v>2505.3200000000002</v>
      </c>
      <c r="I1215">
        <v>0</v>
      </c>
      <c r="J1215" s="380">
        <v>0</v>
      </c>
      <c r="K1215" s="380">
        <v>0</v>
      </c>
    </row>
    <row r="1216" spans="1:11" x14ac:dyDescent="0.3">
      <c r="A1216" s="256">
        <v>351041812000</v>
      </c>
      <c r="B1216" t="s">
        <v>1210</v>
      </c>
      <c r="C1216" t="s">
        <v>1211</v>
      </c>
      <c r="D1216" s="379">
        <v>351041812000</v>
      </c>
      <c r="E1216" t="s">
        <v>1300</v>
      </c>
      <c r="F1216">
        <v>0</v>
      </c>
      <c r="G1216" t="s">
        <v>2970</v>
      </c>
      <c r="H1216">
        <v>2059.9299999999998</v>
      </c>
      <c r="I1216">
        <v>0</v>
      </c>
      <c r="J1216" s="380">
        <v>0</v>
      </c>
      <c r="K1216" s="380">
        <v>0</v>
      </c>
    </row>
    <row r="1217" spans="1:11" x14ac:dyDescent="0.3">
      <c r="A1217" s="256">
        <v>351041812500</v>
      </c>
      <c r="B1217" t="s">
        <v>1210</v>
      </c>
      <c r="C1217" t="s">
        <v>1211</v>
      </c>
      <c r="D1217" s="379">
        <v>351041812500</v>
      </c>
      <c r="E1217" t="s">
        <v>1301</v>
      </c>
      <c r="F1217">
        <v>0</v>
      </c>
      <c r="G1217" t="s">
        <v>2944</v>
      </c>
      <c r="H1217">
        <v>1374.76</v>
      </c>
      <c r="I1217">
        <v>0</v>
      </c>
      <c r="J1217" s="380">
        <v>0</v>
      </c>
      <c r="K1217" s="380">
        <v>0</v>
      </c>
    </row>
    <row r="1218" spans="1:11" x14ac:dyDescent="0.3">
      <c r="A1218" s="256">
        <v>351041815000</v>
      </c>
      <c r="B1218" t="s">
        <v>1210</v>
      </c>
      <c r="C1218" t="s">
        <v>1211</v>
      </c>
      <c r="D1218" s="379">
        <v>351041815000</v>
      </c>
      <c r="E1218" t="s">
        <v>3552</v>
      </c>
      <c r="F1218">
        <v>0</v>
      </c>
      <c r="G1218" t="s">
        <v>2944</v>
      </c>
      <c r="H1218">
        <v>795.34</v>
      </c>
      <c r="I1218">
        <v>0</v>
      </c>
      <c r="J1218" s="447">
        <v>1200</v>
      </c>
      <c r="K1218" s="447">
        <v>1200</v>
      </c>
    </row>
    <row r="1219" spans="1:11" x14ac:dyDescent="0.3">
      <c r="A1219" s="256">
        <v>351041816000</v>
      </c>
      <c r="B1219" t="s">
        <v>1210</v>
      </c>
      <c r="C1219" t="s">
        <v>1211</v>
      </c>
      <c r="D1219" s="379">
        <v>351041816000</v>
      </c>
      <c r="E1219" t="s">
        <v>1302</v>
      </c>
      <c r="F1219">
        <v>0</v>
      </c>
      <c r="G1219" t="s">
        <v>2944</v>
      </c>
      <c r="H1219">
        <v>908.99</v>
      </c>
      <c r="I1219">
        <v>0</v>
      </c>
      <c r="J1219" s="447">
        <v>1800</v>
      </c>
      <c r="K1219" s="447">
        <v>900</v>
      </c>
    </row>
    <row r="1220" spans="1:11" x14ac:dyDescent="0.3">
      <c r="A1220" s="256">
        <v>351041816500</v>
      </c>
      <c r="B1220" t="s">
        <v>1210</v>
      </c>
      <c r="C1220" t="s">
        <v>1211</v>
      </c>
      <c r="D1220" s="379">
        <v>351041816500</v>
      </c>
      <c r="E1220" t="s">
        <v>1303</v>
      </c>
      <c r="F1220">
        <v>0</v>
      </c>
      <c r="G1220" t="s">
        <v>2944</v>
      </c>
      <c r="H1220">
        <v>1187.1500000000001</v>
      </c>
      <c r="I1220">
        <v>0</v>
      </c>
      <c r="J1220" s="447">
        <v>2400</v>
      </c>
      <c r="K1220" s="447">
        <v>1200</v>
      </c>
    </row>
    <row r="1221" spans="1:11" x14ac:dyDescent="0.3">
      <c r="A1221" s="256">
        <v>351041817000</v>
      </c>
      <c r="B1221" t="s">
        <v>1210</v>
      </c>
      <c r="C1221" t="s">
        <v>1211</v>
      </c>
      <c r="D1221" s="379">
        <v>351041817000</v>
      </c>
      <c r="E1221" t="s">
        <v>1304</v>
      </c>
      <c r="F1221">
        <v>0</v>
      </c>
      <c r="G1221" t="s">
        <v>2944</v>
      </c>
      <c r="H1221">
        <v>913.24</v>
      </c>
      <c r="I1221">
        <v>0</v>
      </c>
      <c r="J1221" s="447">
        <v>1200</v>
      </c>
      <c r="K1221" s="447">
        <v>1800</v>
      </c>
    </row>
    <row r="1222" spans="1:11" x14ac:dyDescent="0.3">
      <c r="A1222" s="256">
        <v>351041820000</v>
      </c>
      <c r="B1222" t="s">
        <v>1210</v>
      </c>
      <c r="C1222" t="s">
        <v>1211</v>
      </c>
      <c r="D1222" s="379">
        <v>351041820000</v>
      </c>
      <c r="E1222" t="s">
        <v>1305</v>
      </c>
      <c r="F1222" t="s">
        <v>1305</v>
      </c>
      <c r="G1222" t="s">
        <v>2944</v>
      </c>
      <c r="H1222">
        <v>169.5</v>
      </c>
      <c r="I1222">
        <v>0</v>
      </c>
      <c r="J1222" s="447">
        <v>400</v>
      </c>
      <c r="K1222" s="447">
        <v>1200</v>
      </c>
    </row>
    <row r="1223" spans="1:11" x14ac:dyDescent="0.3">
      <c r="A1223" s="256">
        <v>351041820500</v>
      </c>
      <c r="B1223" t="s">
        <v>1210</v>
      </c>
      <c r="C1223" t="s">
        <v>1211</v>
      </c>
      <c r="D1223" s="379">
        <v>351041820500</v>
      </c>
      <c r="E1223" t="s">
        <v>1306</v>
      </c>
      <c r="F1223" t="s">
        <v>1306</v>
      </c>
      <c r="G1223" t="s">
        <v>2944</v>
      </c>
      <c r="H1223">
        <v>290.58</v>
      </c>
      <c r="I1223">
        <v>0</v>
      </c>
      <c r="J1223" s="447">
        <v>400</v>
      </c>
      <c r="K1223" s="447">
        <v>1800</v>
      </c>
    </row>
    <row r="1224" spans="1:11" x14ac:dyDescent="0.3">
      <c r="A1224" s="256">
        <v>352041100500</v>
      </c>
      <c r="B1224" t="s">
        <v>1307</v>
      </c>
      <c r="C1224" t="s">
        <v>1308</v>
      </c>
      <c r="D1224" s="379">
        <v>352041100500</v>
      </c>
      <c r="E1224" t="s">
        <v>1309</v>
      </c>
      <c r="F1224">
        <v>0</v>
      </c>
      <c r="G1224" t="s">
        <v>2970</v>
      </c>
      <c r="H1224">
        <v>103.21</v>
      </c>
      <c r="I1224">
        <v>0</v>
      </c>
      <c r="J1224" s="447">
        <v>600</v>
      </c>
      <c r="K1224" s="447">
        <v>600</v>
      </c>
    </row>
    <row r="1225" spans="1:11" x14ac:dyDescent="0.3">
      <c r="A1225" s="256">
        <v>352041100600</v>
      </c>
      <c r="B1225" t="s">
        <v>1307</v>
      </c>
      <c r="C1225" t="s">
        <v>1308</v>
      </c>
      <c r="D1225" s="379">
        <v>352041100600</v>
      </c>
      <c r="E1225" t="s">
        <v>1310</v>
      </c>
      <c r="F1225">
        <v>0</v>
      </c>
      <c r="G1225" t="s">
        <v>3016</v>
      </c>
      <c r="H1225">
        <v>96.71</v>
      </c>
      <c r="I1225" s="447">
        <v>8</v>
      </c>
      <c r="J1225" s="447">
        <v>600</v>
      </c>
      <c r="K1225" s="447">
        <v>600</v>
      </c>
    </row>
    <row r="1226" spans="1:11" x14ac:dyDescent="0.3">
      <c r="A1226" s="256">
        <v>352041103000</v>
      </c>
      <c r="B1226" t="s">
        <v>1307</v>
      </c>
      <c r="C1226" t="s">
        <v>1308</v>
      </c>
      <c r="D1226" s="379">
        <v>352041103000</v>
      </c>
      <c r="E1226" t="s">
        <v>1311</v>
      </c>
      <c r="F1226">
        <v>0</v>
      </c>
      <c r="G1226" t="s">
        <v>2970</v>
      </c>
      <c r="H1226">
        <v>85.65</v>
      </c>
      <c r="I1226" s="447">
        <v>8</v>
      </c>
      <c r="J1226" s="447">
        <v>600</v>
      </c>
      <c r="K1226" s="447">
        <v>600</v>
      </c>
    </row>
    <row r="1227" spans="1:11" x14ac:dyDescent="0.3">
      <c r="A1227" s="256">
        <v>352041103100</v>
      </c>
      <c r="B1227" t="s">
        <v>1307</v>
      </c>
      <c r="C1227" t="s">
        <v>1308</v>
      </c>
      <c r="D1227" s="379">
        <v>352041103100</v>
      </c>
      <c r="E1227" t="s">
        <v>1312</v>
      </c>
      <c r="F1227">
        <v>0</v>
      </c>
      <c r="G1227" t="s">
        <v>2970</v>
      </c>
      <c r="H1227">
        <v>113.62</v>
      </c>
      <c r="I1227" s="447">
        <v>8</v>
      </c>
      <c r="J1227" s="447">
        <v>600</v>
      </c>
      <c r="K1227" s="447">
        <v>600</v>
      </c>
    </row>
    <row r="1228" spans="1:11" x14ac:dyDescent="0.3">
      <c r="A1228" s="256">
        <v>352041105000</v>
      </c>
      <c r="B1228" t="s">
        <v>1307</v>
      </c>
      <c r="C1228" t="s">
        <v>1308</v>
      </c>
      <c r="D1228" s="379">
        <v>352041105000</v>
      </c>
      <c r="E1228" t="s">
        <v>1313</v>
      </c>
      <c r="F1228">
        <v>0</v>
      </c>
      <c r="G1228" t="s">
        <v>2970</v>
      </c>
      <c r="H1228">
        <v>98.77</v>
      </c>
      <c r="I1228" s="447">
        <v>15</v>
      </c>
      <c r="J1228" s="447">
        <v>600</v>
      </c>
      <c r="K1228" s="447">
        <v>600</v>
      </c>
    </row>
    <row r="1229" spans="1:11" x14ac:dyDescent="0.3">
      <c r="A1229" s="256">
        <v>352041106000</v>
      </c>
      <c r="B1229" t="s">
        <v>1307</v>
      </c>
      <c r="C1229" t="s">
        <v>1308</v>
      </c>
      <c r="D1229" s="379">
        <v>352041106000</v>
      </c>
      <c r="E1229" t="s">
        <v>1314</v>
      </c>
      <c r="F1229">
        <v>0</v>
      </c>
      <c r="G1229" t="s">
        <v>2970</v>
      </c>
      <c r="H1229">
        <v>121.01</v>
      </c>
      <c r="I1229" s="447">
        <v>33</v>
      </c>
      <c r="J1229" s="447">
        <v>600</v>
      </c>
      <c r="K1229" s="447">
        <v>600</v>
      </c>
    </row>
    <row r="1230" spans="1:11" x14ac:dyDescent="0.3">
      <c r="A1230" s="256">
        <v>352041107000</v>
      </c>
      <c r="B1230" t="s">
        <v>1307</v>
      </c>
      <c r="C1230" t="s">
        <v>1308</v>
      </c>
      <c r="D1230" s="379">
        <v>352041107000</v>
      </c>
      <c r="E1230" t="s">
        <v>1315</v>
      </c>
      <c r="F1230">
        <v>0</v>
      </c>
      <c r="G1230" t="s">
        <v>2970</v>
      </c>
      <c r="H1230">
        <v>205.56</v>
      </c>
      <c r="I1230">
        <v>0</v>
      </c>
      <c r="J1230" s="380">
        <v>0</v>
      </c>
      <c r="K1230" s="380">
        <v>0</v>
      </c>
    </row>
    <row r="1231" spans="1:11" x14ac:dyDescent="0.3">
      <c r="A1231" s="256">
        <v>352041108000</v>
      </c>
      <c r="B1231" t="s">
        <v>1307</v>
      </c>
      <c r="C1231" t="s">
        <v>1308</v>
      </c>
      <c r="D1231" s="379">
        <v>352041108000</v>
      </c>
      <c r="E1231" t="s">
        <v>1316</v>
      </c>
      <c r="F1231">
        <v>0</v>
      </c>
      <c r="G1231" t="s">
        <v>2970</v>
      </c>
      <c r="H1231">
        <v>145.76</v>
      </c>
      <c r="I1231">
        <v>0</v>
      </c>
      <c r="J1231" s="380">
        <v>0</v>
      </c>
      <c r="K1231" s="380">
        <v>0</v>
      </c>
    </row>
    <row r="1232" spans="1:11" x14ac:dyDescent="0.3">
      <c r="A1232" s="256">
        <v>352041200500</v>
      </c>
      <c r="B1232" t="s">
        <v>1307</v>
      </c>
      <c r="C1232" t="s">
        <v>1308</v>
      </c>
      <c r="D1232" s="379">
        <v>352041200500</v>
      </c>
      <c r="E1232" t="s">
        <v>1317</v>
      </c>
      <c r="F1232">
        <v>0</v>
      </c>
      <c r="G1232" t="s">
        <v>2970</v>
      </c>
      <c r="H1232">
        <v>147.37</v>
      </c>
      <c r="I1232" s="447">
        <v>24</v>
      </c>
      <c r="J1232" s="447">
        <v>600</v>
      </c>
      <c r="K1232" s="447">
        <v>600</v>
      </c>
    </row>
    <row r="1233" spans="1:11" x14ac:dyDescent="0.3">
      <c r="A1233" s="256">
        <v>352041201000</v>
      </c>
      <c r="B1233" t="s">
        <v>1307</v>
      </c>
      <c r="C1233" t="s">
        <v>1308</v>
      </c>
      <c r="D1233" s="379">
        <v>352041201000</v>
      </c>
      <c r="E1233" t="s">
        <v>1318</v>
      </c>
      <c r="F1233">
        <v>0</v>
      </c>
      <c r="G1233" t="s">
        <v>2970</v>
      </c>
      <c r="H1233">
        <v>191.26</v>
      </c>
      <c r="I1233" s="447">
        <v>24</v>
      </c>
      <c r="J1233" s="447">
        <v>600</v>
      </c>
      <c r="K1233" s="447">
        <v>600</v>
      </c>
    </row>
    <row r="1234" spans="1:11" x14ac:dyDescent="0.3">
      <c r="A1234" s="256">
        <v>352041202000</v>
      </c>
      <c r="B1234" t="s">
        <v>1307</v>
      </c>
      <c r="C1234" t="s">
        <v>1308</v>
      </c>
      <c r="D1234" s="379">
        <v>352041202000</v>
      </c>
      <c r="E1234" t="s">
        <v>1319</v>
      </c>
      <c r="F1234" t="s">
        <v>1319</v>
      </c>
      <c r="G1234" t="s">
        <v>2970</v>
      </c>
      <c r="H1234">
        <v>484.58</v>
      </c>
      <c r="I1234" s="447">
        <v>22</v>
      </c>
      <c r="J1234" s="447">
        <v>300</v>
      </c>
      <c r="K1234" s="447">
        <v>600</v>
      </c>
    </row>
    <row r="1235" spans="1:11" x14ac:dyDescent="0.3">
      <c r="A1235" s="256">
        <v>352041301500</v>
      </c>
      <c r="B1235" t="s">
        <v>1307</v>
      </c>
      <c r="C1235" t="s">
        <v>1308</v>
      </c>
      <c r="D1235" s="379">
        <v>352041301500</v>
      </c>
      <c r="E1235" t="s">
        <v>1320</v>
      </c>
      <c r="F1235" t="s">
        <v>1320</v>
      </c>
      <c r="G1235" t="s">
        <v>2970</v>
      </c>
      <c r="H1235">
        <v>90.7</v>
      </c>
      <c r="I1235" s="447">
        <v>15</v>
      </c>
      <c r="J1235" s="447">
        <v>600</v>
      </c>
      <c r="K1235" s="447">
        <v>600</v>
      </c>
    </row>
    <row r="1236" spans="1:11" x14ac:dyDescent="0.3">
      <c r="A1236" s="256">
        <v>352041302000</v>
      </c>
      <c r="B1236" t="s">
        <v>1307</v>
      </c>
      <c r="C1236" t="s">
        <v>1308</v>
      </c>
      <c r="D1236" s="379">
        <v>352041302000</v>
      </c>
      <c r="E1236" t="s">
        <v>1321</v>
      </c>
      <c r="F1236">
        <v>0</v>
      </c>
      <c r="G1236" t="s">
        <v>3016</v>
      </c>
      <c r="H1236">
        <v>121.01</v>
      </c>
      <c r="I1236" s="447">
        <v>33</v>
      </c>
      <c r="J1236" s="447">
        <v>600</v>
      </c>
      <c r="K1236" s="447">
        <v>600</v>
      </c>
    </row>
    <row r="1237" spans="1:11" x14ac:dyDescent="0.3">
      <c r="A1237" s="256">
        <v>352041302500</v>
      </c>
      <c r="B1237" t="s">
        <v>1307</v>
      </c>
      <c r="C1237" t="s">
        <v>1308</v>
      </c>
      <c r="D1237" s="379">
        <v>352041302500</v>
      </c>
      <c r="E1237" t="s">
        <v>1322</v>
      </c>
      <c r="F1237">
        <v>0</v>
      </c>
      <c r="G1237" t="s">
        <v>2970</v>
      </c>
      <c r="H1237">
        <v>198.78</v>
      </c>
      <c r="I1237" s="447">
        <v>36</v>
      </c>
      <c r="J1237" s="447">
        <v>600</v>
      </c>
      <c r="K1237" s="447">
        <v>1200</v>
      </c>
    </row>
    <row r="1238" spans="1:11" x14ac:dyDescent="0.3">
      <c r="A1238" s="256">
        <v>352041402500</v>
      </c>
      <c r="B1238" t="s">
        <v>1307</v>
      </c>
      <c r="C1238" t="s">
        <v>1308</v>
      </c>
      <c r="D1238" s="379">
        <v>352041402500</v>
      </c>
      <c r="E1238" t="s">
        <v>1323</v>
      </c>
      <c r="F1238" t="s">
        <v>1323</v>
      </c>
      <c r="G1238" t="s">
        <v>2944</v>
      </c>
      <c r="H1238">
        <v>328.2</v>
      </c>
      <c r="I1238">
        <v>0</v>
      </c>
      <c r="J1238" s="447">
        <v>150</v>
      </c>
      <c r="K1238" s="447">
        <v>3150</v>
      </c>
    </row>
    <row r="1239" spans="1:11" x14ac:dyDescent="0.3">
      <c r="A1239" s="256">
        <v>352041403000</v>
      </c>
      <c r="B1239" t="s">
        <v>1307</v>
      </c>
      <c r="C1239" t="s">
        <v>1308</v>
      </c>
      <c r="D1239" s="379">
        <v>352041403000</v>
      </c>
      <c r="E1239" t="s">
        <v>1324</v>
      </c>
      <c r="F1239" t="s">
        <v>1324</v>
      </c>
      <c r="G1239" t="s">
        <v>2944</v>
      </c>
      <c r="H1239">
        <v>260.52</v>
      </c>
      <c r="I1239">
        <v>0</v>
      </c>
      <c r="J1239" s="447">
        <v>150</v>
      </c>
      <c r="K1239" s="447">
        <v>2500</v>
      </c>
    </row>
    <row r="1240" spans="1:11" x14ac:dyDescent="0.3">
      <c r="A1240" s="256">
        <v>352041405000</v>
      </c>
      <c r="B1240" t="s">
        <v>1307</v>
      </c>
      <c r="C1240" t="s">
        <v>1308</v>
      </c>
      <c r="D1240" s="379">
        <v>352041405000</v>
      </c>
      <c r="E1240" t="s">
        <v>1325</v>
      </c>
      <c r="F1240">
        <v>0</v>
      </c>
      <c r="G1240" t="s">
        <v>2944</v>
      </c>
      <c r="H1240">
        <v>382.84</v>
      </c>
      <c r="I1240" s="447">
        <v>30</v>
      </c>
      <c r="J1240" s="447">
        <v>300</v>
      </c>
      <c r="K1240" s="447">
        <v>2000</v>
      </c>
    </row>
    <row r="1241" spans="1:11" x14ac:dyDescent="0.3">
      <c r="A1241" s="256">
        <v>352041406000</v>
      </c>
      <c r="B1241" t="s">
        <v>1307</v>
      </c>
      <c r="C1241" t="s">
        <v>1308</v>
      </c>
      <c r="D1241" s="379">
        <v>352041406000</v>
      </c>
      <c r="E1241" t="s">
        <v>1326</v>
      </c>
      <c r="F1241">
        <v>0</v>
      </c>
      <c r="G1241" t="s">
        <v>2944</v>
      </c>
      <c r="H1241">
        <v>35.04</v>
      </c>
      <c r="I1241">
        <v>0</v>
      </c>
      <c r="J1241" s="447">
        <v>30</v>
      </c>
      <c r="K1241" s="447">
        <v>300</v>
      </c>
    </row>
    <row r="1242" spans="1:11" x14ac:dyDescent="0.3">
      <c r="A1242" s="256">
        <v>352041500000</v>
      </c>
      <c r="B1242" t="s">
        <v>1307</v>
      </c>
      <c r="C1242" t="s">
        <v>1308</v>
      </c>
      <c r="D1242" s="379">
        <v>352041500000</v>
      </c>
      <c r="E1242" t="s">
        <v>1327</v>
      </c>
      <c r="F1242" t="s">
        <v>1328</v>
      </c>
      <c r="G1242" t="s">
        <v>2970</v>
      </c>
      <c r="H1242">
        <v>166.98</v>
      </c>
      <c r="I1242">
        <v>0</v>
      </c>
      <c r="J1242" s="447">
        <v>300</v>
      </c>
      <c r="K1242" s="447">
        <v>1200</v>
      </c>
    </row>
    <row r="1243" spans="1:11" x14ac:dyDescent="0.3">
      <c r="A1243" s="256">
        <v>352041500500</v>
      </c>
      <c r="B1243" t="s">
        <v>1307</v>
      </c>
      <c r="C1243" t="s">
        <v>1308</v>
      </c>
      <c r="D1243" s="379">
        <v>352041500500</v>
      </c>
      <c r="E1243" t="s">
        <v>1329</v>
      </c>
      <c r="F1243" t="s">
        <v>1329</v>
      </c>
      <c r="G1243" t="s">
        <v>2970</v>
      </c>
      <c r="H1243">
        <v>505.17</v>
      </c>
      <c r="I1243">
        <v>0</v>
      </c>
      <c r="J1243" s="447">
        <v>1800</v>
      </c>
      <c r="K1243" s="447">
        <v>300</v>
      </c>
    </row>
    <row r="1244" spans="1:11" x14ac:dyDescent="0.3">
      <c r="A1244" s="256">
        <v>352041501500</v>
      </c>
      <c r="B1244" t="s">
        <v>1307</v>
      </c>
      <c r="C1244" t="s">
        <v>1308</v>
      </c>
      <c r="D1244" s="379">
        <v>352041501500</v>
      </c>
      <c r="E1244" t="s">
        <v>1330</v>
      </c>
      <c r="F1244">
        <v>0</v>
      </c>
      <c r="G1244" t="s">
        <v>2970</v>
      </c>
      <c r="H1244">
        <v>0</v>
      </c>
      <c r="I1244">
        <v>0</v>
      </c>
      <c r="J1244" s="447">
        <v>1000</v>
      </c>
      <c r="K1244" s="447">
        <v>600</v>
      </c>
    </row>
    <row r="1245" spans="1:11" x14ac:dyDescent="0.3">
      <c r="A1245" s="256">
        <v>352041501000</v>
      </c>
      <c r="B1245" t="s">
        <v>1307</v>
      </c>
      <c r="C1245" t="s">
        <v>1308</v>
      </c>
      <c r="D1245" s="379">
        <v>352041501000</v>
      </c>
      <c r="E1245" t="s">
        <v>1331</v>
      </c>
      <c r="F1245">
        <v>0</v>
      </c>
      <c r="G1245" t="s">
        <v>2970</v>
      </c>
      <c r="H1245">
        <v>273.31</v>
      </c>
      <c r="I1245">
        <v>0</v>
      </c>
      <c r="J1245" s="447">
        <v>625</v>
      </c>
      <c r="K1245" s="447">
        <v>625</v>
      </c>
    </row>
    <row r="1246" spans="1:11" x14ac:dyDescent="0.3">
      <c r="A1246" s="256">
        <v>352045101000</v>
      </c>
      <c r="B1246" t="s">
        <v>1332</v>
      </c>
      <c r="C1246" t="s">
        <v>1333</v>
      </c>
      <c r="D1246" s="379">
        <v>352045101000</v>
      </c>
      <c r="E1246" t="s">
        <v>1334</v>
      </c>
      <c r="F1246">
        <v>0</v>
      </c>
      <c r="G1246" t="s">
        <v>2944</v>
      </c>
      <c r="H1246">
        <v>66.33</v>
      </c>
      <c r="I1246">
        <v>0</v>
      </c>
      <c r="J1246" s="447">
        <v>1200</v>
      </c>
      <c r="K1246" s="447">
        <v>600</v>
      </c>
    </row>
    <row r="1247" spans="1:11" x14ac:dyDescent="0.3">
      <c r="A1247" s="256">
        <v>352045102000</v>
      </c>
      <c r="B1247" t="s">
        <v>1332</v>
      </c>
      <c r="C1247" t="s">
        <v>1333</v>
      </c>
      <c r="D1247" s="379">
        <v>352045102000</v>
      </c>
      <c r="E1247" t="s">
        <v>1335</v>
      </c>
      <c r="F1247" t="s">
        <v>1335</v>
      </c>
      <c r="G1247" t="s">
        <v>2970</v>
      </c>
      <c r="H1247">
        <v>107.83</v>
      </c>
      <c r="I1247">
        <v>0</v>
      </c>
      <c r="J1247" s="447">
        <v>600</v>
      </c>
      <c r="K1247" s="447">
        <v>600</v>
      </c>
    </row>
    <row r="1248" spans="1:11" x14ac:dyDescent="0.3">
      <c r="A1248" s="256">
        <v>352045200500</v>
      </c>
      <c r="B1248" t="s">
        <v>1332</v>
      </c>
      <c r="C1248" t="s">
        <v>1333</v>
      </c>
      <c r="D1248" s="379">
        <v>352045200500</v>
      </c>
      <c r="E1248" t="s">
        <v>1336</v>
      </c>
      <c r="F1248">
        <v>0</v>
      </c>
      <c r="G1248" t="s">
        <v>2970</v>
      </c>
      <c r="H1248">
        <v>68.87</v>
      </c>
      <c r="I1248" s="447">
        <v>22</v>
      </c>
      <c r="J1248" s="447">
        <v>600</v>
      </c>
      <c r="K1248" s="447">
        <v>600</v>
      </c>
    </row>
    <row r="1249" spans="1:11" x14ac:dyDescent="0.3">
      <c r="A1249" s="256">
        <v>352045200700</v>
      </c>
      <c r="B1249" t="s">
        <v>1332</v>
      </c>
      <c r="C1249" t="s">
        <v>1333</v>
      </c>
      <c r="D1249" s="379">
        <v>352045200700</v>
      </c>
      <c r="E1249" t="s">
        <v>1337</v>
      </c>
      <c r="F1249" t="s">
        <v>1337</v>
      </c>
      <c r="G1249" t="s">
        <v>2970</v>
      </c>
      <c r="H1249">
        <v>87.4</v>
      </c>
      <c r="I1249">
        <v>0</v>
      </c>
      <c r="J1249" s="447">
        <v>600</v>
      </c>
      <c r="K1249" s="447">
        <v>600</v>
      </c>
    </row>
    <row r="1250" spans="1:11" x14ac:dyDescent="0.3">
      <c r="A1250" s="256">
        <v>352045201000</v>
      </c>
      <c r="B1250" t="s">
        <v>1332</v>
      </c>
      <c r="C1250" t="s">
        <v>1333</v>
      </c>
      <c r="D1250" s="379">
        <v>352045201000</v>
      </c>
      <c r="E1250" t="s">
        <v>1338</v>
      </c>
      <c r="F1250" t="s">
        <v>1338</v>
      </c>
      <c r="G1250" t="s">
        <v>2970</v>
      </c>
      <c r="H1250">
        <v>64.67</v>
      </c>
      <c r="I1250">
        <v>0</v>
      </c>
      <c r="J1250" s="447">
        <v>600</v>
      </c>
      <c r="K1250" s="447">
        <v>600</v>
      </c>
    </row>
    <row r="1251" spans="1:11" x14ac:dyDescent="0.3">
      <c r="A1251" s="256">
        <v>352045201100</v>
      </c>
      <c r="B1251" t="s">
        <v>1332</v>
      </c>
      <c r="C1251" t="s">
        <v>1333</v>
      </c>
      <c r="D1251" s="379">
        <v>352045201100</v>
      </c>
      <c r="E1251" t="s">
        <v>1339</v>
      </c>
      <c r="F1251" t="s">
        <v>1339</v>
      </c>
      <c r="G1251" t="s">
        <v>3016</v>
      </c>
      <c r="H1251">
        <v>66.63</v>
      </c>
      <c r="I1251">
        <v>0</v>
      </c>
      <c r="J1251" s="447">
        <v>600</v>
      </c>
      <c r="K1251" s="447">
        <v>600</v>
      </c>
    </row>
    <row r="1252" spans="1:11" x14ac:dyDescent="0.3">
      <c r="A1252" s="256">
        <v>352045201500</v>
      </c>
      <c r="B1252" t="s">
        <v>1332</v>
      </c>
      <c r="C1252" t="s">
        <v>1333</v>
      </c>
      <c r="D1252" s="379">
        <v>352045201500</v>
      </c>
      <c r="E1252" t="s">
        <v>1340</v>
      </c>
      <c r="F1252" t="s">
        <v>1340</v>
      </c>
      <c r="G1252" t="s">
        <v>2970</v>
      </c>
      <c r="H1252">
        <v>64.67</v>
      </c>
      <c r="I1252">
        <v>0</v>
      </c>
      <c r="J1252" s="447">
        <v>600</v>
      </c>
      <c r="K1252" s="447">
        <v>600</v>
      </c>
    </row>
    <row r="1253" spans="1:11" x14ac:dyDescent="0.3">
      <c r="A1253" s="256">
        <v>352045201600</v>
      </c>
      <c r="B1253" t="s">
        <v>1332</v>
      </c>
      <c r="C1253" t="s">
        <v>1333</v>
      </c>
      <c r="D1253" s="379">
        <v>352045201600</v>
      </c>
      <c r="E1253" t="s">
        <v>1341</v>
      </c>
      <c r="F1253" t="s">
        <v>1341</v>
      </c>
      <c r="G1253" t="s">
        <v>2970</v>
      </c>
      <c r="H1253">
        <v>64.67</v>
      </c>
      <c r="I1253">
        <v>0</v>
      </c>
      <c r="J1253" s="447">
        <v>600</v>
      </c>
      <c r="K1253" s="447">
        <v>600</v>
      </c>
    </row>
    <row r="1254" spans="1:11" x14ac:dyDescent="0.3">
      <c r="A1254" s="256">
        <v>352045202000</v>
      </c>
      <c r="B1254" t="s">
        <v>1332</v>
      </c>
      <c r="C1254" t="s">
        <v>1333</v>
      </c>
      <c r="D1254" s="379">
        <v>352045202000</v>
      </c>
      <c r="E1254" t="s">
        <v>1342</v>
      </c>
      <c r="F1254">
        <v>0</v>
      </c>
      <c r="G1254" t="s">
        <v>2970</v>
      </c>
      <c r="H1254">
        <v>190.06</v>
      </c>
      <c r="I1254">
        <v>0</v>
      </c>
      <c r="J1254" s="447">
        <v>3000</v>
      </c>
      <c r="K1254" s="447">
        <v>600</v>
      </c>
    </row>
    <row r="1255" spans="1:11" x14ac:dyDescent="0.3">
      <c r="A1255" s="256">
        <v>352045202500</v>
      </c>
      <c r="B1255" t="s">
        <v>1332</v>
      </c>
      <c r="C1255" t="s">
        <v>1333</v>
      </c>
      <c r="D1255" s="379">
        <v>352045202500</v>
      </c>
      <c r="E1255" t="s">
        <v>1343</v>
      </c>
      <c r="F1255">
        <v>0</v>
      </c>
      <c r="G1255" t="s">
        <v>2970</v>
      </c>
      <c r="H1255">
        <v>88.72</v>
      </c>
      <c r="I1255">
        <v>0</v>
      </c>
      <c r="J1255" s="447">
        <v>600</v>
      </c>
      <c r="K1255" s="447">
        <v>600</v>
      </c>
    </row>
    <row r="1256" spans="1:11" x14ac:dyDescent="0.3">
      <c r="A1256" s="256">
        <v>352045202800</v>
      </c>
      <c r="B1256" t="s">
        <v>1332</v>
      </c>
      <c r="C1256" t="s">
        <v>1333</v>
      </c>
      <c r="D1256" s="379">
        <v>352045202800</v>
      </c>
      <c r="E1256" t="s">
        <v>1344</v>
      </c>
      <c r="F1256">
        <v>0</v>
      </c>
      <c r="G1256" t="s">
        <v>2970</v>
      </c>
      <c r="H1256">
        <v>162.4</v>
      </c>
      <c r="I1256">
        <v>0</v>
      </c>
      <c r="J1256" s="447">
        <v>600</v>
      </c>
      <c r="K1256" s="447">
        <v>600</v>
      </c>
    </row>
    <row r="1257" spans="1:11" x14ac:dyDescent="0.3">
      <c r="A1257" s="256">
        <v>352045203000</v>
      </c>
      <c r="B1257" t="s">
        <v>1332</v>
      </c>
      <c r="C1257" t="s">
        <v>1333</v>
      </c>
      <c r="D1257" s="379">
        <v>352045203000</v>
      </c>
      <c r="E1257" t="s">
        <v>1345</v>
      </c>
      <c r="F1257">
        <v>0</v>
      </c>
      <c r="G1257" t="s">
        <v>2970</v>
      </c>
      <c r="H1257">
        <v>109.38</v>
      </c>
      <c r="I1257">
        <v>0</v>
      </c>
      <c r="J1257" s="447">
        <v>600</v>
      </c>
      <c r="K1257" s="447">
        <v>600</v>
      </c>
    </row>
    <row r="1258" spans="1:11" x14ac:dyDescent="0.3">
      <c r="A1258" s="256">
        <v>352045203500</v>
      </c>
      <c r="B1258" t="s">
        <v>1332</v>
      </c>
      <c r="C1258" t="s">
        <v>1333</v>
      </c>
      <c r="D1258" s="379">
        <v>352045203500</v>
      </c>
      <c r="E1258" t="s">
        <v>1346</v>
      </c>
      <c r="F1258">
        <v>0</v>
      </c>
      <c r="G1258" t="s">
        <v>2970</v>
      </c>
      <c r="H1258">
        <v>178.15</v>
      </c>
      <c r="I1258">
        <v>0</v>
      </c>
      <c r="J1258" s="447">
        <v>600</v>
      </c>
      <c r="K1258" s="447">
        <v>600</v>
      </c>
    </row>
    <row r="1259" spans="1:11" x14ac:dyDescent="0.3">
      <c r="A1259" s="256">
        <v>352045204000</v>
      </c>
      <c r="B1259" t="s">
        <v>1332</v>
      </c>
      <c r="C1259" t="s">
        <v>1333</v>
      </c>
      <c r="D1259" s="379">
        <v>352045204000</v>
      </c>
      <c r="E1259" t="s">
        <v>1347</v>
      </c>
      <c r="F1259">
        <v>0</v>
      </c>
      <c r="G1259" t="s">
        <v>2970</v>
      </c>
      <c r="H1259">
        <v>111.95</v>
      </c>
      <c r="I1259">
        <v>0</v>
      </c>
      <c r="J1259" s="447">
        <v>600</v>
      </c>
      <c r="K1259" s="447">
        <v>600</v>
      </c>
    </row>
    <row r="1260" spans="1:11" x14ac:dyDescent="0.3">
      <c r="A1260" s="256">
        <v>352045205000</v>
      </c>
      <c r="B1260" t="s">
        <v>1332</v>
      </c>
      <c r="C1260" t="s">
        <v>1333</v>
      </c>
      <c r="D1260" s="379">
        <v>352045205000</v>
      </c>
      <c r="E1260" t="s">
        <v>1348</v>
      </c>
      <c r="F1260">
        <v>0</v>
      </c>
      <c r="G1260" t="s">
        <v>2970</v>
      </c>
      <c r="H1260">
        <v>183.45</v>
      </c>
      <c r="I1260">
        <v>0</v>
      </c>
      <c r="J1260" s="447">
        <v>600</v>
      </c>
      <c r="K1260" s="447">
        <v>600</v>
      </c>
    </row>
    <row r="1261" spans="1:11" x14ac:dyDescent="0.3">
      <c r="A1261" s="256">
        <v>352045205500</v>
      </c>
      <c r="B1261" t="s">
        <v>1332</v>
      </c>
      <c r="C1261" t="s">
        <v>1333</v>
      </c>
      <c r="D1261" s="379">
        <v>352045205500</v>
      </c>
      <c r="E1261" t="s">
        <v>1349</v>
      </c>
      <c r="F1261">
        <v>0</v>
      </c>
      <c r="G1261" t="s">
        <v>2970</v>
      </c>
      <c r="H1261">
        <v>50.69</v>
      </c>
      <c r="I1261">
        <v>0</v>
      </c>
      <c r="J1261" s="447">
        <v>1550</v>
      </c>
      <c r="K1261" s="447">
        <v>400</v>
      </c>
    </row>
    <row r="1262" spans="1:11" x14ac:dyDescent="0.3">
      <c r="A1262" s="256">
        <v>352045206000</v>
      </c>
      <c r="B1262" t="s">
        <v>1332</v>
      </c>
      <c r="C1262" t="s">
        <v>1333</v>
      </c>
      <c r="D1262" s="379">
        <v>352045206000</v>
      </c>
      <c r="E1262" t="s">
        <v>1350</v>
      </c>
      <c r="F1262" t="s">
        <v>1350</v>
      </c>
      <c r="G1262" t="s">
        <v>2970</v>
      </c>
      <c r="H1262">
        <v>89.96</v>
      </c>
      <c r="I1262">
        <v>0</v>
      </c>
      <c r="J1262" s="447">
        <v>1550</v>
      </c>
      <c r="K1262" s="447">
        <v>400</v>
      </c>
    </row>
    <row r="1263" spans="1:11" x14ac:dyDescent="0.3">
      <c r="A1263" s="256">
        <v>352045301000</v>
      </c>
      <c r="B1263" t="s">
        <v>1332</v>
      </c>
      <c r="C1263" t="s">
        <v>1333</v>
      </c>
      <c r="D1263" s="379">
        <v>352045301000</v>
      </c>
      <c r="E1263" t="s">
        <v>1351</v>
      </c>
      <c r="F1263" t="s">
        <v>1351</v>
      </c>
      <c r="G1263" t="s">
        <v>2970</v>
      </c>
      <c r="H1263">
        <v>101.62</v>
      </c>
      <c r="I1263">
        <v>0</v>
      </c>
      <c r="J1263" s="447">
        <v>100</v>
      </c>
      <c r="K1263" s="447">
        <v>100</v>
      </c>
    </row>
    <row r="1264" spans="1:11" x14ac:dyDescent="0.3">
      <c r="A1264" s="256">
        <v>352045301200</v>
      </c>
      <c r="B1264" t="s">
        <v>1332</v>
      </c>
      <c r="C1264" t="s">
        <v>1333</v>
      </c>
      <c r="D1264" s="379">
        <v>352045301200</v>
      </c>
      <c r="E1264" t="s">
        <v>1352</v>
      </c>
      <c r="F1264">
        <v>0</v>
      </c>
      <c r="G1264" t="s">
        <v>2970</v>
      </c>
      <c r="H1264">
        <v>112.53</v>
      </c>
      <c r="I1264" s="447">
        <v>40</v>
      </c>
      <c r="J1264" s="447">
        <v>100</v>
      </c>
      <c r="K1264" s="447">
        <v>100</v>
      </c>
    </row>
    <row r="1265" spans="1:11" x14ac:dyDescent="0.3">
      <c r="A1265" s="256">
        <v>352045302000</v>
      </c>
      <c r="B1265" t="s">
        <v>1332</v>
      </c>
      <c r="C1265" t="s">
        <v>1333</v>
      </c>
      <c r="D1265" s="379">
        <v>352045302000</v>
      </c>
      <c r="E1265" t="s">
        <v>1353</v>
      </c>
      <c r="F1265" t="s">
        <v>1353</v>
      </c>
      <c r="G1265" t="s">
        <v>2970</v>
      </c>
      <c r="H1265">
        <v>47.75</v>
      </c>
      <c r="I1265" s="447">
        <v>40</v>
      </c>
      <c r="J1265" s="447">
        <v>200</v>
      </c>
      <c r="K1265" s="447">
        <v>200</v>
      </c>
    </row>
    <row r="1266" spans="1:11" x14ac:dyDescent="0.3">
      <c r="A1266" s="256">
        <v>352045302500</v>
      </c>
      <c r="B1266" t="s">
        <v>1332</v>
      </c>
      <c r="C1266" t="s">
        <v>1333</v>
      </c>
      <c r="D1266" s="379">
        <v>352045302500</v>
      </c>
      <c r="E1266" t="s">
        <v>1354</v>
      </c>
      <c r="F1266">
        <v>0</v>
      </c>
      <c r="G1266" t="s">
        <v>2970</v>
      </c>
      <c r="H1266">
        <v>378.84</v>
      </c>
      <c r="I1266" s="447">
        <v>50</v>
      </c>
      <c r="J1266" s="447">
        <v>600</v>
      </c>
      <c r="K1266" s="447">
        <v>600</v>
      </c>
    </row>
    <row r="1267" spans="1:11" x14ac:dyDescent="0.3">
      <c r="A1267" s="256">
        <v>352045307500</v>
      </c>
      <c r="B1267" t="s">
        <v>1332</v>
      </c>
      <c r="C1267" t="s">
        <v>1333</v>
      </c>
      <c r="D1267" s="379">
        <v>352045307500</v>
      </c>
      <c r="E1267" t="s">
        <v>1355</v>
      </c>
      <c r="F1267" t="s">
        <v>1355</v>
      </c>
      <c r="G1267" t="s">
        <v>2970</v>
      </c>
      <c r="H1267">
        <v>125.54</v>
      </c>
      <c r="I1267" s="447">
        <v>40</v>
      </c>
      <c r="J1267" s="447">
        <v>75</v>
      </c>
      <c r="K1267" s="447">
        <v>75</v>
      </c>
    </row>
    <row r="1268" spans="1:11" x14ac:dyDescent="0.3">
      <c r="A1268" s="256">
        <v>352045351000</v>
      </c>
      <c r="B1268" t="s">
        <v>1332</v>
      </c>
      <c r="C1268" t="s">
        <v>1333</v>
      </c>
      <c r="D1268" s="379">
        <v>352045351000</v>
      </c>
      <c r="E1268" t="s">
        <v>1356</v>
      </c>
      <c r="F1268">
        <v>0</v>
      </c>
      <c r="G1268" t="s">
        <v>2970</v>
      </c>
      <c r="H1268">
        <v>204.81</v>
      </c>
      <c r="I1268">
        <v>0</v>
      </c>
      <c r="J1268" s="447">
        <v>1200</v>
      </c>
      <c r="K1268" s="447">
        <v>600</v>
      </c>
    </row>
    <row r="1269" spans="1:11" x14ac:dyDescent="0.3">
      <c r="A1269" s="256">
        <v>352045900500</v>
      </c>
      <c r="B1269" t="s">
        <v>1332</v>
      </c>
      <c r="C1269" t="s">
        <v>1333</v>
      </c>
      <c r="D1269" s="379">
        <v>352045900500</v>
      </c>
      <c r="E1269" t="s">
        <v>1357</v>
      </c>
      <c r="F1269">
        <v>0</v>
      </c>
      <c r="G1269" t="s">
        <v>2970</v>
      </c>
      <c r="H1269">
        <v>133.31</v>
      </c>
      <c r="I1269">
        <v>0</v>
      </c>
      <c r="J1269" s="447">
        <v>600</v>
      </c>
      <c r="K1269" s="447">
        <v>600</v>
      </c>
    </row>
    <row r="1270" spans="1:11" x14ac:dyDescent="0.3">
      <c r="A1270" s="256">
        <v>352045901000</v>
      </c>
      <c r="B1270" t="s">
        <v>1332</v>
      </c>
      <c r="C1270" t="s">
        <v>1333</v>
      </c>
      <c r="D1270" s="379">
        <v>352045901000</v>
      </c>
      <c r="E1270" t="s">
        <v>1358</v>
      </c>
      <c r="F1270">
        <v>0</v>
      </c>
      <c r="G1270" t="s">
        <v>2970</v>
      </c>
      <c r="H1270">
        <v>133.31</v>
      </c>
      <c r="I1270">
        <v>0</v>
      </c>
      <c r="J1270" s="447">
        <v>600</v>
      </c>
      <c r="K1270" s="447">
        <v>600</v>
      </c>
    </row>
    <row r="1271" spans="1:11" x14ac:dyDescent="0.3">
      <c r="A1271" s="256">
        <v>353040105000</v>
      </c>
      <c r="B1271" t="s">
        <v>1359</v>
      </c>
      <c r="C1271" t="s">
        <v>1360</v>
      </c>
      <c r="D1271" s="379">
        <v>353040105000</v>
      </c>
      <c r="E1271" t="s">
        <v>1361</v>
      </c>
      <c r="F1271" t="s">
        <v>1361</v>
      </c>
      <c r="G1271" t="s">
        <v>2970</v>
      </c>
      <c r="H1271">
        <v>44.04</v>
      </c>
      <c r="I1271" s="447">
        <v>15</v>
      </c>
      <c r="J1271" s="447">
        <v>600</v>
      </c>
      <c r="K1271" s="447">
        <v>600</v>
      </c>
    </row>
    <row r="1272" spans="1:11" x14ac:dyDescent="0.3">
      <c r="A1272" s="256">
        <v>353041101000</v>
      </c>
      <c r="B1272" t="s">
        <v>1362</v>
      </c>
      <c r="C1272" t="s">
        <v>1363</v>
      </c>
      <c r="D1272" s="379">
        <v>353041101000</v>
      </c>
      <c r="E1272" t="s">
        <v>1364</v>
      </c>
      <c r="F1272">
        <v>0</v>
      </c>
      <c r="G1272" t="s">
        <v>2944</v>
      </c>
      <c r="H1272">
        <v>210.17</v>
      </c>
      <c r="I1272" s="447">
        <v>40</v>
      </c>
      <c r="J1272" s="447">
        <v>400</v>
      </c>
      <c r="K1272" s="447">
        <v>1200</v>
      </c>
    </row>
    <row r="1273" spans="1:11" x14ac:dyDescent="0.3">
      <c r="A1273" s="256">
        <v>353041101500</v>
      </c>
      <c r="B1273" t="s">
        <v>1362</v>
      </c>
      <c r="C1273" t="s">
        <v>1363</v>
      </c>
      <c r="D1273" s="379">
        <v>353041101500</v>
      </c>
      <c r="E1273" t="s">
        <v>1365</v>
      </c>
      <c r="F1273">
        <v>0</v>
      </c>
      <c r="G1273" t="s">
        <v>2944</v>
      </c>
      <c r="H1273">
        <v>306.43</v>
      </c>
      <c r="I1273" s="447">
        <v>40</v>
      </c>
      <c r="J1273" s="447">
        <v>400</v>
      </c>
      <c r="K1273" s="447">
        <v>1800</v>
      </c>
    </row>
    <row r="1274" spans="1:11" x14ac:dyDescent="0.3">
      <c r="A1274" s="256">
        <v>353042100500</v>
      </c>
      <c r="B1274" t="s">
        <v>1366</v>
      </c>
      <c r="C1274" t="s">
        <v>1367</v>
      </c>
      <c r="D1274" s="379">
        <v>353042100500</v>
      </c>
      <c r="E1274" t="s">
        <v>1368</v>
      </c>
      <c r="F1274" t="s">
        <v>1368</v>
      </c>
      <c r="G1274" t="s">
        <v>2970</v>
      </c>
      <c r="H1274">
        <v>50.16</v>
      </c>
      <c r="I1274" s="447">
        <v>15</v>
      </c>
      <c r="J1274" s="447">
        <v>600</v>
      </c>
      <c r="K1274" s="447">
        <v>600</v>
      </c>
    </row>
    <row r="1275" spans="1:11" x14ac:dyDescent="0.3">
      <c r="A1275" s="256">
        <v>353042100600</v>
      </c>
      <c r="B1275" t="s">
        <v>1366</v>
      </c>
      <c r="C1275" t="s">
        <v>1367</v>
      </c>
      <c r="D1275" s="379">
        <v>353042100600</v>
      </c>
      <c r="E1275" t="s">
        <v>1369</v>
      </c>
      <c r="F1275">
        <v>0</v>
      </c>
      <c r="G1275" t="s">
        <v>3016</v>
      </c>
      <c r="H1275">
        <v>50.16</v>
      </c>
      <c r="I1275" s="447">
        <v>15</v>
      </c>
      <c r="J1275" s="447">
        <v>1200</v>
      </c>
      <c r="K1275" s="447">
        <v>600</v>
      </c>
    </row>
    <row r="1276" spans="1:11" x14ac:dyDescent="0.3">
      <c r="A1276" s="256">
        <v>353042100700</v>
      </c>
      <c r="B1276" t="s">
        <v>1366</v>
      </c>
      <c r="C1276" t="s">
        <v>1367</v>
      </c>
      <c r="D1276" s="379">
        <v>353042100700</v>
      </c>
      <c r="E1276" t="s">
        <v>1370</v>
      </c>
      <c r="F1276" t="s">
        <v>1370</v>
      </c>
      <c r="G1276" t="s">
        <v>3016</v>
      </c>
      <c r="H1276">
        <v>70.599999999999994</v>
      </c>
      <c r="I1276" s="447">
        <v>15</v>
      </c>
      <c r="J1276" s="447">
        <v>600</v>
      </c>
      <c r="K1276" s="447">
        <v>600</v>
      </c>
    </row>
    <row r="1277" spans="1:11" x14ac:dyDescent="0.3">
      <c r="A1277" s="256">
        <v>353042100800</v>
      </c>
      <c r="B1277" t="s">
        <v>1366</v>
      </c>
      <c r="C1277" t="s">
        <v>1367</v>
      </c>
      <c r="D1277" s="379">
        <v>353042100800</v>
      </c>
      <c r="E1277" t="s">
        <v>1371</v>
      </c>
      <c r="F1277" t="s">
        <v>1371</v>
      </c>
      <c r="G1277" t="s">
        <v>2970</v>
      </c>
      <c r="H1277">
        <v>70.599999999999994</v>
      </c>
      <c r="I1277" s="447">
        <v>15</v>
      </c>
      <c r="J1277" s="447">
        <v>600</v>
      </c>
      <c r="K1277" s="447">
        <v>600</v>
      </c>
    </row>
    <row r="1278" spans="1:11" x14ac:dyDescent="0.3">
      <c r="A1278" s="256">
        <v>353042101000</v>
      </c>
      <c r="B1278" t="s">
        <v>1366</v>
      </c>
      <c r="C1278" t="s">
        <v>1367</v>
      </c>
      <c r="D1278" s="379">
        <v>353042101000</v>
      </c>
      <c r="E1278" t="s">
        <v>1372</v>
      </c>
      <c r="F1278" t="s">
        <v>1372</v>
      </c>
      <c r="G1278" t="s">
        <v>2970</v>
      </c>
      <c r="H1278">
        <v>49.9</v>
      </c>
      <c r="I1278" s="447">
        <v>20</v>
      </c>
      <c r="J1278" s="447">
        <v>600</v>
      </c>
      <c r="K1278" s="447">
        <v>1200</v>
      </c>
    </row>
    <row r="1279" spans="1:11" x14ac:dyDescent="0.3">
      <c r="A1279" s="256">
        <v>353042101500</v>
      </c>
      <c r="B1279" t="s">
        <v>1366</v>
      </c>
      <c r="C1279" t="s">
        <v>1367</v>
      </c>
      <c r="D1279" s="379">
        <v>353042101500</v>
      </c>
      <c r="E1279" t="s">
        <v>1373</v>
      </c>
      <c r="F1279">
        <v>0</v>
      </c>
      <c r="G1279" t="s">
        <v>2970</v>
      </c>
      <c r="H1279">
        <v>66.52</v>
      </c>
      <c r="I1279" s="447">
        <v>20</v>
      </c>
      <c r="J1279" s="447">
        <v>625</v>
      </c>
      <c r="K1279" s="447">
        <v>1250</v>
      </c>
    </row>
    <row r="1280" spans="1:11" x14ac:dyDescent="0.3">
      <c r="A1280" s="256">
        <v>353042102000</v>
      </c>
      <c r="B1280" t="s">
        <v>1366</v>
      </c>
      <c r="C1280" t="s">
        <v>1367</v>
      </c>
      <c r="D1280" s="379">
        <v>353042102000</v>
      </c>
      <c r="E1280" t="s">
        <v>1374</v>
      </c>
      <c r="F1280" t="s">
        <v>1374</v>
      </c>
      <c r="G1280" t="s">
        <v>2970</v>
      </c>
      <c r="H1280">
        <v>40.32</v>
      </c>
      <c r="I1280" s="447">
        <v>12</v>
      </c>
      <c r="J1280" s="447">
        <v>600</v>
      </c>
      <c r="K1280" s="447">
        <v>600</v>
      </c>
    </row>
    <row r="1281" spans="1:11" x14ac:dyDescent="0.3">
      <c r="A1281" s="256">
        <v>353042102500</v>
      </c>
      <c r="B1281" t="s">
        <v>1366</v>
      </c>
      <c r="C1281" t="s">
        <v>1367</v>
      </c>
      <c r="D1281" s="379">
        <v>353042102500</v>
      </c>
      <c r="E1281" t="s">
        <v>1375</v>
      </c>
      <c r="F1281" t="s">
        <v>1375</v>
      </c>
      <c r="G1281" t="s">
        <v>2970</v>
      </c>
      <c r="H1281">
        <v>23.52</v>
      </c>
      <c r="I1281" s="447">
        <v>12</v>
      </c>
      <c r="J1281" s="447">
        <v>600</v>
      </c>
      <c r="K1281" s="447">
        <v>600</v>
      </c>
    </row>
    <row r="1282" spans="1:11" x14ac:dyDescent="0.3">
      <c r="A1282" s="256">
        <v>353042102700</v>
      </c>
      <c r="B1282" t="s">
        <v>1366</v>
      </c>
      <c r="C1282" t="s">
        <v>1367</v>
      </c>
      <c r="D1282" s="379">
        <v>353042102700</v>
      </c>
      <c r="E1282" t="s">
        <v>1376</v>
      </c>
      <c r="F1282" t="s">
        <v>1376</v>
      </c>
      <c r="G1282" t="s">
        <v>2970</v>
      </c>
      <c r="H1282">
        <v>25.39</v>
      </c>
      <c r="I1282" s="447">
        <v>15</v>
      </c>
      <c r="J1282" s="447">
        <v>600</v>
      </c>
      <c r="K1282" s="447">
        <v>600</v>
      </c>
    </row>
    <row r="1283" spans="1:11" x14ac:dyDescent="0.3">
      <c r="A1283" s="256">
        <v>353042103000</v>
      </c>
      <c r="B1283" t="s">
        <v>1366</v>
      </c>
      <c r="C1283" t="s">
        <v>1367</v>
      </c>
      <c r="D1283" s="379">
        <v>353042103000</v>
      </c>
      <c r="E1283" t="s">
        <v>1377</v>
      </c>
      <c r="F1283" t="s">
        <v>1377</v>
      </c>
      <c r="G1283" t="s">
        <v>2970</v>
      </c>
      <c r="H1283">
        <v>180.94</v>
      </c>
      <c r="I1283" s="447">
        <v>20</v>
      </c>
      <c r="J1283" s="447">
        <v>600</v>
      </c>
      <c r="K1283" s="447">
        <v>1800</v>
      </c>
    </row>
    <row r="1284" spans="1:11" x14ac:dyDescent="0.3">
      <c r="A1284" s="256">
        <v>353042103500</v>
      </c>
      <c r="B1284" t="s">
        <v>1366</v>
      </c>
      <c r="C1284" t="s">
        <v>1367</v>
      </c>
      <c r="D1284" s="379">
        <v>353042103500</v>
      </c>
      <c r="E1284" t="s">
        <v>1378</v>
      </c>
      <c r="F1284" t="s">
        <v>1378</v>
      </c>
      <c r="G1284" t="s">
        <v>2970</v>
      </c>
      <c r="H1284">
        <v>87.33</v>
      </c>
      <c r="I1284" s="447">
        <v>15</v>
      </c>
      <c r="J1284" s="447">
        <v>600</v>
      </c>
      <c r="K1284" s="447">
        <v>600</v>
      </c>
    </row>
    <row r="1285" spans="1:11" x14ac:dyDescent="0.3">
      <c r="A1285" s="256">
        <v>353042105000</v>
      </c>
      <c r="B1285" t="s">
        <v>1366</v>
      </c>
      <c r="C1285" t="s">
        <v>1367</v>
      </c>
      <c r="D1285" s="379">
        <v>353042105000</v>
      </c>
      <c r="E1285" t="s">
        <v>1379</v>
      </c>
      <c r="F1285" t="s">
        <v>1379</v>
      </c>
      <c r="G1285" t="s">
        <v>2970</v>
      </c>
      <c r="H1285">
        <v>191.52</v>
      </c>
      <c r="I1285" s="447">
        <v>20</v>
      </c>
      <c r="J1285" s="447">
        <v>600</v>
      </c>
      <c r="K1285" s="447">
        <v>1800</v>
      </c>
    </row>
    <row r="1286" spans="1:11" x14ac:dyDescent="0.3">
      <c r="A1286" s="257">
        <v>354041100500</v>
      </c>
      <c r="B1286" t="s">
        <v>1380</v>
      </c>
      <c r="C1286" t="s">
        <v>1381</v>
      </c>
      <c r="D1286" s="379">
        <v>354041100500</v>
      </c>
      <c r="E1286" t="s">
        <v>1382</v>
      </c>
      <c r="F1286">
        <v>0</v>
      </c>
      <c r="G1286" t="s">
        <v>2970</v>
      </c>
      <c r="H1286">
        <v>132.72999999999999</v>
      </c>
      <c r="I1286" s="447">
        <v>16</v>
      </c>
      <c r="J1286" s="447">
        <v>150</v>
      </c>
      <c r="K1286" s="447">
        <v>150</v>
      </c>
    </row>
    <row r="1287" spans="1:11" x14ac:dyDescent="0.3">
      <c r="A1287" s="257">
        <v>354041102000</v>
      </c>
      <c r="B1287" t="s">
        <v>1380</v>
      </c>
      <c r="C1287" t="s">
        <v>1381</v>
      </c>
      <c r="D1287" s="379">
        <v>354041102000</v>
      </c>
      <c r="E1287" t="s">
        <v>1383</v>
      </c>
      <c r="F1287">
        <v>0</v>
      </c>
      <c r="G1287" t="s">
        <v>2970</v>
      </c>
      <c r="H1287">
        <v>240.8</v>
      </c>
      <c r="I1287" s="447">
        <v>64</v>
      </c>
      <c r="J1287" s="447">
        <v>75</v>
      </c>
      <c r="K1287" s="447">
        <v>75</v>
      </c>
    </row>
    <row r="1288" spans="1:11" x14ac:dyDescent="0.3">
      <c r="A1288" s="257">
        <v>354041102200</v>
      </c>
      <c r="B1288" t="s">
        <v>1380</v>
      </c>
      <c r="C1288" t="s">
        <v>1381</v>
      </c>
      <c r="D1288" s="379">
        <v>354041102200</v>
      </c>
      <c r="E1288" t="s">
        <v>1384</v>
      </c>
      <c r="F1288">
        <v>0</v>
      </c>
      <c r="G1288" t="s">
        <v>2970</v>
      </c>
      <c r="H1288">
        <v>250.7</v>
      </c>
      <c r="I1288" s="447">
        <v>64</v>
      </c>
      <c r="J1288" s="447">
        <v>75</v>
      </c>
      <c r="K1288" s="447">
        <v>75</v>
      </c>
    </row>
    <row r="1289" spans="1:11" x14ac:dyDescent="0.3">
      <c r="A1289" s="257">
        <v>354041102500</v>
      </c>
      <c r="B1289" t="s">
        <v>1380</v>
      </c>
      <c r="C1289" t="s">
        <v>1381</v>
      </c>
      <c r="D1289" s="379">
        <v>354041102500</v>
      </c>
      <c r="E1289" t="s">
        <v>1385</v>
      </c>
      <c r="F1289">
        <v>0</v>
      </c>
      <c r="G1289" t="s">
        <v>2970</v>
      </c>
      <c r="H1289">
        <v>106.88</v>
      </c>
      <c r="I1289" s="447">
        <v>9</v>
      </c>
      <c r="J1289" s="447">
        <v>200</v>
      </c>
      <c r="K1289" s="447">
        <v>200</v>
      </c>
    </row>
    <row r="1290" spans="1:11" x14ac:dyDescent="0.3">
      <c r="A1290" s="257">
        <v>354041103000</v>
      </c>
      <c r="B1290" t="s">
        <v>1380</v>
      </c>
      <c r="C1290" t="s">
        <v>1381</v>
      </c>
      <c r="D1290" s="379">
        <v>354041103000</v>
      </c>
      <c r="E1290" t="s">
        <v>1386</v>
      </c>
      <c r="F1290">
        <v>0</v>
      </c>
      <c r="G1290" t="s">
        <v>2970</v>
      </c>
      <c r="H1290">
        <v>184.91</v>
      </c>
      <c r="I1290" s="447">
        <v>36</v>
      </c>
      <c r="J1290" s="447">
        <v>100</v>
      </c>
      <c r="K1290" s="447">
        <v>100</v>
      </c>
    </row>
    <row r="1291" spans="1:11" x14ac:dyDescent="0.3">
      <c r="A1291" s="256">
        <v>354045101000</v>
      </c>
      <c r="B1291" t="s">
        <v>1387</v>
      </c>
      <c r="C1291" t="s">
        <v>1388</v>
      </c>
      <c r="D1291" s="379">
        <v>354045101000</v>
      </c>
      <c r="E1291" t="s">
        <v>1389</v>
      </c>
      <c r="F1291">
        <v>0</v>
      </c>
      <c r="G1291" t="s">
        <v>2970</v>
      </c>
      <c r="H1291">
        <v>125.43</v>
      </c>
      <c r="I1291">
        <v>0</v>
      </c>
      <c r="J1291" s="380">
        <v>0</v>
      </c>
      <c r="K1291" s="380">
        <v>0</v>
      </c>
    </row>
    <row r="1292" spans="1:11" x14ac:dyDescent="0.3">
      <c r="A1292" s="256">
        <v>354045200500</v>
      </c>
      <c r="B1292" t="s">
        <v>1387</v>
      </c>
      <c r="C1292" t="s">
        <v>1388</v>
      </c>
      <c r="D1292" s="379">
        <v>354045200500</v>
      </c>
      <c r="E1292" t="s">
        <v>1390</v>
      </c>
      <c r="F1292" t="s">
        <v>1390</v>
      </c>
      <c r="G1292" t="s">
        <v>3018</v>
      </c>
      <c r="H1292">
        <v>18.62</v>
      </c>
      <c r="I1292">
        <v>0</v>
      </c>
      <c r="J1292" s="380">
        <v>0</v>
      </c>
      <c r="K1292" s="380">
        <v>0</v>
      </c>
    </row>
    <row r="1293" spans="1:11" x14ac:dyDescent="0.3">
      <c r="A1293" s="256">
        <v>354045201500</v>
      </c>
      <c r="B1293" t="s">
        <v>1387</v>
      </c>
      <c r="C1293" t="s">
        <v>1388</v>
      </c>
      <c r="D1293" s="379">
        <v>354045201500</v>
      </c>
      <c r="E1293" t="s">
        <v>1391</v>
      </c>
      <c r="F1293">
        <v>0</v>
      </c>
      <c r="G1293" t="s">
        <v>3018</v>
      </c>
      <c r="H1293">
        <v>52.56</v>
      </c>
      <c r="I1293">
        <v>0</v>
      </c>
      <c r="J1293" s="380">
        <v>0</v>
      </c>
      <c r="K1293" s="380">
        <v>0</v>
      </c>
    </row>
    <row r="1294" spans="1:11" x14ac:dyDescent="0.3">
      <c r="A1294" s="256">
        <v>354045201000</v>
      </c>
      <c r="B1294" t="s">
        <v>1387</v>
      </c>
      <c r="C1294" t="s">
        <v>1388</v>
      </c>
      <c r="D1294" s="379">
        <v>354045201000</v>
      </c>
      <c r="E1294" t="s">
        <v>1392</v>
      </c>
      <c r="F1294">
        <v>0</v>
      </c>
      <c r="G1294" t="s">
        <v>3018</v>
      </c>
      <c r="H1294">
        <v>37.44</v>
      </c>
      <c r="I1294">
        <v>0</v>
      </c>
      <c r="J1294" s="380">
        <v>0</v>
      </c>
      <c r="K1294" s="380">
        <v>0</v>
      </c>
    </row>
    <row r="1295" spans="1:11" x14ac:dyDescent="0.3">
      <c r="A1295" s="256">
        <v>354045201200</v>
      </c>
      <c r="B1295" t="s">
        <v>1387</v>
      </c>
      <c r="C1295" t="s">
        <v>1388</v>
      </c>
      <c r="D1295" s="379">
        <v>354045201200</v>
      </c>
      <c r="E1295" t="s">
        <v>1393</v>
      </c>
      <c r="F1295">
        <v>0</v>
      </c>
      <c r="G1295" t="s">
        <v>3018</v>
      </c>
      <c r="H1295">
        <v>22.17</v>
      </c>
      <c r="I1295">
        <v>0</v>
      </c>
      <c r="J1295" s="380">
        <v>0</v>
      </c>
      <c r="K1295" s="380">
        <v>0</v>
      </c>
    </row>
    <row r="1296" spans="1:11" x14ac:dyDescent="0.3">
      <c r="A1296" s="256">
        <v>354045201700</v>
      </c>
      <c r="B1296" t="s">
        <v>1387</v>
      </c>
      <c r="C1296" t="s">
        <v>1388</v>
      </c>
      <c r="D1296" s="379">
        <v>354045201700</v>
      </c>
      <c r="E1296" t="s">
        <v>1394</v>
      </c>
      <c r="F1296">
        <v>0</v>
      </c>
      <c r="G1296" t="s">
        <v>3018</v>
      </c>
      <c r="H1296">
        <v>8.66</v>
      </c>
      <c r="I1296">
        <v>0</v>
      </c>
      <c r="J1296" s="380">
        <v>0</v>
      </c>
      <c r="K1296" s="380">
        <v>0</v>
      </c>
    </row>
    <row r="1297" spans="1:11" x14ac:dyDescent="0.3">
      <c r="A1297" s="256">
        <v>354045203000</v>
      </c>
      <c r="B1297" t="s">
        <v>1387</v>
      </c>
      <c r="C1297" t="s">
        <v>1388</v>
      </c>
      <c r="D1297" s="379">
        <v>354045203000</v>
      </c>
      <c r="E1297" t="s">
        <v>1395</v>
      </c>
      <c r="F1297" t="s">
        <v>1395</v>
      </c>
      <c r="G1297" t="s">
        <v>3018</v>
      </c>
      <c r="H1297">
        <v>17.510000000000002</v>
      </c>
      <c r="I1297">
        <v>0</v>
      </c>
      <c r="J1297" s="380">
        <v>0</v>
      </c>
      <c r="K1297" s="380">
        <v>0</v>
      </c>
    </row>
    <row r="1298" spans="1:11" x14ac:dyDescent="0.3">
      <c r="A1298" s="256">
        <v>354045204000</v>
      </c>
      <c r="B1298" t="s">
        <v>1387</v>
      </c>
      <c r="C1298" t="s">
        <v>1388</v>
      </c>
      <c r="D1298" s="379">
        <v>354045204000</v>
      </c>
      <c r="E1298" t="s">
        <v>1396</v>
      </c>
      <c r="F1298">
        <v>0</v>
      </c>
      <c r="G1298" t="s">
        <v>3018</v>
      </c>
      <c r="H1298">
        <v>31.81</v>
      </c>
      <c r="I1298">
        <v>0</v>
      </c>
      <c r="J1298" s="380">
        <v>0</v>
      </c>
      <c r="K1298" s="380">
        <v>0</v>
      </c>
    </row>
    <row r="1299" spans="1:11" x14ac:dyDescent="0.3">
      <c r="A1299" s="256">
        <v>354045205000</v>
      </c>
      <c r="B1299" t="s">
        <v>1387</v>
      </c>
      <c r="C1299" t="s">
        <v>1388</v>
      </c>
      <c r="D1299" s="379">
        <v>354045205000</v>
      </c>
      <c r="E1299" t="s">
        <v>1397</v>
      </c>
      <c r="F1299" t="s">
        <v>1397</v>
      </c>
      <c r="G1299" t="s">
        <v>3018</v>
      </c>
      <c r="H1299">
        <v>0</v>
      </c>
      <c r="I1299">
        <v>0</v>
      </c>
      <c r="J1299" s="380">
        <v>0</v>
      </c>
      <c r="K1299" s="380">
        <v>0</v>
      </c>
    </row>
    <row r="1300" spans="1:11" x14ac:dyDescent="0.3">
      <c r="A1300" s="256">
        <v>354045207000</v>
      </c>
      <c r="B1300" t="s">
        <v>1387</v>
      </c>
      <c r="C1300" t="s">
        <v>1388</v>
      </c>
      <c r="D1300" s="379">
        <v>354045207000</v>
      </c>
      <c r="E1300" t="s">
        <v>1398</v>
      </c>
      <c r="F1300">
        <v>0</v>
      </c>
      <c r="G1300" t="s">
        <v>3018</v>
      </c>
      <c r="H1300">
        <v>0</v>
      </c>
      <c r="I1300">
        <v>0</v>
      </c>
      <c r="J1300" s="380">
        <v>0</v>
      </c>
      <c r="K1300" s="380">
        <v>0</v>
      </c>
    </row>
    <row r="1301" spans="1:11" x14ac:dyDescent="0.3">
      <c r="A1301" s="256">
        <v>354045208000</v>
      </c>
      <c r="B1301" t="s">
        <v>1387</v>
      </c>
      <c r="C1301" t="s">
        <v>1388</v>
      </c>
      <c r="D1301" s="379">
        <v>354045208000</v>
      </c>
      <c r="E1301" t="s">
        <v>1399</v>
      </c>
      <c r="F1301" t="s">
        <v>1399</v>
      </c>
      <c r="G1301" t="s">
        <v>3018</v>
      </c>
      <c r="H1301">
        <v>7.35</v>
      </c>
      <c r="I1301">
        <v>0</v>
      </c>
      <c r="J1301" s="380">
        <v>0</v>
      </c>
      <c r="K1301" s="380">
        <v>0</v>
      </c>
    </row>
    <row r="1302" spans="1:11" x14ac:dyDescent="0.3">
      <c r="A1302" s="256">
        <v>354045301000</v>
      </c>
      <c r="B1302" t="s">
        <v>1387</v>
      </c>
      <c r="C1302" t="s">
        <v>1388</v>
      </c>
      <c r="D1302" s="379">
        <v>354045301000</v>
      </c>
      <c r="E1302" t="s">
        <v>1400</v>
      </c>
      <c r="F1302" t="s">
        <v>1400</v>
      </c>
      <c r="G1302" t="s">
        <v>3018</v>
      </c>
      <c r="H1302">
        <v>15.26</v>
      </c>
      <c r="I1302">
        <v>0</v>
      </c>
      <c r="J1302" s="380">
        <v>0</v>
      </c>
      <c r="K1302" s="380">
        <v>0</v>
      </c>
    </row>
    <row r="1303" spans="1:11" x14ac:dyDescent="0.3">
      <c r="A1303" s="256">
        <v>354045301500</v>
      </c>
      <c r="B1303" t="s">
        <v>1387</v>
      </c>
      <c r="C1303" t="s">
        <v>1388</v>
      </c>
      <c r="D1303" s="379">
        <v>354045301500</v>
      </c>
      <c r="E1303" t="s">
        <v>1401</v>
      </c>
      <c r="F1303">
        <v>0</v>
      </c>
      <c r="G1303" t="s">
        <v>3018</v>
      </c>
      <c r="H1303">
        <v>9.5299999999999994</v>
      </c>
      <c r="I1303">
        <v>0</v>
      </c>
      <c r="J1303" s="380">
        <v>0</v>
      </c>
      <c r="K1303" s="380">
        <v>0</v>
      </c>
    </row>
    <row r="1304" spans="1:11" x14ac:dyDescent="0.3">
      <c r="A1304" s="256">
        <v>354045302600</v>
      </c>
      <c r="B1304" t="s">
        <v>1387</v>
      </c>
      <c r="C1304" t="s">
        <v>1388</v>
      </c>
      <c r="D1304" s="379">
        <v>354045302600</v>
      </c>
      <c r="E1304" t="s">
        <v>1402</v>
      </c>
      <c r="F1304">
        <v>0</v>
      </c>
      <c r="G1304" t="s">
        <v>3018</v>
      </c>
      <c r="H1304">
        <v>8.86</v>
      </c>
      <c r="I1304">
        <v>0</v>
      </c>
      <c r="J1304" s="380">
        <v>0</v>
      </c>
      <c r="K1304" s="380">
        <v>0</v>
      </c>
    </row>
    <row r="1305" spans="1:11" x14ac:dyDescent="0.3">
      <c r="A1305" s="256">
        <v>356045306500</v>
      </c>
      <c r="B1305" t="s">
        <v>1387</v>
      </c>
      <c r="C1305" t="s">
        <v>1388</v>
      </c>
      <c r="D1305" s="379">
        <v>356045306500</v>
      </c>
      <c r="E1305" t="s">
        <v>1403</v>
      </c>
      <c r="F1305" t="s">
        <v>1403</v>
      </c>
      <c r="G1305" t="s">
        <v>3019</v>
      </c>
      <c r="H1305">
        <v>0</v>
      </c>
      <c r="I1305">
        <v>0</v>
      </c>
      <c r="J1305" s="380">
        <v>0</v>
      </c>
      <c r="K1305" s="380">
        <v>0</v>
      </c>
    </row>
    <row r="1306" spans="1:11" x14ac:dyDescent="0.3">
      <c r="A1306" s="256">
        <v>354046101000</v>
      </c>
      <c r="B1306" t="s">
        <v>1404</v>
      </c>
      <c r="C1306" t="s">
        <v>1405</v>
      </c>
      <c r="D1306" s="379">
        <v>354046101000</v>
      </c>
      <c r="E1306" t="s">
        <v>1406</v>
      </c>
      <c r="F1306" t="s">
        <v>1406</v>
      </c>
      <c r="G1306" t="s">
        <v>3018</v>
      </c>
      <c r="H1306">
        <v>29.27</v>
      </c>
      <c r="I1306" s="447">
        <v>0.6</v>
      </c>
      <c r="J1306" s="447">
        <v>300</v>
      </c>
      <c r="K1306" s="447">
        <v>300</v>
      </c>
    </row>
    <row r="1307" spans="1:11" x14ac:dyDescent="0.3">
      <c r="A1307" s="256">
        <v>354046102000</v>
      </c>
      <c r="B1307" t="s">
        <v>1404</v>
      </c>
      <c r="C1307" t="s">
        <v>1405</v>
      </c>
      <c r="D1307" s="379">
        <v>354046102000</v>
      </c>
      <c r="E1307" t="s">
        <v>1407</v>
      </c>
      <c r="F1307">
        <v>0</v>
      </c>
      <c r="G1307" t="s">
        <v>3018</v>
      </c>
      <c r="H1307">
        <v>34.159999999999997</v>
      </c>
      <c r="I1307" s="447">
        <v>0.6</v>
      </c>
      <c r="J1307" s="447">
        <v>300</v>
      </c>
      <c r="K1307" s="447">
        <v>300</v>
      </c>
    </row>
    <row r="1308" spans="1:11" x14ac:dyDescent="0.3">
      <c r="A1308" s="256">
        <v>352046106000</v>
      </c>
      <c r="B1308" t="s">
        <v>1404</v>
      </c>
      <c r="C1308" t="s">
        <v>1405</v>
      </c>
      <c r="D1308" s="379">
        <v>352046106000</v>
      </c>
      <c r="E1308" t="s">
        <v>1408</v>
      </c>
      <c r="F1308" t="s">
        <v>1408</v>
      </c>
      <c r="G1308" t="s">
        <v>2970</v>
      </c>
      <c r="H1308">
        <v>0</v>
      </c>
      <c r="I1308">
        <v>0</v>
      </c>
      <c r="J1308" s="447">
        <v>600</v>
      </c>
      <c r="K1308" s="447">
        <v>600</v>
      </c>
    </row>
    <row r="1309" spans="1:11" x14ac:dyDescent="0.3">
      <c r="A1309" s="256">
        <v>352046107500</v>
      </c>
      <c r="B1309" t="s">
        <v>1404</v>
      </c>
      <c r="C1309" t="s">
        <v>1405</v>
      </c>
      <c r="D1309" s="379">
        <v>352046107500</v>
      </c>
      <c r="E1309" t="s">
        <v>1409</v>
      </c>
      <c r="F1309" t="s">
        <v>1409</v>
      </c>
      <c r="G1309" t="s">
        <v>2970</v>
      </c>
      <c r="H1309">
        <v>166.96</v>
      </c>
      <c r="I1309">
        <v>0</v>
      </c>
      <c r="J1309" s="447">
        <v>750</v>
      </c>
      <c r="K1309" s="447">
        <v>750</v>
      </c>
    </row>
    <row r="1310" spans="1:11" x14ac:dyDescent="0.3">
      <c r="A1310" s="256">
        <v>354614100500</v>
      </c>
      <c r="B1310" t="s">
        <v>1410</v>
      </c>
      <c r="C1310" t="s">
        <v>1411</v>
      </c>
      <c r="D1310" s="379">
        <v>354614100500</v>
      </c>
      <c r="E1310" t="s">
        <v>1412</v>
      </c>
      <c r="F1310" t="s">
        <v>1412</v>
      </c>
      <c r="G1310" t="s">
        <v>2944</v>
      </c>
      <c r="H1310">
        <v>137.01</v>
      </c>
      <c r="I1310">
        <v>0</v>
      </c>
      <c r="J1310" s="380">
        <v>0</v>
      </c>
      <c r="K1310" s="380">
        <v>0</v>
      </c>
    </row>
    <row r="1311" spans="1:11" x14ac:dyDescent="0.3">
      <c r="A1311" s="256">
        <v>355020101000</v>
      </c>
      <c r="B1311" t="s">
        <v>1413</v>
      </c>
      <c r="C1311" t="s">
        <v>1414</v>
      </c>
      <c r="D1311" s="379">
        <v>355020101000</v>
      </c>
      <c r="E1311" t="s">
        <v>1415</v>
      </c>
      <c r="F1311">
        <v>0</v>
      </c>
      <c r="G1311" t="s">
        <v>2970</v>
      </c>
      <c r="H1311">
        <v>49.67</v>
      </c>
      <c r="I1311" s="447">
        <v>6.5</v>
      </c>
      <c r="J1311" s="447">
        <v>600</v>
      </c>
      <c r="K1311" s="447">
        <v>600</v>
      </c>
    </row>
    <row r="1312" spans="1:11" x14ac:dyDescent="0.3">
      <c r="A1312" s="256">
        <v>355020102000</v>
      </c>
      <c r="B1312" t="s">
        <v>1413</v>
      </c>
      <c r="C1312" t="s">
        <v>1414</v>
      </c>
      <c r="D1312" s="379">
        <v>355020102000</v>
      </c>
      <c r="E1312" t="s">
        <v>1416</v>
      </c>
      <c r="F1312">
        <v>0</v>
      </c>
      <c r="G1312" t="s">
        <v>2970</v>
      </c>
      <c r="H1312">
        <v>35.97</v>
      </c>
      <c r="I1312" s="447">
        <v>6.5</v>
      </c>
      <c r="J1312" s="447">
        <v>600</v>
      </c>
      <c r="K1312" s="447">
        <v>600</v>
      </c>
    </row>
    <row r="1313" spans="1:11" x14ac:dyDescent="0.3">
      <c r="A1313" s="256">
        <v>355020103000</v>
      </c>
      <c r="B1313" t="s">
        <v>1413</v>
      </c>
      <c r="C1313" t="s">
        <v>1414</v>
      </c>
      <c r="D1313" s="379">
        <v>355020103000</v>
      </c>
      <c r="E1313" t="s">
        <v>1417</v>
      </c>
      <c r="F1313" t="s">
        <v>1417</v>
      </c>
      <c r="G1313" t="s">
        <v>2970</v>
      </c>
      <c r="H1313">
        <v>82.12</v>
      </c>
      <c r="I1313" s="447">
        <v>12.5</v>
      </c>
      <c r="J1313" s="447">
        <v>600</v>
      </c>
      <c r="K1313" s="447">
        <v>600</v>
      </c>
    </row>
    <row r="1314" spans="1:11" x14ac:dyDescent="0.3">
      <c r="A1314" s="256">
        <v>355020103500</v>
      </c>
      <c r="B1314" t="s">
        <v>1413</v>
      </c>
      <c r="C1314" t="s">
        <v>1414</v>
      </c>
      <c r="D1314" s="379">
        <v>355020103500</v>
      </c>
      <c r="E1314" t="s">
        <v>1418</v>
      </c>
      <c r="F1314" t="s">
        <v>1418</v>
      </c>
      <c r="G1314" t="s">
        <v>2970</v>
      </c>
      <c r="H1314">
        <v>82.12</v>
      </c>
      <c r="I1314" s="447">
        <v>12.5</v>
      </c>
      <c r="J1314" s="447">
        <v>600</v>
      </c>
      <c r="K1314" s="447">
        <v>600</v>
      </c>
    </row>
    <row r="1315" spans="1:11" x14ac:dyDescent="0.3">
      <c r="A1315" s="256">
        <v>355020104000</v>
      </c>
      <c r="B1315" t="s">
        <v>1413</v>
      </c>
      <c r="C1315" t="s">
        <v>1414</v>
      </c>
      <c r="D1315" s="379">
        <v>355020104000</v>
      </c>
      <c r="E1315" t="s">
        <v>1419</v>
      </c>
      <c r="F1315">
        <v>0</v>
      </c>
      <c r="G1315" t="s">
        <v>2970</v>
      </c>
      <c r="H1315">
        <v>92.76</v>
      </c>
      <c r="I1315" s="447">
        <v>12.5</v>
      </c>
      <c r="J1315" s="447">
        <v>600</v>
      </c>
      <c r="K1315" s="447">
        <v>600</v>
      </c>
    </row>
    <row r="1316" spans="1:11" x14ac:dyDescent="0.3">
      <c r="A1316" s="256">
        <v>355020104500</v>
      </c>
      <c r="B1316" t="s">
        <v>1413</v>
      </c>
      <c r="C1316" t="s">
        <v>1414</v>
      </c>
      <c r="D1316" s="379">
        <v>355020104500</v>
      </c>
      <c r="E1316" t="s">
        <v>1420</v>
      </c>
      <c r="F1316">
        <v>0</v>
      </c>
      <c r="G1316" t="s">
        <v>2970</v>
      </c>
      <c r="H1316">
        <v>80.7</v>
      </c>
      <c r="I1316" s="447">
        <v>9.5</v>
      </c>
      <c r="J1316" s="447">
        <v>600</v>
      </c>
      <c r="K1316" s="447">
        <v>600</v>
      </c>
    </row>
    <row r="1317" spans="1:11" x14ac:dyDescent="0.3">
      <c r="A1317" s="256">
        <v>355020105000</v>
      </c>
      <c r="B1317" t="s">
        <v>1413</v>
      </c>
      <c r="C1317" t="s">
        <v>1414</v>
      </c>
      <c r="D1317" s="379">
        <v>355020105000</v>
      </c>
      <c r="E1317" t="s">
        <v>1421</v>
      </c>
      <c r="F1317">
        <v>0</v>
      </c>
      <c r="G1317" t="s">
        <v>3016</v>
      </c>
      <c r="H1317">
        <v>70.66</v>
      </c>
      <c r="I1317" s="447">
        <v>9.5</v>
      </c>
      <c r="J1317" s="447">
        <v>600</v>
      </c>
      <c r="K1317" s="447">
        <v>600</v>
      </c>
    </row>
    <row r="1318" spans="1:11" x14ac:dyDescent="0.3">
      <c r="A1318" s="256">
        <v>355022120500</v>
      </c>
      <c r="B1318" t="s">
        <v>1422</v>
      </c>
      <c r="C1318" t="s">
        <v>1423</v>
      </c>
      <c r="D1318" s="379">
        <v>355022120500</v>
      </c>
      <c r="E1318" t="s">
        <v>1424</v>
      </c>
      <c r="F1318">
        <v>0</v>
      </c>
      <c r="G1318" t="s">
        <v>2970</v>
      </c>
      <c r="H1318">
        <v>87.13</v>
      </c>
      <c r="I1318" s="447">
        <v>19</v>
      </c>
      <c r="J1318" s="447">
        <v>600</v>
      </c>
      <c r="K1318" s="447">
        <v>600</v>
      </c>
    </row>
    <row r="1319" spans="1:11" x14ac:dyDescent="0.3">
      <c r="A1319" s="256">
        <v>355022150500</v>
      </c>
      <c r="B1319" t="s">
        <v>1422</v>
      </c>
      <c r="C1319" t="s">
        <v>1423</v>
      </c>
      <c r="D1319" s="379">
        <v>355022150500</v>
      </c>
      <c r="E1319" t="s">
        <v>1425</v>
      </c>
      <c r="F1319" t="s">
        <v>1425</v>
      </c>
      <c r="G1319" t="s">
        <v>2970</v>
      </c>
      <c r="H1319">
        <v>48.89</v>
      </c>
      <c r="I1319" s="447">
        <v>15</v>
      </c>
      <c r="J1319" s="447">
        <v>600</v>
      </c>
      <c r="K1319" s="447">
        <v>600</v>
      </c>
    </row>
    <row r="1320" spans="1:11" x14ac:dyDescent="0.3">
      <c r="A1320" s="256">
        <v>355022151000</v>
      </c>
      <c r="B1320" t="s">
        <v>1422</v>
      </c>
      <c r="C1320" t="s">
        <v>1423</v>
      </c>
      <c r="D1320" s="379">
        <v>355022151000</v>
      </c>
      <c r="E1320" t="s">
        <v>1426</v>
      </c>
      <c r="F1320" t="s">
        <v>1426</v>
      </c>
      <c r="G1320" t="s">
        <v>2970</v>
      </c>
      <c r="H1320">
        <v>26.2</v>
      </c>
      <c r="I1320" s="447">
        <v>15</v>
      </c>
      <c r="J1320" s="447">
        <v>600</v>
      </c>
      <c r="K1320" s="447">
        <v>600</v>
      </c>
    </row>
    <row r="1321" spans="1:11" x14ac:dyDescent="0.3">
      <c r="A1321" s="256">
        <v>355022152000</v>
      </c>
      <c r="B1321" t="s">
        <v>1422</v>
      </c>
      <c r="C1321" t="s">
        <v>1423</v>
      </c>
      <c r="D1321" s="379">
        <v>355022152000</v>
      </c>
      <c r="E1321" t="s">
        <v>1427</v>
      </c>
      <c r="F1321" t="s">
        <v>1427</v>
      </c>
      <c r="G1321" t="s">
        <v>2970</v>
      </c>
      <c r="H1321">
        <v>25.92</v>
      </c>
      <c r="I1321" s="447">
        <v>15</v>
      </c>
      <c r="J1321" s="447">
        <v>600</v>
      </c>
      <c r="K1321" s="447">
        <v>600</v>
      </c>
    </row>
    <row r="1322" spans="1:11" x14ac:dyDescent="0.3">
      <c r="A1322" s="256">
        <v>355022155000</v>
      </c>
      <c r="B1322" t="s">
        <v>1422</v>
      </c>
      <c r="C1322" t="s">
        <v>1423</v>
      </c>
      <c r="D1322" s="379">
        <v>355022155000</v>
      </c>
      <c r="E1322" t="s">
        <v>1428</v>
      </c>
      <c r="F1322" t="s">
        <v>1428</v>
      </c>
      <c r="G1322" t="s">
        <v>2970</v>
      </c>
      <c r="H1322">
        <v>39.46</v>
      </c>
      <c r="I1322" s="447">
        <v>15</v>
      </c>
      <c r="J1322" s="447">
        <v>600</v>
      </c>
      <c r="K1322" s="447">
        <v>600</v>
      </c>
    </row>
    <row r="1323" spans="1:11" x14ac:dyDescent="0.3">
      <c r="A1323" s="256">
        <v>355022156000</v>
      </c>
      <c r="B1323" t="s">
        <v>1422</v>
      </c>
      <c r="C1323" t="s">
        <v>1423</v>
      </c>
      <c r="D1323" s="379">
        <v>355022156000</v>
      </c>
      <c r="E1323" t="s">
        <v>1429</v>
      </c>
      <c r="F1323">
        <v>0</v>
      </c>
      <c r="G1323" t="s">
        <v>2970</v>
      </c>
      <c r="H1323">
        <v>24.62</v>
      </c>
      <c r="I1323" s="447">
        <v>8</v>
      </c>
      <c r="J1323" s="447">
        <v>600</v>
      </c>
      <c r="K1323" s="447">
        <v>600</v>
      </c>
    </row>
    <row r="1324" spans="1:11" x14ac:dyDescent="0.3">
      <c r="A1324" s="256">
        <v>356040100500</v>
      </c>
      <c r="B1324" t="s">
        <v>1430</v>
      </c>
      <c r="C1324" t="s">
        <v>1431</v>
      </c>
      <c r="D1324" s="379">
        <v>356040100500</v>
      </c>
      <c r="E1324" t="s">
        <v>1432</v>
      </c>
      <c r="F1324" t="s">
        <v>1432</v>
      </c>
      <c r="G1324" t="s">
        <v>2944</v>
      </c>
      <c r="H1324">
        <v>0.73</v>
      </c>
      <c r="I1324">
        <v>0</v>
      </c>
      <c r="J1324" s="380">
        <v>0</v>
      </c>
      <c r="K1324" s="380">
        <v>0</v>
      </c>
    </row>
    <row r="1325" spans="1:11" x14ac:dyDescent="0.3">
      <c r="A1325" s="256">
        <v>356040101000</v>
      </c>
      <c r="B1325" t="s">
        <v>1430</v>
      </c>
      <c r="C1325" t="s">
        <v>1431</v>
      </c>
      <c r="D1325" s="379">
        <v>356040101000</v>
      </c>
      <c r="E1325" t="s">
        <v>1433</v>
      </c>
      <c r="F1325" t="s">
        <v>1433</v>
      </c>
      <c r="G1325" t="s">
        <v>2944</v>
      </c>
      <c r="H1325">
        <v>0.73</v>
      </c>
      <c r="I1325">
        <v>0</v>
      </c>
      <c r="J1325" s="380">
        <v>0</v>
      </c>
      <c r="K1325" s="380">
        <v>0</v>
      </c>
    </row>
    <row r="1326" spans="1:11" x14ac:dyDescent="0.3">
      <c r="A1326" s="256">
        <v>356040101500</v>
      </c>
      <c r="B1326" t="s">
        <v>1430</v>
      </c>
      <c r="C1326" t="s">
        <v>1431</v>
      </c>
      <c r="D1326" s="379">
        <v>356040101500</v>
      </c>
      <c r="E1326" t="s">
        <v>1434</v>
      </c>
      <c r="F1326" t="s">
        <v>1434</v>
      </c>
      <c r="G1326" t="s">
        <v>2944</v>
      </c>
      <c r="H1326">
        <v>1.27</v>
      </c>
      <c r="I1326">
        <v>0</v>
      </c>
      <c r="J1326" s="380">
        <v>0</v>
      </c>
      <c r="K1326" s="380">
        <v>0</v>
      </c>
    </row>
    <row r="1327" spans="1:11" x14ac:dyDescent="0.3">
      <c r="A1327" s="256">
        <v>356040119000</v>
      </c>
      <c r="B1327" t="s">
        <v>1430</v>
      </c>
      <c r="C1327" t="s">
        <v>1431</v>
      </c>
      <c r="D1327" s="379">
        <v>356040119000</v>
      </c>
      <c r="E1327" t="s">
        <v>1435</v>
      </c>
      <c r="F1327" t="s">
        <v>1435</v>
      </c>
      <c r="G1327" t="s">
        <v>3018</v>
      </c>
      <c r="H1327">
        <v>6.18</v>
      </c>
      <c r="I1327" s="447">
        <v>24</v>
      </c>
      <c r="J1327" s="447">
        <v>38</v>
      </c>
      <c r="K1327" s="447">
        <v>3600</v>
      </c>
    </row>
    <row r="1328" spans="1:11" x14ac:dyDescent="0.3">
      <c r="A1328" s="256">
        <v>356040119500</v>
      </c>
      <c r="B1328" t="s">
        <v>1430</v>
      </c>
      <c r="C1328" t="s">
        <v>1431</v>
      </c>
      <c r="D1328" s="379">
        <v>356040119500</v>
      </c>
      <c r="E1328" t="s">
        <v>1436</v>
      </c>
      <c r="F1328" t="s">
        <v>1436</v>
      </c>
      <c r="G1328" t="s">
        <v>3018</v>
      </c>
      <c r="H1328">
        <v>6.18</v>
      </c>
      <c r="I1328" s="447">
        <v>24</v>
      </c>
      <c r="J1328" s="447">
        <v>38</v>
      </c>
      <c r="K1328" s="447">
        <v>3750</v>
      </c>
    </row>
    <row r="1329" spans="1:11" x14ac:dyDescent="0.3">
      <c r="A1329" s="260">
        <v>356040120000</v>
      </c>
      <c r="B1329" t="s">
        <v>1430</v>
      </c>
      <c r="C1329" t="s">
        <v>1431</v>
      </c>
      <c r="D1329" s="379">
        <v>356040120000</v>
      </c>
      <c r="E1329" t="s">
        <v>1437</v>
      </c>
      <c r="F1329" t="s">
        <v>1437</v>
      </c>
      <c r="G1329" t="s">
        <v>3018</v>
      </c>
      <c r="H1329">
        <v>3.85</v>
      </c>
      <c r="I1329" s="447">
        <v>24</v>
      </c>
      <c r="J1329" s="380">
        <v>0</v>
      </c>
      <c r="K1329" s="447">
        <v>3000</v>
      </c>
    </row>
    <row r="1330" spans="1:11" x14ac:dyDescent="0.3">
      <c r="A1330" s="256">
        <v>356040120500</v>
      </c>
      <c r="B1330" t="s">
        <v>1430</v>
      </c>
      <c r="C1330" t="s">
        <v>1431</v>
      </c>
      <c r="D1330" s="379">
        <v>356040120500</v>
      </c>
      <c r="E1330" t="s">
        <v>1438</v>
      </c>
      <c r="F1330" t="s">
        <v>1438</v>
      </c>
      <c r="G1330" t="s">
        <v>3018</v>
      </c>
      <c r="H1330">
        <v>5.82</v>
      </c>
      <c r="I1330" s="447">
        <v>24</v>
      </c>
      <c r="J1330" s="447">
        <v>38</v>
      </c>
      <c r="K1330" s="447">
        <v>1200</v>
      </c>
    </row>
    <row r="1331" spans="1:11" x14ac:dyDescent="0.3">
      <c r="A1331" s="256">
        <v>356040121000</v>
      </c>
      <c r="B1331" t="s">
        <v>1430</v>
      </c>
      <c r="C1331" t="s">
        <v>1431</v>
      </c>
      <c r="D1331" s="379">
        <v>356040121000</v>
      </c>
      <c r="E1331" t="s">
        <v>1439</v>
      </c>
      <c r="F1331" t="s">
        <v>1439</v>
      </c>
      <c r="G1331" t="s">
        <v>3018</v>
      </c>
      <c r="H1331">
        <v>5.34</v>
      </c>
      <c r="I1331" s="447">
        <v>24</v>
      </c>
      <c r="J1331" s="447">
        <v>33</v>
      </c>
      <c r="K1331" s="447">
        <v>600</v>
      </c>
    </row>
    <row r="1332" spans="1:11" x14ac:dyDescent="0.3">
      <c r="A1332" s="256">
        <v>356040121500</v>
      </c>
      <c r="B1332" t="s">
        <v>1430</v>
      </c>
      <c r="C1332" t="s">
        <v>1431</v>
      </c>
      <c r="D1332" s="379">
        <v>356040121500</v>
      </c>
      <c r="E1332" t="s">
        <v>1440</v>
      </c>
      <c r="F1332" t="s">
        <v>1440</v>
      </c>
      <c r="G1332" t="s">
        <v>3018</v>
      </c>
      <c r="H1332">
        <v>5.34</v>
      </c>
      <c r="I1332" s="447">
        <v>24</v>
      </c>
      <c r="J1332" s="447">
        <v>33</v>
      </c>
      <c r="K1332" s="447">
        <v>1200</v>
      </c>
    </row>
    <row r="1333" spans="1:11" x14ac:dyDescent="0.3">
      <c r="A1333" s="256">
        <v>356040151000</v>
      </c>
      <c r="B1333" t="s">
        <v>1430</v>
      </c>
      <c r="C1333" t="s">
        <v>1431</v>
      </c>
      <c r="D1333" s="379">
        <v>356040151000</v>
      </c>
      <c r="E1333" t="s">
        <v>1441</v>
      </c>
      <c r="F1333" t="s">
        <v>1441</v>
      </c>
      <c r="G1333" t="s">
        <v>3018</v>
      </c>
      <c r="H1333">
        <v>3.64</v>
      </c>
      <c r="I1333" s="447">
        <v>21</v>
      </c>
      <c r="J1333" s="447">
        <v>21</v>
      </c>
      <c r="K1333" s="447">
        <v>3000</v>
      </c>
    </row>
    <row r="1334" spans="1:11" x14ac:dyDescent="0.3">
      <c r="A1334" s="256">
        <v>356040151500</v>
      </c>
      <c r="B1334" t="s">
        <v>1430</v>
      </c>
      <c r="C1334" t="s">
        <v>1431</v>
      </c>
      <c r="D1334" s="379">
        <v>356040151500</v>
      </c>
      <c r="E1334" t="s">
        <v>1442</v>
      </c>
      <c r="F1334">
        <v>0</v>
      </c>
      <c r="G1334" t="s">
        <v>3018</v>
      </c>
      <c r="H1334">
        <v>3.71</v>
      </c>
      <c r="I1334" s="447">
        <v>24</v>
      </c>
      <c r="J1334" s="447">
        <v>20</v>
      </c>
      <c r="K1334" s="447">
        <v>3000</v>
      </c>
    </row>
    <row r="1335" spans="1:11" x14ac:dyDescent="0.3">
      <c r="A1335" s="256">
        <v>356040152000</v>
      </c>
      <c r="B1335" t="s">
        <v>1430</v>
      </c>
      <c r="C1335" t="s">
        <v>1431</v>
      </c>
      <c r="D1335" s="379">
        <v>356040152000</v>
      </c>
      <c r="E1335" t="s">
        <v>1443</v>
      </c>
      <c r="F1335" t="s">
        <v>1443</v>
      </c>
      <c r="G1335" t="s">
        <v>3018</v>
      </c>
      <c r="H1335">
        <v>4.4400000000000004</v>
      </c>
      <c r="I1335" s="447">
        <v>24</v>
      </c>
      <c r="J1335" s="447">
        <v>38</v>
      </c>
      <c r="K1335" s="447">
        <v>3700</v>
      </c>
    </row>
    <row r="1336" spans="1:11" x14ac:dyDescent="0.3">
      <c r="A1336" s="256">
        <v>356040153000</v>
      </c>
      <c r="B1336" t="s">
        <v>1430</v>
      </c>
      <c r="C1336" t="s">
        <v>1431</v>
      </c>
      <c r="D1336" s="379">
        <v>356040153000</v>
      </c>
      <c r="E1336" t="s">
        <v>1444</v>
      </c>
      <c r="F1336" t="s">
        <v>1444</v>
      </c>
      <c r="G1336" t="s">
        <v>3018</v>
      </c>
      <c r="H1336">
        <v>4.4400000000000004</v>
      </c>
      <c r="I1336" s="447">
        <v>24</v>
      </c>
      <c r="J1336" s="447">
        <v>25</v>
      </c>
      <c r="K1336" s="447">
        <v>1200</v>
      </c>
    </row>
    <row r="1337" spans="1:11" x14ac:dyDescent="0.3">
      <c r="A1337" s="256">
        <v>356040154000</v>
      </c>
      <c r="B1337" t="s">
        <v>1430</v>
      </c>
      <c r="C1337" t="s">
        <v>1431</v>
      </c>
      <c r="D1337" s="379">
        <v>356040154000</v>
      </c>
      <c r="E1337" t="s">
        <v>1445</v>
      </c>
      <c r="F1337" t="s">
        <v>1445</v>
      </c>
      <c r="G1337" t="s">
        <v>3018</v>
      </c>
      <c r="H1337">
        <v>4.4400000000000004</v>
      </c>
      <c r="I1337" s="447">
        <v>24</v>
      </c>
      <c r="J1337" s="447">
        <v>25</v>
      </c>
      <c r="K1337" s="447">
        <v>600</v>
      </c>
    </row>
    <row r="1338" spans="1:11" x14ac:dyDescent="0.3">
      <c r="A1338" s="256">
        <v>356041100300</v>
      </c>
      <c r="B1338" t="s">
        <v>1446</v>
      </c>
      <c r="C1338" t="s">
        <v>1447</v>
      </c>
      <c r="D1338" s="379">
        <v>356041100300</v>
      </c>
      <c r="E1338" t="s">
        <v>1448</v>
      </c>
      <c r="F1338" t="s">
        <v>1448</v>
      </c>
      <c r="G1338" t="s">
        <v>3018</v>
      </c>
      <c r="H1338">
        <v>9.48</v>
      </c>
      <c r="I1338" s="447">
        <v>38</v>
      </c>
      <c r="J1338" s="380">
        <v>0</v>
      </c>
      <c r="K1338" s="447">
        <v>300</v>
      </c>
    </row>
    <row r="1339" spans="1:11" x14ac:dyDescent="0.3">
      <c r="A1339" s="256">
        <v>356041100500</v>
      </c>
      <c r="B1339" t="s">
        <v>1446</v>
      </c>
      <c r="C1339" t="s">
        <v>1447</v>
      </c>
      <c r="D1339" s="379">
        <v>356041100500</v>
      </c>
      <c r="E1339" t="s">
        <v>1449</v>
      </c>
      <c r="F1339">
        <v>0</v>
      </c>
      <c r="G1339" t="s">
        <v>3018</v>
      </c>
      <c r="H1339">
        <v>5.86</v>
      </c>
      <c r="I1339" s="447">
        <v>38</v>
      </c>
      <c r="J1339" s="380">
        <v>0</v>
      </c>
      <c r="K1339" s="447">
        <v>600</v>
      </c>
    </row>
    <row r="1340" spans="1:11" x14ac:dyDescent="0.3">
      <c r="A1340" s="256">
        <v>356041101000</v>
      </c>
      <c r="B1340" t="s">
        <v>1446</v>
      </c>
      <c r="C1340" t="s">
        <v>1447</v>
      </c>
      <c r="D1340" s="379">
        <v>356041101000</v>
      </c>
      <c r="E1340" t="s">
        <v>1450</v>
      </c>
      <c r="F1340">
        <v>0</v>
      </c>
      <c r="G1340" t="s">
        <v>3018</v>
      </c>
      <c r="H1340">
        <v>5.86</v>
      </c>
      <c r="I1340" s="447">
        <v>38</v>
      </c>
      <c r="J1340" s="380">
        <v>0</v>
      </c>
      <c r="K1340" s="447">
        <v>1200</v>
      </c>
    </row>
    <row r="1341" spans="1:11" x14ac:dyDescent="0.3">
      <c r="A1341" s="256">
        <v>356041101500</v>
      </c>
      <c r="B1341" t="s">
        <v>1446</v>
      </c>
      <c r="C1341" t="s">
        <v>1447</v>
      </c>
      <c r="D1341" s="379">
        <v>356041101500</v>
      </c>
      <c r="E1341" t="s">
        <v>1451</v>
      </c>
      <c r="F1341">
        <v>0</v>
      </c>
      <c r="G1341" t="s">
        <v>3018</v>
      </c>
      <c r="H1341">
        <v>8.73</v>
      </c>
      <c r="I1341" s="447">
        <v>38</v>
      </c>
      <c r="J1341" s="380">
        <v>0</v>
      </c>
      <c r="K1341" s="447">
        <v>1200</v>
      </c>
    </row>
    <row r="1342" spans="1:11" x14ac:dyDescent="0.3">
      <c r="A1342" s="256">
        <v>356041102000</v>
      </c>
      <c r="B1342" t="s">
        <v>1446</v>
      </c>
      <c r="C1342" t="s">
        <v>1447</v>
      </c>
      <c r="D1342" s="379">
        <v>356041102000</v>
      </c>
      <c r="E1342" t="s">
        <v>1452</v>
      </c>
      <c r="F1342">
        <v>0</v>
      </c>
      <c r="G1342" t="s">
        <v>3018</v>
      </c>
      <c r="H1342">
        <v>5.86</v>
      </c>
      <c r="I1342" s="447">
        <v>43</v>
      </c>
      <c r="J1342" s="380">
        <v>0</v>
      </c>
      <c r="K1342" s="447">
        <v>3600</v>
      </c>
    </row>
    <row r="1343" spans="1:11" x14ac:dyDescent="0.3">
      <c r="A1343" s="256">
        <v>356041102500</v>
      </c>
      <c r="B1343" t="s">
        <v>1446</v>
      </c>
      <c r="C1343" t="s">
        <v>1447</v>
      </c>
      <c r="D1343" s="379">
        <v>356041102500</v>
      </c>
      <c r="E1343" t="s">
        <v>1453</v>
      </c>
      <c r="F1343">
        <v>0</v>
      </c>
      <c r="G1343" t="s">
        <v>3018</v>
      </c>
      <c r="H1343">
        <v>8.73</v>
      </c>
      <c r="I1343" s="447">
        <v>43</v>
      </c>
      <c r="J1343" s="380">
        <v>0</v>
      </c>
      <c r="K1343" s="447">
        <v>3600</v>
      </c>
    </row>
    <row r="1344" spans="1:11" x14ac:dyDescent="0.3">
      <c r="A1344" s="256">
        <v>356041102700</v>
      </c>
      <c r="B1344" t="s">
        <v>1446</v>
      </c>
      <c r="C1344" t="s">
        <v>1447</v>
      </c>
      <c r="D1344" s="379">
        <v>356041102700</v>
      </c>
      <c r="E1344" t="s">
        <v>1454</v>
      </c>
      <c r="F1344">
        <v>0</v>
      </c>
      <c r="G1344" t="s">
        <v>3018</v>
      </c>
      <c r="H1344">
        <v>7.87</v>
      </c>
      <c r="I1344">
        <v>0</v>
      </c>
      <c r="J1344" s="380">
        <v>0</v>
      </c>
      <c r="K1344" s="380">
        <v>0</v>
      </c>
    </row>
    <row r="1345" spans="1:11" x14ac:dyDescent="0.3">
      <c r="A1345" s="256">
        <v>356041103000</v>
      </c>
      <c r="B1345" t="s">
        <v>1446</v>
      </c>
      <c r="C1345" t="s">
        <v>1447</v>
      </c>
      <c r="D1345" s="379">
        <v>356041103000</v>
      </c>
      <c r="E1345" t="s">
        <v>1455</v>
      </c>
      <c r="F1345">
        <v>0</v>
      </c>
      <c r="G1345" t="s">
        <v>3018</v>
      </c>
      <c r="H1345">
        <v>5.86</v>
      </c>
      <c r="I1345">
        <v>0</v>
      </c>
      <c r="J1345" s="380">
        <v>0</v>
      </c>
      <c r="K1345" s="447">
        <v>625</v>
      </c>
    </row>
    <row r="1346" spans="1:11" x14ac:dyDescent="0.3">
      <c r="A1346" s="256">
        <v>356041103500</v>
      </c>
      <c r="B1346" t="s">
        <v>1446</v>
      </c>
      <c r="C1346" t="s">
        <v>1447</v>
      </c>
      <c r="D1346" s="379">
        <v>356041103500</v>
      </c>
      <c r="E1346" t="s">
        <v>1456</v>
      </c>
      <c r="F1346">
        <v>0</v>
      </c>
      <c r="G1346" t="s">
        <v>3018</v>
      </c>
      <c r="H1346">
        <v>5.86</v>
      </c>
      <c r="I1346">
        <v>0</v>
      </c>
      <c r="J1346" s="380">
        <v>0</v>
      </c>
      <c r="K1346" s="447">
        <v>1250</v>
      </c>
    </row>
    <row r="1347" spans="1:11" x14ac:dyDescent="0.3">
      <c r="A1347" s="256">
        <v>356041104000</v>
      </c>
      <c r="B1347" t="s">
        <v>1446</v>
      </c>
      <c r="C1347" t="s">
        <v>1447</v>
      </c>
      <c r="D1347" s="379">
        <v>356041104000</v>
      </c>
      <c r="E1347" t="s">
        <v>1457</v>
      </c>
      <c r="F1347">
        <v>0</v>
      </c>
      <c r="G1347" t="s">
        <v>3018</v>
      </c>
      <c r="H1347">
        <v>5.86</v>
      </c>
      <c r="I1347">
        <v>0</v>
      </c>
      <c r="J1347" s="380">
        <v>0</v>
      </c>
      <c r="K1347" s="447">
        <v>3750</v>
      </c>
    </row>
    <row r="1348" spans="1:11" x14ac:dyDescent="0.3">
      <c r="A1348" s="256">
        <v>356041106000</v>
      </c>
      <c r="B1348" t="s">
        <v>1446</v>
      </c>
      <c r="C1348" t="s">
        <v>1447</v>
      </c>
      <c r="D1348" s="379">
        <v>356041106000</v>
      </c>
      <c r="E1348" t="s">
        <v>1458</v>
      </c>
      <c r="F1348">
        <v>0</v>
      </c>
      <c r="G1348" t="s">
        <v>3018</v>
      </c>
      <c r="H1348">
        <v>3.96</v>
      </c>
      <c r="I1348" s="447">
        <v>24</v>
      </c>
      <c r="J1348" s="447">
        <v>30</v>
      </c>
      <c r="K1348" s="447">
        <v>600</v>
      </c>
    </row>
    <row r="1349" spans="1:11" x14ac:dyDescent="0.3">
      <c r="A1349" s="256">
        <v>356041106500</v>
      </c>
      <c r="B1349" t="s">
        <v>1446</v>
      </c>
      <c r="C1349" t="s">
        <v>1447</v>
      </c>
      <c r="D1349" s="379">
        <v>356041106500</v>
      </c>
      <c r="E1349" t="s">
        <v>1459</v>
      </c>
      <c r="F1349">
        <v>0</v>
      </c>
      <c r="G1349" t="s">
        <v>3018</v>
      </c>
      <c r="H1349">
        <v>3.96</v>
      </c>
      <c r="I1349" s="447">
        <v>24</v>
      </c>
      <c r="J1349" s="447">
        <v>33</v>
      </c>
      <c r="K1349" s="447">
        <v>1200</v>
      </c>
    </row>
    <row r="1350" spans="1:11" x14ac:dyDescent="0.3">
      <c r="A1350" s="256">
        <v>356041107000</v>
      </c>
      <c r="B1350" t="s">
        <v>1446</v>
      </c>
      <c r="C1350" t="s">
        <v>1447</v>
      </c>
      <c r="D1350" s="379">
        <v>356041107000</v>
      </c>
      <c r="E1350" t="s">
        <v>1460</v>
      </c>
      <c r="F1350">
        <v>0</v>
      </c>
      <c r="G1350" t="s">
        <v>3018</v>
      </c>
      <c r="H1350">
        <v>3.96</v>
      </c>
      <c r="I1350" s="447">
        <v>24</v>
      </c>
      <c r="J1350" s="447">
        <v>38</v>
      </c>
      <c r="K1350" s="447">
        <v>3600</v>
      </c>
    </row>
    <row r="1351" spans="1:11" x14ac:dyDescent="0.3">
      <c r="A1351" s="256">
        <v>356041107500</v>
      </c>
      <c r="B1351" t="s">
        <v>1446</v>
      </c>
      <c r="C1351" t="s">
        <v>1447</v>
      </c>
      <c r="D1351" s="379">
        <v>356041107500</v>
      </c>
      <c r="E1351" t="s">
        <v>1461</v>
      </c>
      <c r="F1351">
        <v>0</v>
      </c>
      <c r="G1351" t="s">
        <v>3018</v>
      </c>
      <c r="H1351">
        <v>16.48</v>
      </c>
      <c r="I1351">
        <v>0</v>
      </c>
      <c r="J1351" s="380">
        <v>0</v>
      </c>
      <c r="K1351" s="447">
        <v>600</v>
      </c>
    </row>
    <row r="1352" spans="1:11" x14ac:dyDescent="0.3">
      <c r="A1352" s="256">
        <v>356041108000</v>
      </c>
      <c r="B1352" t="s">
        <v>1446</v>
      </c>
      <c r="C1352" t="s">
        <v>1447</v>
      </c>
      <c r="D1352" s="379">
        <v>356041108000</v>
      </c>
      <c r="E1352" t="s">
        <v>1462</v>
      </c>
      <c r="F1352">
        <v>0</v>
      </c>
      <c r="G1352" t="s">
        <v>3018</v>
      </c>
      <c r="H1352">
        <v>16.48</v>
      </c>
      <c r="I1352">
        <v>0</v>
      </c>
      <c r="J1352" s="380">
        <v>0</v>
      </c>
      <c r="K1352" s="447">
        <v>600</v>
      </c>
    </row>
    <row r="1353" spans="1:11" x14ac:dyDescent="0.3">
      <c r="A1353" s="256">
        <v>356041108500</v>
      </c>
      <c r="B1353" t="s">
        <v>1446</v>
      </c>
      <c r="C1353" t="s">
        <v>1447</v>
      </c>
      <c r="D1353" s="379">
        <v>356041108500</v>
      </c>
      <c r="E1353" t="s">
        <v>1463</v>
      </c>
      <c r="F1353">
        <v>0</v>
      </c>
      <c r="G1353" t="s">
        <v>3018</v>
      </c>
      <c r="H1353">
        <v>16.48</v>
      </c>
      <c r="I1353">
        <v>0</v>
      </c>
      <c r="J1353" s="380">
        <v>0</v>
      </c>
      <c r="K1353" s="447">
        <v>1200</v>
      </c>
    </row>
    <row r="1354" spans="1:11" x14ac:dyDescent="0.3">
      <c r="A1354" s="256">
        <v>356041109000</v>
      </c>
      <c r="B1354" t="s">
        <v>1446</v>
      </c>
      <c r="C1354" t="s">
        <v>1447</v>
      </c>
      <c r="D1354" s="379">
        <v>356041109000</v>
      </c>
      <c r="E1354" t="s">
        <v>1464</v>
      </c>
      <c r="F1354">
        <v>0</v>
      </c>
      <c r="G1354" t="s">
        <v>3018</v>
      </c>
      <c r="H1354">
        <v>16.48</v>
      </c>
      <c r="I1354">
        <v>0</v>
      </c>
      <c r="J1354" s="380">
        <v>0</v>
      </c>
      <c r="K1354" s="447">
        <v>1200</v>
      </c>
    </row>
    <row r="1355" spans="1:11" x14ac:dyDescent="0.3">
      <c r="A1355" s="256">
        <v>356041109200</v>
      </c>
      <c r="B1355" t="s">
        <v>1446</v>
      </c>
      <c r="C1355" t="s">
        <v>1447</v>
      </c>
      <c r="D1355" s="379">
        <v>356041109200</v>
      </c>
      <c r="E1355" t="s">
        <v>1465</v>
      </c>
      <c r="F1355">
        <v>0</v>
      </c>
      <c r="G1355" t="s">
        <v>3018</v>
      </c>
      <c r="H1355">
        <v>16.48</v>
      </c>
      <c r="I1355">
        <v>0</v>
      </c>
      <c r="J1355" s="380">
        <v>0</v>
      </c>
      <c r="K1355" s="447">
        <v>1200</v>
      </c>
    </row>
    <row r="1356" spans="1:11" x14ac:dyDescent="0.3">
      <c r="A1356" s="256">
        <v>356041109500</v>
      </c>
      <c r="B1356" t="s">
        <v>1446</v>
      </c>
      <c r="C1356" t="s">
        <v>1447</v>
      </c>
      <c r="D1356" s="379">
        <v>356041109500</v>
      </c>
      <c r="E1356" t="s">
        <v>1466</v>
      </c>
      <c r="F1356">
        <v>0</v>
      </c>
      <c r="G1356" t="s">
        <v>3018</v>
      </c>
      <c r="H1356">
        <v>16.48</v>
      </c>
      <c r="I1356">
        <v>0</v>
      </c>
      <c r="J1356" s="380">
        <v>0</v>
      </c>
      <c r="K1356" s="447">
        <v>3600</v>
      </c>
    </row>
    <row r="1357" spans="1:11" x14ac:dyDescent="0.3">
      <c r="A1357" s="256">
        <v>356041110000</v>
      </c>
      <c r="B1357" t="s">
        <v>1446</v>
      </c>
      <c r="C1357" t="s">
        <v>1447</v>
      </c>
      <c r="D1357" s="379">
        <v>356041110000</v>
      </c>
      <c r="E1357" t="s">
        <v>1467</v>
      </c>
      <c r="F1357">
        <v>0</v>
      </c>
      <c r="G1357" t="s">
        <v>3018</v>
      </c>
      <c r="H1357">
        <v>16.48</v>
      </c>
      <c r="I1357">
        <v>0</v>
      </c>
      <c r="J1357" s="380">
        <v>0</v>
      </c>
      <c r="K1357" s="447">
        <v>3600</v>
      </c>
    </row>
    <row r="1358" spans="1:11" x14ac:dyDescent="0.3">
      <c r="A1358" s="256">
        <v>356041110500</v>
      </c>
      <c r="B1358" t="s">
        <v>1446</v>
      </c>
      <c r="C1358" t="s">
        <v>1447</v>
      </c>
      <c r="D1358" s="379">
        <v>356041110500</v>
      </c>
      <c r="E1358" t="s">
        <v>1468</v>
      </c>
      <c r="F1358">
        <v>0</v>
      </c>
      <c r="G1358" t="s">
        <v>3018</v>
      </c>
      <c r="H1358">
        <v>8.08</v>
      </c>
      <c r="I1358">
        <v>0</v>
      </c>
      <c r="J1358" s="380">
        <v>0</v>
      </c>
      <c r="K1358" s="447">
        <v>3050</v>
      </c>
    </row>
    <row r="1359" spans="1:11" x14ac:dyDescent="0.3">
      <c r="A1359" s="256">
        <v>356041110600</v>
      </c>
      <c r="B1359" t="s">
        <v>1446</v>
      </c>
      <c r="C1359" t="s">
        <v>1447</v>
      </c>
      <c r="D1359" s="379">
        <v>356041110600</v>
      </c>
      <c r="E1359" t="s">
        <v>1469</v>
      </c>
      <c r="F1359">
        <v>0</v>
      </c>
      <c r="G1359" t="s">
        <v>3019</v>
      </c>
      <c r="H1359">
        <v>14.15</v>
      </c>
      <c r="I1359">
        <v>0</v>
      </c>
      <c r="J1359" s="380">
        <v>0</v>
      </c>
      <c r="K1359" s="447">
        <v>3050</v>
      </c>
    </row>
    <row r="1360" spans="1:11" x14ac:dyDescent="0.3">
      <c r="A1360" s="256">
        <v>356041111000</v>
      </c>
      <c r="B1360" t="s">
        <v>1446</v>
      </c>
      <c r="C1360" t="s">
        <v>1447</v>
      </c>
      <c r="D1360" s="379">
        <v>356041111000</v>
      </c>
      <c r="E1360" t="s">
        <v>1470</v>
      </c>
      <c r="F1360" t="s">
        <v>1471</v>
      </c>
      <c r="G1360" t="s">
        <v>3018</v>
      </c>
      <c r="H1360">
        <v>5.14</v>
      </c>
      <c r="I1360" s="447">
        <v>19</v>
      </c>
      <c r="J1360" s="380">
        <v>0</v>
      </c>
      <c r="K1360" s="447">
        <v>3000</v>
      </c>
    </row>
    <row r="1361" spans="1:11" x14ac:dyDescent="0.3">
      <c r="A1361" s="256">
        <v>356041111200</v>
      </c>
      <c r="B1361" t="s">
        <v>1446</v>
      </c>
      <c r="C1361" t="s">
        <v>1447</v>
      </c>
      <c r="D1361" s="379">
        <v>356041111200</v>
      </c>
      <c r="E1361" t="s">
        <v>1472</v>
      </c>
      <c r="F1361">
        <v>0</v>
      </c>
      <c r="G1361" t="s">
        <v>3018</v>
      </c>
      <c r="H1361">
        <v>3.51</v>
      </c>
      <c r="I1361" s="447">
        <v>19</v>
      </c>
      <c r="J1361" s="380">
        <v>0</v>
      </c>
      <c r="K1361" s="447">
        <v>3000</v>
      </c>
    </row>
    <row r="1362" spans="1:11" x14ac:dyDescent="0.3">
      <c r="A1362" s="256">
        <v>356041111500</v>
      </c>
      <c r="B1362" t="s">
        <v>1446</v>
      </c>
      <c r="C1362" t="s">
        <v>1447</v>
      </c>
      <c r="D1362" s="379">
        <v>356041111500</v>
      </c>
      <c r="E1362" t="s">
        <v>1473</v>
      </c>
      <c r="F1362" t="s">
        <v>1473</v>
      </c>
      <c r="G1362" t="s">
        <v>3018</v>
      </c>
      <c r="H1362">
        <v>5.56</v>
      </c>
      <c r="I1362" s="447">
        <v>0.7</v>
      </c>
      <c r="J1362" s="447">
        <v>24</v>
      </c>
      <c r="K1362" s="447">
        <v>3050</v>
      </c>
    </row>
    <row r="1363" spans="1:11" x14ac:dyDescent="0.3">
      <c r="A1363" s="256">
        <v>356041111600</v>
      </c>
      <c r="B1363" t="s">
        <v>1446</v>
      </c>
      <c r="C1363" t="s">
        <v>1447</v>
      </c>
      <c r="D1363" s="379">
        <v>356041111600</v>
      </c>
      <c r="E1363" t="s">
        <v>1474</v>
      </c>
      <c r="F1363" t="s">
        <v>1474</v>
      </c>
      <c r="G1363" t="s">
        <v>3018</v>
      </c>
      <c r="H1363">
        <v>6.36</v>
      </c>
      <c r="I1363" s="447">
        <v>24</v>
      </c>
      <c r="J1363" s="380">
        <v>0</v>
      </c>
      <c r="K1363" s="447">
        <v>3050</v>
      </c>
    </row>
    <row r="1364" spans="1:11" x14ac:dyDescent="0.3">
      <c r="A1364" s="256">
        <v>356041111700</v>
      </c>
      <c r="B1364" t="s">
        <v>1446</v>
      </c>
      <c r="C1364" t="s">
        <v>1447</v>
      </c>
      <c r="D1364" s="379">
        <v>356041111700</v>
      </c>
      <c r="E1364" t="s">
        <v>1475</v>
      </c>
      <c r="F1364" t="s">
        <v>1475</v>
      </c>
      <c r="G1364" t="s">
        <v>3018</v>
      </c>
      <c r="H1364">
        <v>28.64</v>
      </c>
      <c r="I1364">
        <v>0</v>
      </c>
      <c r="J1364" s="380">
        <v>0</v>
      </c>
      <c r="K1364" s="447">
        <v>3000</v>
      </c>
    </row>
    <row r="1365" spans="1:11" x14ac:dyDescent="0.3">
      <c r="A1365" s="256">
        <v>356041111800</v>
      </c>
      <c r="B1365" t="s">
        <v>1446</v>
      </c>
      <c r="C1365" t="s">
        <v>1447</v>
      </c>
      <c r="D1365" s="379">
        <v>356041111800</v>
      </c>
      <c r="E1365" t="s">
        <v>1476</v>
      </c>
      <c r="F1365" t="s">
        <v>1476</v>
      </c>
      <c r="G1365" t="s">
        <v>3018</v>
      </c>
      <c r="H1365">
        <v>28.15</v>
      </c>
      <c r="I1365">
        <v>0</v>
      </c>
      <c r="J1365" s="380">
        <v>0</v>
      </c>
      <c r="K1365" s="447">
        <v>3000</v>
      </c>
    </row>
    <row r="1366" spans="1:11" x14ac:dyDescent="0.3">
      <c r="A1366" s="256">
        <v>356041111900</v>
      </c>
      <c r="B1366" t="s">
        <v>1446</v>
      </c>
      <c r="C1366" t="s">
        <v>1447</v>
      </c>
      <c r="D1366" s="379">
        <v>356041111900</v>
      </c>
      <c r="E1366" t="s">
        <v>1477</v>
      </c>
      <c r="F1366" t="s">
        <v>1477</v>
      </c>
      <c r="G1366" t="s">
        <v>3018</v>
      </c>
      <c r="H1366">
        <v>40.78</v>
      </c>
      <c r="I1366">
        <v>0</v>
      </c>
      <c r="J1366" s="380">
        <v>0</v>
      </c>
      <c r="K1366" s="447">
        <v>3000</v>
      </c>
    </row>
    <row r="1367" spans="1:11" x14ac:dyDescent="0.3">
      <c r="A1367" s="256">
        <v>356041112100</v>
      </c>
      <c r="B1367" t="s">
        <v>1446</v>
      </c>
      <c r="C1367" t="s">
        <v>1447</v>
      </c>
      <c r="D1367" s="379">
        <v>356041112100</v>
      </c>
      <c r="E1367" t="s">
        <v>1478</v>
      </c>
      <c r="F1367" t="s">
        <v>1478</v>
      </c>
      <c r="G1367" t="s">
        <v>3019</v>
      </c>
      <c r="H1367">
        <v>35.11</v>
      </c>
      <c r="I1367" s="447">
        <v>19</v>
      </c>
      <c r="J1367" s="380">
        <v>0</v>
      </c>
      <c r="K1367" s="447">
        <v>3000</v>
      </c>
    </row>
    <row r="1368" spans="1:11" x14ac:dyDescent="0.3">
      <c r="A1368" s="256">
        <v>356041116500</v>
      </c>
      <c r="B1368" t="s">
        <v>1446</v>
      </c>
      <c r="C1368" t="s">
        <v>1447</v>
      </c>
      <c r="D1368" s="379">
        <v>356041116500</v>
      </c>
      <c r="E1368" t="s">
        <v>1479</v>
      </c>
      <c r="F1368">
        <v>0</v>
      </c>
      <c r="G1368" t="s">
        <v>3018</v>
      </c>
      <c r="H1368">
        <v>85.41</v>
      </c>
      <c r="I1368">
        <v>0</v>
      </c>
      <c r="J1368" s="380">
        <v>0</v>
      </c>
      <c r="K1368" s="447">
        <v>1200</v>
      </c>
    </row>
    <row r="1369" spans="1:11" x14ac:dyDescent="0.3">
      <c r="A1369" s="256">
        <v>356041117000</v>
      </c>
      <c r="B1369" t="s">
        <v>1446</v>
      </c>
      <c r="C1369" t="s">
        <v>1447</v>
      </c>
      <c r="D1369" s="379">
        <v>356041117000</v>
      </c>
      <c r="E1369" t="s">
        <v>1480</v>
      </c>
      <c r="F1369">
        <v>0</v>
      </c>
      <c r="G1369" t="s">
        <v>3018</v>
      </c>
      <c r="H1369">
        <v>85.41</v>
      </c>
      <c r="I1369">
        <v>0</v>
      </c>
      <c r="J1369" s="380">
        <v>0</v>
      </c>
      <c r="K1369" s="447">
        <v>3600</v>
      </c>
    </row>
    <row r="1370" spans="1:11" x14ac:dyDescent="0.3">
      <c r="A1370" s="256">
        <v>356041117500</v>
      </c>
      <c r="B1370" t="s">
        <v>1446</v>
      </c>
      <c r="C1370" t="s">
        <v>1447</v>
      </c>
      <c r="D1370" s="379">
        <v>356041117500</v>
      </c>
      <c r="E1370" t="s">
        <v>1481</v>
      </c>
      <c r="F1370">
        <v>0</v>
      </c>
      <c r="G1370" t="s">
        <v>3018</v>
      </c>
      <c r="H1370">
        <v>85.41</v>
      </c>
      <c r="I1370">
        <v>0</v>
      </c>
      <c r="J1370" s="380">
        <v>0</v>
      </c>
      <c r="K1370" s="447">
        <v>600</v>
      </c>
    </row>
    <row r="1371" spans="1:11" x14ac:dyDescent="0.3">
      <c r="A1371" s="256">
        <v>356041118000</v>
      </c>
      <c r="B1371" t="s">
        <v>1446</v>
      </c>
      <c r="C1371" t="s">
        <v>1447</v>
      </c>
      <c r="D1371" s="379">
        <v>356041118000</v>
      </c>
      <c r="E1371" t="s">
        <v>1482</v>
      </c>
      <c r="F1371" t="s">
        <v>1482</v>
      </c>
      <c r="G1371" t="s">
        <v>3018</v>
      </c>
      <c r="H1371">
        <v>5.86</v>
      </c>
      <c r="I1371">
        <v>0</v>
      </c>
      <c r="J1371" s="447">
        <v>42</v>
      </c>
      <c r="K1371" s="447">
        <v>3750</v>
      </c>
    </row>
    <row r="1372" spans="1:11" x14ac:dyDescent="0.3">
      <c r="A1372" s="256">
        <v>356041118500</v>
      </c>
      <c r="B1372" t="s">
        <v>1446</v>
      </c>
      <c r="C1372" t="s">
        <v>1447</v>
      </c>
      <c r="D1372" s="379">
        <v>356041118500</v>
      </c>
      <c r="E1372" t="s">
        <v>1483</v>
      </c>
      <c r="F1372" t="s">
        <v>1483</v>
      </c>
      <c r="G1372" t="s">
        <v>3018</v>
      </c>
      <c r="H1372">
        <v>5.86</v>
      </c>
      <c r="I1372">
        <v>0</v>
      </c>
      <c r="J1372" s="447">
        <v>38</v>
      </c>
      <c r="K1372" s="447">
        <v>1250</v>
      </c>
    </row>
    <row r="1373" spans="1:11" x14ac:dyDescent="0.3">
      <c r="A1373" s="256">
        <v>356041119000</v>
      </c>
      <c r="B1373" t="s">
        <v>1446</v>
      </c>
      <c r="C1373" t="s">
        <v>1447</v>
      </c>
      <c r="D1373" s="379">
        <v>356041119000</v>
      </c>
      <c r="E1373" t="s">
        <v>1484</v>
      </c>
      <c r="F1373" t="s">
        <v>1484</v>
      </c>
      <c r="G1373" t="s">
        <v>3018</v>
      </c>
      <c r="H1373">
        <v>5.86</v>
      </c>
      <c r="I1373">
        <v>0</v>
      </c>
      <c r="J1373" s="447">
        <v>38</v>
      </c>
      <c r="K1373" s="447">
        <v>625</v>
      </c>
    </row>
    <row r="1374" spans="1:11" x14ac:dyDescent="0.3">
      <c r="A1374" s="256">
        <v>356041120000</v>
      </c>
      <c r="B1374" t="s">
        <v>1446</v>
      </c>
      <c r="C1374" t="s">
        <v>1447</v>
      </c>
      <c r="D1374" s="379">
        <v>356041120000</v>
      </c>
      <c r="E1374" t="s">
        <v>1485</v>
      </c>
      <c r="F1374">
        <v>0</v>
      </c>
      <c r="G1374" t="s">
        <v>3018</v>
      </c>
      <c r="H1374">
        <v>5.54</v>
      </c>
      <c r="I1374" s="447">
        <v>24</v>
      </c>
      <c r="J1374" s="447">
        <v>43</v>
      </c>
      <c r="K1374" s="447">
        <v>3600</v>
      </c>
    </row>
    <row r="1375" spans="1:11" x14ac:dyDescent="0.3">
      <c r="A1375" s="256">
        <v>356041210500</v>
      </c>
      <c r="B1375" t="s">
        <v>1446</v>
      </c>
      <c r="C1375" t="s">
        <v>1447</v>
      </c>
      <c r="D1375" s="379">
        <v>356041210500</v>
      </c>
      <c r="E1375" t="s">
        <v>1486</v>
      </c>
      <c r="F1375">
        <v>0</v>
      </c>
      <c r="G1375" t="s">
        <v>3018</v>
      </c>
      <c r="H1375">
        <v>14.38</v>
      </c>
      <c r="I1375">
        <v>0</v>
      </c>
      <c r="J1375" s="380">
        <v>0</v>
      </c>
      <c r="K1375" s="447">
        <v>3600</v>
      </c>
    </row>
    <row r="1376" spans="1:11" x14ac:dyDescent="0.3">
      <c r="A1376" s="256">
        <v>356041211000</v>
      </c>
      <c r="B1376" t="s">
        <v>1446</v>
      </c>
      <c r="C1376" t="s">
        <v>1447</v>
      </c>
      <c r="D1376" s="379">
        <v>356041211000</v>
      </c>
      <c r="E1376" t="s">
        <v>1487</v>
      </c>
      <c r="F1376">
        <v>0</v>
      </c>
      <c r="G1376" t="s">
        <v>3018</v>
      </c>
      <c r="H1376">
        <v>14.38</v>
      </c>
      <c r="I1376">
        <v>0</v>
      </c>
      <c r="J1376" s="380">
        <v>0</v>
      </c>
      <c r="K1376" s="447">
        <v>1200</v>
      </c>
    </row>
    <row r="1377" spans="1:11" x14ac:dyDescent="0.3">
      <c r="A1377" s="256">
        <v>356041211500</v>
      </c>
      <c r="B1377" t="s">
        <v>1446</v>
      </c>
      <c r="C1377" t="s">
        <v>1447</v>
      </c>
      <c r="D1377" s="379">
        <v>356041211500</v>
      </c>
      <c r="E1377" t="s">
        <v>1488</v>
      </c>
      <c r="F1377">
        <v>0</v>
      </c>
      <c r="G1377" t="s">
        <v>3018</v>
      </c>
      <c r="H1377">
        <v>14.38</v>
      </c>
      <c r="I1377">
        <v>0</v>
      </c>
      <c r="J1377" s="380">
        <v>0</v>
      </c>
      <c r="K1377" s="447">
        <v>600</v>
      </c>
    </row>
    <row r="1378" spans="1:11" x14ac:dyDescent="0.3">
      <c r="A1378" s="256">
        <v>356041212000</v>
      </c>
      <c r="B1378" t="s">
        <v>1446</v>
      </c>
      <c r="C1378" t="s">
        <v>1447</v>
      </c>
      <c r="D1378" s="379">
        <v>356041212000</v>
      </c>
      <c r="E1378" t="s">
        <v>1489</v>
      </c>
      <c r="F1378">
        <v>0</v>
      </c>
      <c r="G1378" t="s">
        <v>3018</v>
      </c>
      <c r="H1378">
        <v>14.38</v>
      </c>
      <c r="I1378">
        <v>0</v>
      </c>
      <c r="J1378" s="380">
        <v>0</v>
      </c>
      <c r="K1378" s="447">
        <v>300</v>
      </c>
    </row>
    <row r="1379" spans="1:11" x14ac:dyDescent="0.3">
      <c r="A1379" s="256">
        <v>356045100300</v>
      </c>
      <c r="B1379" t="s">
        <v>1490</v>
      </c>
      <c r="C1379" t="s">
        <v>1491</v>
      </c>
      <c r="D1379" s="379">
        <v>356045100300</v>
      </c>
      <c r="E1379" t="s">
        <v>1492</v>
      </c>
      <c r="F1379" t="s">
        <v>1492</v>
      </c>
      <c r="G1379" t="s">
        <v>3018</v>
      </c>
      <c r="H1379">
        <v>9.4499999999999993</v>
      </c>
      <c r="I1379" s="447">
        <v>27</v>
      </c>
      <c r="J1379" s="380">
        <v>0</v>
      </c>
      <c r="K1379" s="447">
        <v>3000</v>
      </c>
    </row>
    <row r="1380" spans="1:11" x14ac:dyDescent="0.3">
      <c r="A1380" s="256">
        <v>356045100400</v>
      </c>
      <c r="B1380" t="s">
        <v>1490</v>
      </c>
      <c r="C1380" t="s">
        <v>1491</v>
      </c>
      <c r="D1380" s="379">
        <v>356045100400</v>
      </c>
      <c r="E1380" t="s">
        <v>1493</v>
      </c>
      <c r="F1380" t="s">
        <v>1493</v>
      </c>
      <c r="G1380" t="s">
        <v>3018</v>
      </c>
      <c r="H1380">
        <v>9.4499999999999993</v>
      </c>
      <c r="I1380" s="447">
        <v>27</v>
      </c>
      <c r="J1380" s="380">
        <v>0</v>
      </c>
      <c r="K1380" s="447">
        <v>4000</v>
      </c>
    </row>
    <row r="1381" spans="1:11" x14ac:dyDescent="0.3">
      <c r="A1381" s="256">
        <v>356045100500</v>
      </c>
      <c r="B1381" t="s">
        <v>1490</v>
      </c>
      <c r="C1381" t="s">
        <v>1491</v>
      </c>
      <c r="D1381" s="379">
        <v>356045100500</v>
      </c>
      <c r="E1381" t="s">
        <v>1494</v>
      </c>
      <c r="F1381" t="s">
        <v>1494</v>
      </c>
      <c r="G1381" t="s">
        <v>3018</v>
      </c>
      <c r="H1381">
        <v>13.95</v>
      </c>
      <c r="I1381" s="447">
        <v>10</v>
      </c>
      <c r="J1381" s="447">
        <v>8</v>
      </c>
      <c r="K1381" s="447">
        <v>4000</v>
      </c>
    </row>
    <row r="1382" spans="1:11" x14ac:dyDescent="0.3">
      <c r="A1382" s="256">
        <v>356045101000</v>
      </c>
      <c r="B1382" t="s">
        <v>1490</v>
      </c>
      <c r="C1382" t="s">
        <v>1491</v>
      </c>
      <c r="D1382" s="379">
        <v>356045101000</v>
      </c>
      <c r="E1382" t="s">
        <v>1495</v>
      </c>
      <c r="F1382">
        <v>0</v>
      </c>
      <c r="G1382" t="s">
        <v>3018</v>
      </c>
      <c r="H1382">
        <v>5.05</v>
      </c>
      <c r="I1382" s="447">
        <v>24</v>
      </c>
      <c r="J1382" s="447">
        <v>38</v>
      </c>
      <c r="K1382" s="447">
        <v>1200</v>
      </c>
    </row>
    <row r="1383" spans="1:11" x14ac:dyDescent="0.3">
      <c r="A1383" s="256">
        <v>356045102000</v>
      </c>
      <c r="B1383" t="s">
        <v>1490</v>
      </c>
      <c r="C1383" t="s">
        <v>1491</v>
      </c>
      <c r="D1383" s="379">
        <v>356045123000</v>
      </c>
      <c r="E1383" t="s">
        <v>1496</v>
      </c>
      <c r="F1383">
        <v>0</v>
      </c>
      <c r="G1383" t="s">
        <v>3018</v>
      </c>
      <c r="H1383">
        <v>2.85</v>
      </c>
      <c r="I1383" s="447">
        <v>24</v>
      </c>
      <c r="J1383" s="447">
        <v>24</v>
      </c>
      <c r="K1383" s="447">
        <v>3000</v>
      </c>
    </row>
    <row r="1384" spans="1:11" x14ac:dyDescent="0.3">
      <c r="A1384" s="256">
        <v>356045102100</v>
      </c>
      <c r="B1384" t="s">
        <v>1490</v>
      </c>
      <c r="C1384" t="s">
        <v>1491</v>
      </c>
      <c r="D1384" s="379">
        <v>356045102100</v>
      </c>
      <c r="E1384" t="s">
        <v>3485</v>
      </c>
      <c r="F1384" t="s">
        <v>3485</v>
      </c>
      <c r="G1384" t="s">
        <v>3018</v>
      </c>
      <c r="H1384">
        <v>3.31</v>
      </c>
      <c r="I1384" s="447">
        <v>24</v>
      </c>
      <c r="J1384" s="447">
        <v>24</v>
      </c>
      <c r="K1384" s="447">
        <v>3000</v>
      </c>
    </row>
    <row r="1385" spans="1:11" x14ac:dyDescent="0.3">
      <c r="A1385" s="256">
        <v>356045102200</v>
      </c>
      <c r="B1385" t="s">
        <v>1490</v>
      </c>
      <c r="C1385" t="s">
        <v>1491</v>
      </c>
      <c r="D1385" s="379">
        <v>356045102200</v>
      </c>
      <c r="E1385" t="s">
        <v>3486</v>
      </c>
      <c r="F1385" t="s">
        <v>3486</v>
      </c>
      <c r="G1385" t="s">
        <v>3018</v>
      </c>
      <c r="H1385">
        <v>6.65</v>
      </c>
      <c r="I1385" s="447">
        <v>24</v>
      </c>
      <c r="J1385" s="447">
        <v>24</v>
      </c>
      <c r="K1385" s="447">
        <v>3000</v>
      </c>
    </row>
    <row r="1386" spans="1:11" x14ac:dyDescent="0.3">
      <c r="A1386" s="256">
        <v>356045102300</v>
      </c>
      <c r="B1386" t="s">
        <v>1490</v>
      </c>
      <c r="C1386" t="s">
        <v>1491</v>
      </c>
      <c r="D1386" s="379">
        <v>356045102300</v>
      </c>
      <c r="E1386" t="s">
        <v>1497</v>
      </c>
      <c r="F1386" t="s">
        <v>1497</v>
      </c>
      <c r="G1386" t="s">
        <v>3018</v>
      </c>
      <c r="H1386">
        <v>9.09</v>
      </c>
      <c r="I1386" s="447">
        <v>20</v>
      </c>
      <c r="J1386" s="447">
        <v>40</v>
      </c>
      <c r="K1386" s="447">
        <v>3000</v>
      </c>
    </row>
    <row r="1387" spans="1:11" x14ac:dyDescent="0.3">
      <c r="A1387" s="256">
        <v>356045102400</v>
      </c>
      <c r="B1387" t="s">
        <v>1490</v>
      </c>
      <c r="C1387" t="s">
        <v>1491</v>
      </c>
      <c r="D1387" s="379">
        <v>356045102400</v>
      </c>
      <c r="E1387" t="s">
        <v>1498</v>
      </c>
      <c r="F1387" t="s">
        <v>1498</v>
      </c>
      <c r="G1387" t="s">
        <v>3018</v>
      </c>
      <c r="H1387">
        <v>7.53</v>
      </c>
      <c r="I1387" s="447">
        <v>20</v>
      </c>
      <c r="J1387" s="447">
        <v>40</v>
      </c>
      <c r="K1387" s="380">
        <v>0</v>
      </c>
    </row>
    <row r="1388" spans="1:11" x14ac:dyDescent="0.3">
      <c r="A1388" s="256">
        <v>356045102500</v>
      </c>
      <c r="B1388" t="s">
        <v>1490</v>
      </c>
      <c r="C1388" t="s">
        <v>1491</v>
      </c>
      <c r="D1388" s="379">
        <v>356045102500</v>
      </c>
      <c r="E1388" t="s">
        <v>1499</v>
      </c>
      <c r="F1388" t="s">
        <v>1499</v>
      </c>
      <c r="G1388" t="s">
        <v>3018</v>
      </c>
      <c r="H1388">
        <v>23.42</v>
      </c>
      <c r="I1388" s="447">
        <v>25</v>
      </c>
      <c r="J1388" s="447">
        <v>25</v>
      </c>
      <c r="K1388" s="447">
        <v>3000</v>
      </c>
    </row>
    <row r="1389" spans="1:11" x14ac:dyDescent="0.3">
      <c r="A1389" s="256">
        <v>356045102600</v>
      </c>
      <c r="B1389" t="s">
        <v>1490</v>
      </c>
      <c r="C1389" t="s">
        <v>1491</v>
      </c>
      <c r="D1389" s="379">
        <v>356045102600</v>
      </c>
      <c r="E1389" t="s">
        <v>1500</v>
      </c>
      <c r="F1389">
        <v>0</v>
      </c>
      <c r="G1389" t="s">
        <v>3018</v>
      </c>
      <c r="H1389">
        <v>5.73</v>
      </c>
      <c r="I1389" s="447">
        <v>20</v>
      </c>
      <c r="J1389" s="447">
        <v>20</v>
      </c>
      <c r="K1389" s="447">
        <v>3000</v>
      </c>
    </row>
    <row r="1390" spans="1:11" x14ac:dyDescent="0.3">
      <c r="A1390" s="256">
        <v>356045103000</v>
      </c>
      <c r="B1390" t="s">
        <v>1490</v>
      </c>
      <c r="C1390" t="s">
        <v>1491</v>
      </c>
      <c r="D1390" s="379">
        <v>356045103000</v>
      </c>
      <c r="E1390" t="s">
        <v>1501</v>
      </c>
      <c r="F1390" t="s">
        <v>1501</v>
      </c>
      <c r="G1390" t="s">
        <v>3018</v>
      </c>
      <c r="H1390">
        <v>9.14</v>
      </c>
      <c r="I1390">
        <v>0</v>
      </c>
      <c r="J1390" s="380">
        <v>0</v>
      </c>
      <c r="K1390" s="447">
        <v>3000</v>
      </c>
    </row>
    <row r="1391" spans="1:11" x14ac:dyDescent="0.3">
      <c r="A1391" s="256">
        <v>356045103500</v>
      </c>
      <c r="B1391" t="s">
        <v>1490</v>
      </c>
      <c r="C1391" t="s">
        <v>1491</v>
      </c>
      <c r="D1391" s="379">
        <v>356045103500</v>
      </c>
      <c r="E1391" t="s">
        <v>1502</v>
      </c>
      <c r="F1391">
        <v>0</v>
      </c>
      <c r="G1391" t="s">
        <v>3018</v>
      </c>
      <c r="H1391">
        <v>9.41</v>
      </c>
      <c r="I1391" s="447">
        <v>20</v>
      </c>
      <c r="J1391" s="447">
        <v>40</v>
      </c>
      <c r="K1391" s="447">
        <v>3000</v>
      </c>
    </row>
    <row r="1392" spans="1:11" x14ac:dyDescent="0.3">
      <c r="A1392" s="256">
        <v>356045103600</v>
      </c>
      <c r="B1392" t="s">
        <v>1490</v>
      </c>
      <c r="C1392" t="s">
        <v>1491</v>
      </c>
      <c r="D1392" s="379">
        <v>356045103600</v>
      </c>
      <c r="E1392" t="s">
        <v>1503</v>
      </c>
      <c r="F1392">
        <v>0</v>
      </c>
      <c r="G1392" t="s">
        <v>3018</v>
      </c>
      <c r="H1392">
        <v>8.9499999999999993</v>
      </c>
      <c r="I1392">
        <v>0</v>
      </c>
      <c r="J1392" s="380">
        <v>0</v>
      </c>
      <c r="K1392" s="380">
        <v>0</v>
      </c>
    </row>
    <row r="1393" spans="1:11" x14ac:dyDescent="0.3">
      <c r="A1393" s="256">
        <v>356045104000</v>
      </c>
      <c r="B1393" t="s">
        <v>1490</v>
      </c>
      <c r="C1393" t="s">
        <v>1491</v>
      </c>
      <c r="D1393" s="379">
        <v>356045104000</v>
      </c>
      <c r="E1393" t="s">
        <v>1504</v>
      </c>
      <c r="F1393" t="s">
        <v>1504</v>
      </c>
      <c r="G1393" t="s">
        <v>3018</v>
      </c>
      <c r="H1393">
        <v>8.9600000000000009</v>
      </c>
      <c r="I1393">
        <v>0</v>
      </c>
      <c r="J1393" s="380">
        <v>0</v>
      </c>
      <c r="K1393" s="380">
        <v>0</v>
      </c>
    </row>
    <row r="1394" spans="1:11" x14ac:dyDescent="0.3">
      <c r="A1394" s="256">
        <v>356045104200</v>
      </c>
      <c r="B1394" t="s">
        <v>1490</v>
      </c>
      <c r="C1394" t="s">
        <v>1491</v>
      </c>
      <c r="D1394" s="379">
        <v>356045104200</v>
      </c>
      <c r="E1394" t="s">
        <v>1505</v>
      </c>
      <c r="F1394" t="s">
        <v>1505</v>
      </c>
      <c r="G1394" t="s">
        <v>3018</v>
      </c>
      <c r="H1394">
        <v>10.86</v>
      </c>
      <c r="I1394">
        <v>0</v>
      </c>
      <c r="J1394" s="380">
        <v>0</v>
      </c>
      <c r="K1394" s="380">
        <v>0</v>
      </c>
    </row>
    <row r="1395" spans="1:11" x14ac:dyDescent="0.3">
      <c r="A1395" s="256">
        <v>356045105000</v>
      </c>
      <c r="B1395" t="s">
        <v>1490</v>
      </c>
      <c r="C1395" t="s">
        <v>1491</v>
      </c>
      <c r="D1395" s="379">
        <v>356045105000</v>
      </c>
      <c r="E1395" t="s">
        <v>1506</v>
      </c>
      <c r="F1395">
        <v>0</v>
      </c>
      <c r="G1395" t="s">
        <v>3018</v>
      </c>
      <c r="H1395">
        <v>31.56</v>
      </c>
      <c r="I1395">
        <v>0</v>
      </c>
      <c r="J1395" s="380">
        <v>0</v>
      </c>
      <c r="K1395" s="380">
        <v>0</v>
      </c>
    </row>
    <row r="1396" spans="1:11" x14ac:dyDescent="0.3">
      <c r="A1396" s="256">
        <v>356045105200</v>
      </c>
      <c r="B1396" t="s">
        <v>1490</v>
      </c>
      <c r="C1396" t="s">
        <v>1491</v>
      </c>
      <c r="D1396" s="379">
        <v>356045105200</v>
      </c>
      <c r="E1396" t="s">
        <v>1507</v>
      </c>
      <c r="F1396">
        <v>0</v>
      </c>
      <c r="G1396" t="s">
        <v>3018</v>
      </c>
      <c r="H1396">
        <v>9.3000000000000007</v>
      </c>
      <c r="I1396">
        <v>0</v>
      </c>
      <c r="J1396" s="380">
        <v>0</v>
      </c>
      <c r="K1396" s="380">
        <v>0</v>
      </c>
    </row>
    <row r="1397" spans="1:11" x14ac:dyDescent="0.3">
      <c r="A1397" s="256">
        <v>356045106000</v>
      </c>
      <c r="B1397" t="s">
        <v>1490</v>
      </c>
      <c r="C1397" t="s">
        <v>1491</v>
      </c>
      <c r="D1397" s="379">
        <v>356045106000</v>
      </c>
      <c r="E1397" t="s">
        <v>1508</v>
      </c>
      <c r="F1397" t="s">
        <v>1508</v>
      </c>
      <c r="G1397" t="s">
        <v>3018</v>
      </c>
      <c r="H1397">
        <v>11.62</v>
      </c>
      <c r="I1397">
        <v>0</v>
      </c>
      <c r="J1397" s="380">
        <v>0</v>
      </c>
      <c r="K1397" s="447">
        <v>4000</v>
      </c>
    </row>
    <row r="1398" spans="1:11" x14ac:dyDescent="0.3">
      <c r="A1398" s="256">
        <v>356045106500</v>
      </c>
      <c r="B1398" t="s">
        <v>1490</v>
      </c>
      <c r="C1398" t="s">
        <v>1491</v>
      </c>
      <c r="D1398" s="379">
        <v>356045106500</v>
      </c>
      <c r="E1398" t="s">
        <v>1509</v>
      </c>
      <c r="F1398" t="s">
        <v>1509</v>
      </c>
      <c r="G1398" t="s">
        <v>3018</v>
      </c>
      <c r="H1398">
        <v>13.75</v>
      </c>
      <c r="I1398">
        <v>0</v>
      </c>
      <c r="J1398" s="380">
        <v>0</v>
      </c>
      <c r="K1398" s="447">
        <v>4000</v>
      </c>
    </row>
    <row r="1399" spans="1:11" x14ac:dyDescent="0.3">
      <c r="A1399" s="256">
        <v>356045107000</v>
      </c>
      <c r="B1399" t="s">
        <v>1490</v>
      </c>
      <c r="C1399" t="s">
        <v>1491</v>
      </c>
      <c r="D1399" s="379">
        <v>356045107000</v>
      </c>
      <c r="E1399" t="s">
        <v>1510</v>
      </c>
      <c r="F1399" t="s">
        <v>1510</v>
      </c>
      <c r="G1399" t="s">
        <v>3018</v>
      </c>
      <c r="H1399">
        <v>5.77</v>
      </c>
      <c r="I1399">
        <v>0</v>
      </c>
      <c r="J1399" s="380">
        <v>0</v>
      </c>
      <c r="K1399" s="380">
        <v>0</v>
      </c>
    </row>
    <row r="1400" spans="1:11" x14ac:dyDescent="0.3">
      <c r="A1400" s="256">
        <v>356045108000</v>
      </c>
      <c r="B1400" t="s">
        <v>1490</v>
      </c>
      <c r="C1400" t="s">
        <v>1491</v>
      </c>
      <c r="D1400" s="379">
        <v>356045108000</v>
      </c>
      <c r="E1400" t="s">
        <v>1511</v>
      </c>
      <c r="F1400">
        <v>0</v>
      </c>
      <c r="G1400" t="s">
        <v>3018</v>
      </c>
      <c r="H1400">
        <v>20.350000000000001</v>
      </c>
      <c r="I1400">
        <v>0</v>
      </c>
      <c r="J1400" s="380">
        <v>0</v>
      </c>
      <c r="K1400" s="380">
        <v>0</v>
      </c>
    </row>
    <row r="1401" spans="1:11" x14ac:dyDescent="0.3">
      <c r="A1401" s="256">
        <v>356045150000</v>
      </c>
      <c r="B1401" t="s">
        <v>1490</v>
      </c>
      <c r="C1401" t="s">
        <v>1491</v>
      </c>
      <c r="D1401" s="379">
        <v>356045150000</v>
      </c>
      <c r="E1401" t="s">
        <v>1512</v>
      </c>
      <c r="F1401" t="s">
        <v>1512</v>
      </c>
      <c r="G1401" t="s">
        <v>3018</v>
      </c>
      <c r="H1401">
        <v>149.96</v>
      </c>
      <c r="I1401">
        <v>0</v>
      </c>
      <c r="J1401" s="380">
        <v>0</v>
      </c>
      <c r="K1401" s="380">
        <v>0</v>
      </c>
    </row>
    <row r="1402" spans="1:11" x14ac:dyDescent="0.3">
      <c r="A1402" s="256">
        <v>356045200500</v>
      </c>
      <c r="B1402" t="s">
        <v>1490</v>
      </c>
      <c r="C1402" t="s">
        <v>1491</v>
      </c>
      <c r="D1402" s="379">
        <v>356045200500</v>
      </c>
      <c r="E1402" t="s">
        <v>1513</v>
      </c>
      <c r="F1402" t="s">
        <v>1513</v>
      </c>
      <c r="G1402" t="s">
        <v>3018</v>
      </c>
      <c r="H1402">
        <v>10.039999999999999</v>
      </c>
      <c r="I1402">
        <v>0</v>
      </c>
      <c r="J1402" s="380">
        <v>0</v>
      </c>
      <c r="K1402" s="447">
        <v>4000</v>
      </c>
    </row>
    <row r="1403" spans="1:11" x14ac:dyDescent="0.3">
      <c r="A1403" s="256">
        <v>356045202000</v>
      </c>
      <c r="B1403" t="s">
        <v>1490</v>
      </c>
      <c r="C1403" t="s">
        <v>1491</v>
      </c>
      <c r="D1403" s="379">
        <v>356045202000</v>
      </c>
      <c r="E1403" t="s">
        <v>1514</v>
      </c>
      <c r="F1403" t="s">
        <v>1514</v>
      </c>
      <c r="G1403" t="s">
        <v>3018</v>
      </c>
      <c r="H1403">
        <v>4.08</v>
      </c>
      <c r="I1403" s="447">
        <v>24</v>
      </c>
      <c r="J1403" s="447">
        <v>24</v>
      </c>
      <c r="K1403" s="447">
        <v>3000</v>
      </c>
    </row>
    <row r="1404" spans="1:11" x14ac:dyDescent="0.3">
      <c r="A1404" s="256">
        <v>356045202500</v>
      </c>
      <c r="B1404" t="s">
        <v>1490</v>
      </c>
      <c r="C1404" t="s">
        <v>1491</v>
      </c>
      <c r="D1404" s="379">
        <v>356045202500</v>
      </c>
      <c r="E1404" t="s">
        <v>1515</v>
      </c>
      <c r="F1404" t="s">
        <v>1515</v>
      </c>
      <c r="G1404" t="s">
        <v>3018</v>
      </c>
      <c r="H1404">
        <v>33.32</v>
      </c>
      <c r="I1404">
        <v>0</v>
      </c>
      <c r="J1404" s="380">
        <v>0</v>
      </c>
      <c r="K1404" s="380">
        <v>0</v>
      </c>
    </row>
    <row r="1405" spans="1:11" x14ac:dyDescent="0.3">
      <c r="A1405" s="256">
        <v>356045202600</v>
      </c>
      <c r="B1405" t="s">
        <v>1490</v>
      </c>
      <c r="C1405" t="s">
        <v>1491</v>
      </c>
      <c r="D1405" s="379">
        <v>356045202600</v>
      </c>
      <c r="E1405" t="s">
        <v>1516</v>
      </c>
      <c r="F1405">
        <v>0</v>
      </c>
      <c r="G1405" t="s">
        <v>3018</v>
      </c>
      <c r="H1405">
        <v>24.98</v>
      </c>
      <c r="I1405">
        <v>0</v>
      </c>
      <c r="J1405" s="380">
        <v>0</v>
      </c>
      <c r="K1405" s="380">
        <v>0</v>
      </c>
    </row>
    <row r="1406" spans="1:11" x14ac:dyDescent="0.3">
      <c r="A1406" s="256">
        <v>356045202700</v>
      </c>
      <c r="B1406" t="s">
        <v>1490</v>
      </c>
      <c r="C1406" t="s">
        <v>1491</v>
      </c>
      <c r="D1406" s="379">
        <v>356045202700</v>
      </c>
      <c r="E1406" t="s">
        <v>1517</v>
      </c>
      <c r="F1406" t="s">
        <v>1517</v>
      </c>
      <c r="G1406" t="s">
        <v>3018</v>
      </c>
      <c r="H1406">
        <v>82.48</v>
      </c>
      <c r="I1406" s="447">
        <v>40</v>
      </c>
      <c r="J1406" s="447">
        <v>45</v>
      </c>
      <c r="K1406" s="380">
        <v>0</v>
      </c>
    </row>
    <row r="1407" spans="1:11" x14ac:dyDescent="0.3">
      <c r="A1407" s="256">
        <v>356045202900</v>
      </c>
      <c r="B1407" t="s">
        <v>1490</v>
      </c>
      <c r="C1407" t="s">
        <v>1491</v>
      </c>
      <c r="D1407" s="379">
        <v>356045202900</v>
      </c>
      <c r="E1407" t="s">
        <v>1518</v>
      </c>
      <c r="F1407" t="s">
        <v>1518</v>
      </c>
      <c r="G1407" t="s">
        <v>3018</v>
      </c>
      <c r="H1407">
        <v>82.48</v>
      </c>
      <c r="I1407">
        <v>0</v>
      </c>
      <c r="J1407" s="380">
        <v>0</v>
      </c>
      <c r="K1407" s="380">
        <v>0</v>
      </c>
    </row>
    <row r="1408" spans="1:11" x14ac:dyDescent="0.3">
      <c r="A1408" s="256">
        <v>356045203000</v>
      </c>
      <c r="B1408" t="s">
        <v>1490</v>
      </c>
      <c r="C1408" t="s">
        <v>1491</v>
      </c>
      <c r="D1408" s="379">
        <v>356045203000</v>
      </c>
      <c r="E1408" t="s">
        <v>1519</v>
      </c>
      <c r="F1408" t="s">
        <v>1519</v>
      </c>
      <c r="G1408" t="s">
        <v>3018</v>
      </c>
      <c r="H1408">
        <v>8.4600000000000009</v>
      </c>
      <c r="I1408">
        <v>0</v>
      </c>
      <c r="J1408" s="447">
        <v>22</v>
      </c>
      <c r="K1408" s="447">
        <v>2000</v>
      </c>
    </row>
    <row r="1409" spans="1:11" x14ac:dyDescent="0.3">
      <c r="A1409" s="256">
        <v>356045203200</v>
      </c>
      <c r="B1409" t="s">
        <v>1490</v>
      </c>
      <c r="C1409" t="s">
        <v>1491</v>
      </c>
      <c r="D1409" s="379">
        <v>356045203200</v>
      </c>
      <c r="E1409" t="s">
        <v>1520</v>
      </c>
      <c r="F1409" t="s">
        <v>1520</v>
      </c>
      <c r="G1409" t="s">
        <v>2944</v>
      </c>
      <c r="H1409">
        <v>3.38</v>
      </c>
      <c r="I1409">
        <v>0</v>
      </c>
      <c r="J1409" s="380">
        <v>0</v>
      </c>
      <c r="K1409" s="380">
        <v>0</v>
      </c>
    </row>
    <row r="1410" spans="1:11" x14ac:dyDescent="0.3">
      <c r="A1410" s="256">
        <v>356045203400</v>
      </c>
      <c r="B1410" t="s">
        <v>1490</v>
      </c>
      <c r="C1410" t="s">
        <v>1491</v>
      </c>
      <c r="D1410" s="379">
        <v>356045203400</v>
      </c>
      <c r="E1410" t="s">
        <v>1521</v>
      </c>
      <c r="F1410" t="s">
        <v>1521</v>
      </c>
      <c r="G1410" t="s">
        <v>2944</v>
      </c>
      <c r="H1410">
        <v>4.2300000000000004</v>
      </c>
      <c r="I1410">
        <v>0</v>
      </c>
      <c r="J1410" s="380">
        <v>0</v>
      </c>
      <c r="K1410" s="380">
        <v>0</v>
      </c>
    </row>
    <row r="1411" spans="1:11" x14ac:dyDescent="0.3">
      <c r="A1411" s="256">
        <v>356045203600</v>
      </c>
      <c r="B1411" t="s">
        <v>1490</v>
      </c>
      <c r="C1411" t="s">
        <v>1491</v>
      </c>
      <c r="D1411" s="379">
        <v>356045203600</v>
      </c>
      <c r="E1411" t="s">
        <v>1522</v>
      </c>
      <c r="F1411" t="s">
        <v>1522</v>
      </c>
      <c r="G1411" t="s">
        <v>3018</v>
      </c>
      <c r="H1411">
        <v>3.55</v>
      </c>
      <c r="I1411" s="447">
        <v>27</v>
      </c>
      <c r="J1411" s="447">
        <v>50</v>
      </c>
      <c r="K1411" s="447">
        <v>2000</v>
      </c>
    </row>
    <row r="1412" spans="1:11" x14ac:dyDescent="0.3">
      <c r="A1412" s="256">
        <v>356045204000</v>
      </c>
      <c r="B1412" t="s">
        <v>1490</v>
      </c>
      <c r="C1412" t="s">
        <v>1491</v>
      </c>
      <c r="D1412" s="379">
        <v>356045204000</v>
      </c>
      <c r="E1412" t="s">
        <v>1523</v>
      </c>
      <c r="F1412">
        <v>0</v>
      </c>
      <c r="G1412" t="s">
        <v>3018</v>
      </c>
      <c r="H1412">
        <v>14.95</v>
      </c>
      <c r="I1412">
        <v>0</v>
      </c>
      <c r="J1412" s="380">
        <v>0</v>
      </c>
      <c r="K1412" s="380">
        <v>0</v>
      </c>
    </row>
    <row r="1413" spans="1:11" x14ac:dyDescent="0.3">
      <c r="A1413" s="256">
        <v>356045205500</v>
      </c>
      <c r="B1413" t="s">
        <v>1490</v>
      </c>
      <c r="C1413" t="s">
        <v>1491</v>
      </c>
      <c r="D1413" s="379">
        <v>356045205500</v>
      </c>
      <c r="E1413" t="s">
        <v>1524</v>
      </c>
      <c r="F1413" t="s">
        <v>1524</v>
      </c>
      <c r="G1413" t="s">
        <v>3018</v>
      </c>
      <c r="H1413">
        <v>27.51</v>
      </c>
      <c r="I1413">
        <v>0</v>
      </c>
      <c r="J1413" s="380">
        <v>0</v>
      </c>
      <c r="K1413" s="380">
        <v>0</v>
      </c>
    </row>
    <row r="1414" spans="1:11" x14ac:dyDescent="0.3">
      <c r="A1414" s="256">
        <v>356045206500</v>
      </c>
      <c r="B1414" t="s">
        <v>1490</v>
      </c>
      <c r="C1414" t="s">
        <v>1491</v>
      </c>
      <c r="D1414" s="379">
        <v>356045206500</v>
      </c>
      <c r="E1414" t="s">
        <v>1525</v>
      </c>
      <c r="F1414" t="s">
        <v>1525</v>
      </c>
      <c r="G1414" t="s">
        <v>3018</v>
      </c>
      <c r="H1414">
        <v>4.57</v>
      </c>
      <c r="I1414" s="447">
        <v>24</v>
      </c>
      <c r="J1414" s="447">
        <v>38</v>
      </c>
      <c r="K1414" s="447">
        <v>3700</v>
      </c>
    </row>
    <row r="1415" spans="1:11" x14ac:dyDescent="0.3">
      <c r="A1415" s="256">
        <v>356045207000</v>
      </c>
      <c r="B1415" t="s">
        <v>1490</v>
      </c>
      <c r="C1415" t="s">
        <v>1491</v>
      </c>
      <c r="D1415" s="379">
        <v>356045207000</v>
      </c>
      <c r="E1415" t="s">
        <v>1526</v>
      </c>
      <c r="F1415" t="s">
        <v>1527</v>
      </c>
      <c r="G1415" t="s">
        <v>3018</v>
      </c>
      <c r="H1415">
        <v>4.57</v>
      </c>
      <c r="I1415" s="447">
        <v>24</v>
      </c>
      <c r="J1415" s="447">
        <v>32</v>
      </c>
      <c r="K1415" s="447">
        <v>1200</v>
      </c>
    </row>
    <row r="1416" spans="1:11" x14ac:dyDescent="0.3">
      <c r="A1416" s="256">
        <v>356045207500</v>
      </c>
      <c r="B1416" t="s">
        <v>1490</v>
      </c>
      <c r="C1416" t="s">
        <v>1491</v>
      </c>
      <c r="D1416" s="379">
        <v>356045207500</v>
      </c>
      <c r="E1416" t="s">
        <v>1528</v>
      </c>
      <c r="F1416" t="s">
        <v>1528</v>
      </c>
      <c r="G1416" t="s">
        <v>3018</v>
      </c>
      <c r="H1416">
        <v>4.57</v>
      </c>
      <c r="I1416" s="447">
        <v>24</v>
      </c>
      <c r="J1416" s="447">
        <v>32</v>
      </c>
      <c r="K1416" s="447">
        <v>600</v>
      </c>
    </row>
    <row r="1417" spans="1:11" x14ac:dyDescent="0.3">
      <c r="A1417" s="256">
        <v>356045300200</v>
      </c>
      <c r="B1417" t="s">
        <v>1490</v>
      </c>
      <c r="C1417" t="s">
        <v>1491</v>
      </c>
      <c r="D1417" s="379">
        <v>356045300200</v>
      </c>
      <c r="E1417" t="s">
        <v>1529</v>
      </c>
      <c r="F1417">
        <v>0</v>
      </c>
      <c r="G1417" t="s">
        <v>3018</v>
      </c>
      <c r="H1417">
        <v>4.12</v>
      </c>
      <c r="I1417" s="447">
        <v>24</v>
      </c>
      <c r="J1417" s="447">
        <v>24</v>
      </c>
      <c r="K1417" s="447">
        <v>3000</v>
      </c>
    </row>
    <row r="1418" spans="1:11" x14ac:dyDescent="0.3">
      <c r="A1418" s="256">
        <v>356045300500</v>
      </c>
      <c r="B1418" t="s">
        <v>1490</v>
      </c>
      <c r="C1418" t="s">
        <v>1491</v>
      </c>
      <c r="D1418" s="379">
        <v>356045300500</v>
      </c>
      <c r="E1418" t="s">
        <v>1530</v>
      </c>
      <c r="F1418" t="s">
        <v>1530</v>
      </c>
      <c r="G1418" t="s">
        <v>3018</v>
      </c>
      <c r="H1418">
        <v>11.74</v>
      </c>
      <c r="I1418" s="447">
        <v>24</v>
      </c>
      <c r="J1418" s="447">
        <v>40</v>
      </c>
      <c r="K1418" s="447">
        <v>3000</v>
      </c>
    </row>
    <row r="1419" spans="1:11" x14ac:dyDescent="0.3">
      <c r="A1419" s="256">
        <v>356045502000</v>
      </c>
      <c r="B1419" t="s">
        <v>1490</v>
      </c>
      <c r="C1419" t="s">
        <v>1491</v>
      </c>
      <c r="D1419" s="379">
        <v>356045502000</v>
      </c>
      <c r="E1419" t="s">
        <v>1531</v>
      </c>
      <c r="F1419" t="s">
        <v>1531</v>
      </c>
      <c r="G1419" t="s">
        <v>3018</v>
      </c>
      <c r="H1419">
        <v>3.85</v>
      </c>
      <c r="I1419" s="447">
        <v>18</v>
      </c>
      <c r="J1419" s="447">
        <v>45</v>
      </c>
      <c r="K1419" s="447">
        <v>4000</v>
      </c>
    </row>
    <row r="1420" spans="1:11" x14ac:dyDescent="0.3">
      <c r="A1420" s="256">
        <v>356045502100</v>
      </c>
      <c r="B1420" t="s">
        <v>1490</v>
      </c>
      <c r="C1420" t="s">
        <v>1491</v>
      </c>
      <c r="D1420" s="379">
        <v>356045502100</v>
      </c>
      <c r="E1420" t="s">
        <v>3487</v>
      </c>
      <c r="F1420">
        <v>0</v>
      </c>
      <c r="G1420" t="s">
        <v>3018</v>
      </c>
      <c r="H1420">
        <v>4.12</v>
      </c>
      <c r="I1420" s="447">
        <v>18</v>
      </c>
      <c r="J1420" s="447">
        <v>45</v>
      </c>
      <c r="K1420" s="447">
        <v>3000</v>
      </c>
    </row>
    <row r="1421" spans="1:11" x14ac:dyDescent="0.3">
      <c r="A1421" s="256">
        <v>356045600500</v>
      </c>
      <c r="B1421" t="s">
        <v>1490</v>
      </c>
      <c r="C1421" t="s">
        <v>1491</v>
      </c>
      <c r="D1421" s="379">
        <v>356045600500</v>
      </c>
      <c r="E1421" t="s">
        <v>1532</v>
      </c>
      <c r="F1421">
        <v>0</v>
      </c>
      <c r="G1421" t="s">
        <v>3018</v>
      </c>
      <c r="H1421">
        <v>3.69</v>
      </c>
      <c r="I1421">
        <v>0</v>
      </c>
      <c r="J1421" s="380">
        <v>0</v>
      </c>
      <c r="K1421" s="380">
        <v>0</v>
      </c>
    </row>
    <row r="1422" spans="1:11" x14ac:dyDescent="0.3">
      <c r="A1422" s="256">
        <v>356045700900</v>
      </c>
      <c r="B1422" t="s">
        <v>1490</v>
      </c>
      <c r="C1422" t="s">
        <v>1491</v>
      </c>
      <c r="D1422" s="379">
        <v>356045700900</v>
      </c>
      <c r="E1422" t="s">
        <v>1533</v>
      </c>
      <c r="F1422" t="s">
        <v>1533</v>
      </c>
      <c r="G1422" t="s">
        <v>3018</v>
      </c>
      <c r="H1422">
        <v>5.64</v>
      </c>
      <c r="I1422">
        <v>0</v>
      </c>
      <c r="J1422" s="380">
        <v>0</v>
      </c>
      <c r="K1422" s="380">
        <v>0</v>
      </c>
    </row>
    <row r="1423" spans="1:11" x14ac:dyDescent="0.3">
      <c r="A1423" s="256">
        <v>356045701200</v>
      </c>
      <c r="B1423" t="s">
        <v>1490</v>
      </c>
      <c r="C1423" t="s">
        <v>1491</v>
      </c>
      <c r="D1423" s="379">
        <v>356045701200</v>
      </c>
      <c r="E1423" t="s">
        <v>1534</v>
      </c>
      <c r="F1423" t="s">
        <v>1534</v>
      </c>
      <c r="G1423" t="s">
        <v>3018</v>
      </c>
      <c r="H1423">
        <v>23.65</v>
      </c>
      <c r="I1423">
        <v>0</v>
      </c>
      <c r="J1423" s="380">
        <v>0</v>
      </c>
      <c r="K1423" s="380">
        <v>0</v>
      </c>
    </row>
    <row r="1424" spans="1:11" x14ac:dyDescent="0.3">
      <c r="A1424" s="256">
        <v>356522100500</v>
      </c>
      <c r="B1424" t="s">
        <v>1535</v>
      </c>
      <c r="C1424" t="s">
        <v>1536</v>
      </c>
      <c r="D1424" s="379">
        <v>356522100500</v>
      </c>
      <c r="E1424" t="s">
        <v>1537</v>
      </c>
      <c r="F1424">
        <v>0</v>
      </c>
      <c r="G1424" t="s">
        <v>2944</v>
      </c>
      <c r="H1424">
        <v>1</v>
      </c>
      <c r="I1424">
        <v>0</v>
      </c>
      <c r="J1424" s="380">
        <v>0</v>
      </c>
      <c r="K1424" s="380">
        <v>0</v>
      </c>
    </row>
    <row r="1425" spans="1:11" x14ac:dyDescent="0.3">
      <c r="A1425" s="256">
        <v>356522101000</v>
      </c>
      <c r="B1425" t="s">
        <v>1535</v>
      </c>
      <c r="C1425" t="s">
        <v>1536</v>
      </c>
      <c r="D1425" s="379">
        <v>356522101000</v>
      </c>
      <c r="E1425" t="s">
        <v>1538</v>
      </c>
      <c r="F1425">
        <v>0</v>
      </c>
      <c r="G1425" t="s">
        <v>2944</v>
      </c>
      <c r="H1425">
        <v>22.93</v>
      </c>
      <c r="I1425">
        <v>0</v>
      </c>
      <c r="J1425" s="380">
        <v>0</v>
      </c>
      <c r="K1425" s="380">
        <v>0</v>
      </c>
    </row>
    <row r="1426" spans="1:11" x14ac:dyDescent="0.3">
      <c r="A1426" s="256">
        <v>356522101500</v>
      </c>
      <c r="B1426" t="s">
        <v>1535</v>
      </c>
      <c r="C1426" t="s">
        <v>1536</v>
      </c>
      <c r="D1426" s="379">
        <v>356522101500</v>
      </c>
      <c r="E1426" t="s">
        <v>1539</v>
      </c>
      <c r="F1426">
        <v>0</v>
      </c>
      <c r="G1426" t="s">
        <v>2944</v>
      </c>
      <c r="H1426">
        <v>17.190000000000001</v>
      </c>
      <c r="I1426">
        <v>0</v>
      </c>
      <c r="J1426" s="380">
        <v>0</v>
      </c>
      <c r="K1426" s="380">
        <v>0</v>
      </c>
    </row>
    <row r="1427" spans="1:11" x14ac:dyDescent="0.3">
      <c r="A1427" s="256">
        <v>356522102000</v>
      </c>
      <c r="B1427" t="s">
        <v>1535</v>
      </c>
      <c r="C1427" t="s">
        <v>1536</v>
      </c>
      <c r="D1427" s="379">
        <v>356522102000</v>
      </c>
      <c r="E1427" t="s">
        <v>1540</v>
      </c>
      <c r="F1427">
        <v>0</v>
      </c>
      <c r="G1427" t="s">
        <v>2944</v>
      </c>
      <c r="H1427">
        <v>152.76</v>
      </c>
      <c r="I1427">
        <v>0</v>
      </c>
      <c r="J1427" s="380">
        <v>0</v>
      </c>
      <c r="K1427" s="380">
        <v>0</v>
      </c>
    </row>
    <row r="1428" spans="1:11" x14ac:dyDescent="0.3">
      <c r="A1428" s="256">
        <v>356522102500</v>
      </c>
      <c r="B1428" t="s">
        <v>1535</v>
      </c>
      <c r="C1428" t="s">
        <v>1536</v>
      </c>
      <c r="D1428" s="379">
        <v>356522102500</v>
      </c>
      <c r="E1428" t="s">
        <v>1541</v>
      </c>
      <c r="F1428">
        <v>0</v>
      </c>
      <c r="G1428" t="s">
        <v>2944</v>
      </c>
      <c r="H1428">
        <v>2.4300000000000002</v>
      </c>
      <c r="I1428">
        <v>0</v>
      </c>
      <c r="J1428" s="380">
        <v>0</v>
      </c>
      <c r="K1428" s="380">
        <v>0</v>
      </c>
    </row>
    <row r="1429" spans="1:11" x14ac:dyDescent="0.3">
      <c r="A1429" s="256">
        <v>356522200500</v>
      </c>
      <c r="B1429" t="s">
        <v>1535</v>
      </c>
      <c r="C1429" t="s">
        <v>1536</v>
      </c>
      <c r="D1429" s="379">
        <v>356522200500</v>
      </c>
      <c r="E1429" t="s">
        <v>1542</v>
      </c>
      <c r="F1429" t="s">
        <v>1542</v>
      </c>
      <c r="G1429" t="s">
        <v>2944</v>
      </c>
      <c r="H1429">
        <v>2.73</v>
      </c>
      <c r="I1429">
        <v>0</v>
      </c>
      <c r="J1429" s="380">
        <v>0</v>
      </c>
      <c r="K1429" s="380">
        <v>0</v>
      </c>
    </row>
    <row r="1430" spans="1:11" x14ac:dyDescent="0.3">
      <c r="A1430" s="256">
        <v>356522201000</v>
      </c>
      <c r="B1430" t="s">
        <v>1535</v>
      </c>
      <c r="C1430" t="s">
        <v>1536</v>
      </c>
      <c r="D1430" s="379">
        <v>356522201000</v>
      </c>
      <c r="E1430" t="s">
        <v>1543</v>
      </c>
      <c r="F1430">
        <v>0</v>
      </c>
      <c r="G1430" t="s">
        <v>2944</v>
      </c>
      <c r="H1430">
        <v>4.5199999999999996</v>
      </c>
      <c r="I1430">
        <v>0</v>
      </c>
      <c r="J1430" s="380">
        <v>0</v>
      </c>
      <c r="K1430" s="380">
        <v>0</v>
      </c>
    </row>
    <row r="1431" spans="1:11" x14ac:dyDescent="0.3">
      <c r="A1431" s="256">
        <v>356522201500</v>
      </c>
      <c r="B1431" t="s">
        <v>1535</v>
      </c>
      <c r="C1431" t="s">
        <v>1536</v>
      </c>
      <c r="D1431" s="379">
        <v>356522201500</v>
      </c>
      <c r="E1431" t="s">
        <v>1544</v>
      </c>
      <c r="F1431" t="s">
        <v>1544</v>
      </c>
      <c r="G1431" t="s">
        <v>2944</v>
      </c>
      <c r="H1431">
        <v>9.84</v>
      </c>
      <c r="I1431">
        <v>0</v>
      </c>
      <c r="J1431" s="380">
        <v>0</v>
      </c>
      <c r="K1431" s="380">
        <v>0</v>
      </c>
    </row>
    <row r="1432" spans="1:11" x14ac:dyDescent="0.3">
      <c r="A1432" s="256">
        <v>356522202000</v>
      </c>
      <c r="B1432" t="s">
        <v>1535</v>
      </c>
      <c r="C1432" t="s">
        <v>1536</v>
      </c>
      <c r="D1432" s="379">
        <v>356522202000</v>
      </c>
      <c r="E1432" t="s">
        <v>1545</v>
      </c>
      <c r="F1432" t="s">
        <v>1545</v>
      </c>
      <c r="G1432" t="s">
        <v>2944</v>
      </c>
      <c r="H1432">
        <v>57.24</v>
      </c>
      <c r="I1432">
        <v>0</v>
      </c>
      <c r="J1432" s="380">
        <v>0</v>
      </c>
      <c r="K1432" s="380">
        <v>0</v>
      </c>
    </row>
    <row r="1433" spans="1:11" x14ac:dyDescent="0.3">
      <c r="A1433" s="256">
        <v>356522300500</v>
      </c>
      <c r="B1433" t="s">
        <v>1535</v>
      </c>
      <c r="C1433" t="s">
        <v>1536</v>
      </c>
      <c r="D1433" s="379">
        <v>356522300500</v>
      </c>
      <c r="E1433" t="s">
        <v>1546</v>
      </c>
      <c r="F1433">
        <v>0</v>
      </c>
      <c r="G1433" t="s">
        <v>2944</v>
      </c>
      <c r="H1433">
        <v>15.52</v>
      </c>
      <c r="I1433">
        <v>0</v>
      </c>
      <c r="J1433" s="380">
        <v>0</v>
      </c>
      <c r="K1433" s="380">
        <v>0</v>
      </c>
    </row>
    <row r="1434" spans="1:11" x14ac:dyDescent="0.3">
      <c r="A1434" s="256">
        <v>356522301000</v>
      </c>
      <c r="B1434" t="s">
        <v>1535</v>
      </c>
      <c r="C1434" t="s">
        <v>1536</v>
      </c>
      <c r="D1434" s="379">
        <v>356522301000</v>
      </c>
      <c r="E1434" t="s">
        <v>1547</v>
      </c>
      <c r="F1434">
        <v>0</v>
      </c>
      <c r="G1434" t="s">
        <v>2944</v>
      </c>
      <c r="H1434">
        <v>6.95</v>
      </c>
      <c r="I1434">
        <v>0</v>
      </c>
      <c r="J1434" s="380">
        <v>0</v>
      </c>
      <c r="K1434" s="380">
        <v>0</v>
      </c>
    </row>
    <row r="1435" spans="1:11" x14ac:dyDescent="0.3">
      <c r="A1435" s="256">
        <v>356540100500</v>
      </c>
      <c r="B1435" t="s">
        <v>1548</v>
      </c>
      <c r="C1435" t="s">
        <v>1549</v>
      </c>
      <c r="D1435" s="379">
        <v>356540100500</v>
      </c>
      <c r="E1435" t="s">
        <v>1550</v>
      </c>
      <c r="F1435">
        <v>0</v>
      </c>
      <c r="G1435" t="s">
        <v>2944</v>
      </c>
      <c r="H1435">
        <v>6.53</v>
      </c>
      <c r="I1435">
        <v>0</v>
      </c>
      <c r="J1435" s="380">
        <v>0</v>
      </c>
      <c r="K1435" s="380">
        <v>0</v>
      </c>
    </row>
    <row r="1436" spans="1:11" x14ac:dyDescent="0.3">
      <c r="A1436" s="256">
        <v>356540101000</v>
      </c>
      <c r="B1436" t="s">
        <v>1548</v>
      </c>
      <c r="C1436" t="s">
        <v>1549</v>
      </c>
      <c r="D1436" s="379">
        <v>356540101000</v>
      </c>
      <c r="E1436" t="s">
        <v>1551</v>
      </c>
      <c r="F1436">
        <v>0</v>
      </c>
      <c r="G1436" t="s">
        <v>2944</v>
      </c>
      <c r="H1436">
        <v>2.75</v>
      </c>
      <c r="I1436">
        <v>0</v>
      </c>
      <c r="J1436" s="380">
        <v>0</v>
      </c>
      <c r="K1436" s="380">
        <v>0</v>
      </c>
    </row>
    <row r="1437" spans="1:11" x14ac:dyDescent="0.3">
      <c r="A1437" s="256">
        <v>356540101500</v>
      </c>
      <c r="B1437" t="s">
        <v>1548</v>
      </c>
      <c r="C1437" t="s">
        <v>1549</v>
      </c>
      <c r="D1437" s="379">
        <v>356540101500</v>
      </c>
      <c r="E1437" t="s">
        <v>1552</v>
      </c>
      <c r="F1437">
        <v>0</v>
      </c>
      <c r="G1437" t="s">
        <v>2944</v>
      </c>
      <c r="H1437">
        <v>4.97</v>
      </c>
      <c r="I1437">
        <v>0</v>
      </c>
      <c r="J1437" s="380">
        <v>0</v>
      </c>
      <c r="K1437" s="380">
        <v>0</v>
      </c>
    </row>
    <row r="1438" spans="1:11" x14ac:dyDescent="0.3">
      <c r="A1438" s="256">
        <v>356540102000</v>
      </c>
      <c r="B1438" t="s">
        <v>1548</v>
      </c>
      <c r="C1438" t="s">
        <v>1549</v>
      </c>
      <c r="D1438" s="379">
        <v>356540102000</v>
      </c>
      <c r="E1438" t="s">
        <v>1553</v>
      </c>
      <c r="F1438">
        <v>0</v>
      </c>
      <c r="G1438" t="s">
        <v>2944</v>
      </c>
      <c r="H1438">
        <v>3.78</v>
      </c>
      <c r="I1438">
        <v>0</v>
      </c>
      <c r="J1438" s="380">
        <v>0</v>
      </c>
      <c r="K1438" s="380">
        <v>0</v>
      </c>
    </row>
    <row r="1439" spans="1:11" x14ac:dyDescent="0.3">
      <c r="A1439" s="256">
        <v>356540102500</v>
      </c>
      <c r="B1439" t="s">
        <v>1548</v>
      </c>
      <c r="C1439" t="s">
        <v>1549</v>
      </c>
      <c r="D1439" s="379">
        <v>356540102500</v>
      </c>
      <c r="E1439" t="s">
        <v>1554</v>
      </c>
      <c r="F1439">
        <v>0</v>
      </c>
      <c r="G1439" t="s">
        <v>3018</v>
      </c>
      <c r="H1439">
        <v>34.54</v>
      </c>
      <c r="I1439">
        <v>0</v>
      </c>
      <c r="J1439" s="380">
        <v>0</v>
      </c>
      <c r="K1439" s="380">
        <v>0</v>
      </c>
    </row>
    <row r="1440" spans="1:11" x14ac:dyDescent="0.3">
      <c r="A1440" s="256">
        <v>356540105000</v>
      </c>
      <c r="B1440" t="s">
        <v>1548</v>
      </c>
      <c r="C1440" t="s">
        <v>1549</v>
      </c>
      <c r="D1440" s="379">
        <v>356540105000</v>
      </c>
      <c r="E1440" t="s">
        <v>1555</v>
      </c>
      <c r="F1440">
        <v>0</v>
      </c>
      <c r="G1440" t="s">
        <v>2944</v>
      </c>
      <c r="H1440">
        <v>260.3</v>
      </c>
      <c r="I1440">
        <v>0</v>
      </c>
      <c r="J1440" s="380">
        <v>0</v>
      </c>
      <c r="K1440" s="380">
        <v>0</v>
      </c>
    </row>
    <row r="1441" spans="1:11" x14ac:dyDescent="0.3">
      <c r="A1441" s="256">
        <v>356540111100</v>
      </c>
      <c r="B1441" t="s">
        <v>1548</v>
      </c>
      <c r="C1441" t="s">
        <v>1549</v>
      </c>
      <c r="D1441" s="379">
        <v>356540111100</v>
      </c>
      <c r="E1441" t="s">
        <v>1556</v>
      </c>
      <c r="F1441" t="s">
        <v>1556</v>
      </c>
      <c r="G1441" t="s">
        <v>3017</v>
      </c>
      <c r="H1441">
        <v>1.06</v>
      </c>
      <c r="I1441">
        <v>0</v>
      </c>
      <c r="J1441" s="380">
        <v>0</v>
      </c>
      <c r="K1441" s="380">
        <v>0</v>
      </c>
    </row>
    <row r="1442" spans="1:11" x14ac:dyDescent="0.3">
      <c r="A1442" s="256">
        <v>356540300500</v>
      </c>
      <c r="B1442" t="s">
        <v>1548</v>
      </c>
      <c r="C1442" t="s">
        <v>1549</v>
      </c>
      <c r="D1442" s="379">
        <v>356540300500</v>
      </c>
      <c r="E1442" t="s">
        <v>1557</v>
      </c>
      <c r="F1442" t="s">
        <v>1557</v>
      </c>
      <c r="G1442" t="s">
        <v>2944</v>
      </c>
      <c r="H1442">
        <v>7.06</v>
      </c>
      <c r="I1442">
        <v>0</v>
      </c>
      <c r="J1442" s="380">
        <v>0</v>
      </c>
      <c r="K1442" s="380">
        <v>0</v>
      </c>
    </row>
    <row r="1443" spans="1:11" x14ac:dyDescent="0.3">
      <c r="A1443" s="256">
        <v>356540301000</v>
      </c>
      <c r="B1443" t="s">
        <v>1548</v>
      </c>
      <c r="C1443" t="s">
        <v>1549</v>
      </c>
      <c r="D1443" s="379">
        <v>356540301000</v>
      </c>
      <c r="E1443" t="s">
        <v>1558</v>
      </c>
      <c r="F1443">
        <v>0</v>
      </c>
      <c r="G1443" t="s">
        <v>2944</v>
      </c>
      <c r="H1443">
        <v>0.7</v>
      </c>
      <c r="I1443">
        <v>0</v>
      </c>
      <c r="J1443" s="380">
        <v>0</v>
      </c>
      <c r="K1443" s="380">
        <v>0</v>
      </c>
    </row>
    <row r="1444" spans="1:11" x14ac:dyDescent="0.3">
      <c r="A1444" s="256">
        <v>356540301500</v>
      </c>
      <c r="B1444" t="s">
        <v>1548</v>
      </c>
      <c r="C1444" t="s">
        <v>1549</v>
      </c>
      <c r="D1444" s="379">
        <v>356540301500</v>
      </c>
      <c r="E1444" t="s">
        <v>1559</v>
      </c>
      <c r="F1444" t="s">
        <v>1559</v>
      </c>
      <c r="G1444" t="s">
        <v>2944</v>
      </c>
      <c r="H1444">
        <v>5.3</v>
      </c>
      <c r="I1444">
        <v>0</v>
      </c>
      <c r="J1444" s="380">
        <v>0</v>
      </c>
      <c r="K1444" s="380">
        <v>0</v>
      </c>
    </row>
    <row r="1445" spans="1:11" x14ac:dyDescent="0.3">
      <c r="A1445" s="256">
        <v>356540302000</v>
      </c>
      <c r="B1445" t="s">
        <v>1548</v>
      </c>
      <c r="C1445" t="s">
        <v>1549</v>
      </c>
      <c r="D1445" s="379">
        <v>356540302000</v>
      </c>
      <c r="E1445" t="s">
        <v>1560</v>
      </c>
      <c r="F1445" t="s">
        <v>1560</v>
      </c>
      <c r="G1445" t="s">
        <v>2944</v>
      </c>
      <c r="H1445">
        <v>2.83</v>
      </c>
      <c r="I1445">
        <v>0</v>
      </c>
      <c r="J1445" s="380">
        <v>0</v>
      </c>
      <c r="K1445" s="380">
        <v>0</v>
      </c>
    </row>
    <row r="1446" spans="1:11" x14ac:dyDescent="0.3">
      <c r="A1446" s="256">
        <v>356540302200</v>
      </c>
      <c r="B1446" t="s">
        <v>1548</v>
      </c>
      <c r="C1446" t="s">
        <v>1549</v>
      </c>
      <c r="D1446" s="379">
        <v>356540302200</v>
      </c>
      <c r="E1446" t="s">
        <v>1561</v>
      </c>
      <c r="F1446">
        <v>0</v>
      </c>
      <c r="G1446" t="s">
        <v>2944</v>
      </c>
      <c r="H1446">
        <v>2.5</v>
      </c>
      <c r="I1446">
        <v>0</v>
      </c>
      <c r="J1446" s="380">
        <v>0</v>
      </c>
      <c r="K1446" s="380">
        <v>0</v>
      </c>
    </row>
    <row r="1447" spans="1:11" x14ac:dyDescent="0.3">
      <c r="A1447" s="256">
        <v>356540302300</v>
      </c>
      <c r="B1447" t="s">
        <v>1548</v>
      </c>
      <c r="C1447" t="s">
        <v>1549</v>
      </c>
      <c r="D1447" s="379">
        <v>356540302300</v>
      </c>
      <c r="E1447" t="s">
        <v>1562</v>
      </c>
      <c r="F1447" t="s">
        <v>1562</v>
      </c>
      <c r="G1447" t="s">
        <v>2944</v>
      </c>
      <c r="H1447">
        <v>2.09</v>
      </c>
      <c r="I1447">
        <v>0</v>
      </c>
      <c r="J1447" s="380">
        <v>0</v>
      </c>
      <c r="K1447" s="380">
        <v>0</v>
      </c>
    </row>
    <row r="1448" spans="1:11" x14ac:dyDescent="0.3">
      <c r="A1448" s="256">
        <v>2060411003</v>
      </c>
      <c r="B1448" t="s">
        <v>1563</v>
      </c>
      <c r="C1448" t="s">
        <v>1564</v>
      </c>
      <c r="D1448" s="379">
        <v>2060411003</v>
      </c>
      <c r="E1448" t="s">
        <v>1565</v>
      </c>
      <c r="F1448">
        <v>0</v>
      </c>
      <c r="G1448" t="s">
        <v>2946</v>
      </c>
      <c r="H1448">
        <v>338.16</v>
      </c>
      <c r="I1448">
        <v>0</v>
      </c>
      <c r="J1448" s="380">
        <v>0</v>
      </c>
      <c r="K1448" s="380">
        <v>0</v>
      </c>
    </row>
    <row r="1449" spans="1:11" x14ac:dyDescent="0.3">
      <c r="A1449" s="256">
        <v>2060411080</v>
      </c>
      <c r="B1449" t="s">
        <v>1563</v>
      </c>
      <c r="C1449" t="s">
        <v>1564</v>
      </c>
      <c r="D1449" s="379">
        <v>2060411080</v>
      </c>
      <c r="E1449" t="s">
        <v>1566</v>
      </c>
      <c r="F1449">
        <v>0</v>
      </c>
      <c r="G1449" t="s">
        <v>2944</v>
      </c>
      <c r="H1449">
        <v>0</v>
      </c>
      <c r="I1449">
        <v>0</v>
      </c>
      <c r="J1449" s="380">
        <v>0</v>
      </c>
      <c r="K1449" s="380">
        <v>0</v>
      </c>
    </row>
    <row r="1450" spans="1:11" x14ac:dyDescent="0.3">
      <c r="A1450" s="256">
        <v>2060411085</v>
      </c>
      <c r="B1450" t="s">
        <v>1563</v>
      </c>
      <c r="C1450" t="s">
        <v>1564</v>
      </c>
      <c r="D1450" s="379">
        <v>2060411085</v>
      </c>
      <c r="E1450" t="s">
        <v>1567</v>
      </c>
      <c r="F1450">
        <v>0</v>
      </c>
      <c r="G1450" t="s">
        <v>2944</v>
      </c>
      <c r="H1450">
        <v>0</v>
      </c>
      <c r="I1450">
        <v>0</v>
      </c>
      <c r="J1450" s="380">
        <v>0</v>
      </c>
      <c r="K1450" s="380">
        <v>0</v>
      </c>
    </row>
    <row r="1451" spans="1:11" x14ac:dyDescent="0.3">
      <c r="A1451" s="256">
        <v>3560411150</v>
      </c>
      <c r="B1451" t="s">
        <v>1563</v>
      </c>
      <c r="C1451" t="s">
        <v>1564</v>
      </c>
      <c r="D1451" s="379">
        <v>3560411150</v>
      </c>
      <c r="E1451" t="s">
        <v>1568</v>
      </c>
      <c r="F1451">
        <v>0</v>
      </c>
      <c r="G1451" t="s">
        <v>3018</v>
      </c>
      <c r="H1451">
        <v>3.61</v>
      </c>
      <c r="I1451">
        <v>0</v>
      </c>
      <c r="J1451" s="380">
        <v>0</v>
      </c>
      <c r="K1451" s="380">
        <v>0</v>
      </c>
    </row>
    <row r="1452" spans="1:11" x14ac:dyDescent="0.3">
      <c r="A1452" s="256">
        <v>3560411155</v>
      </c>
      <c r="B1452" t="s">
        <v>1563</v>
      </c>
      <c r="C1452" t="s">
        <v>1564</v>
      </c>
      <c r="D1452" s="379">
        <v>3560411155</v>
      </c>
      <c r="E1452" t="s">
        <v>1569</v>
      </c>
      <c r="F1452">
        <v>0</v>
      </c>
      <c r="G1452" t="s">
        <v>3018</v>
      </c>
      <c r="H1452">
        <v>3.61</v>
      </c>
      <c r="I1452">
        <v>0</v>
      </c>
      <c r="J1452" s="380">
        <v>0</v>
      </c>
      <c r="K1452" s="380">
        <v>0</v>
      </c>
    </row>
    <row r="1453" spans="1:11" x14ac:dyDescent="0.3">
      <c r="A1453" s="256">
        <v>3560411160</v>
      </c>
      <c r="B1453" t="s">
        <v>1563</v>
      </c>
      <c r="C1453" t="s">
        <v>1564</v>
      </c>
      <c r="D1453" s="379">
        <v>3560411160</v>
      </c>
      <c r="E1453" t="s">
        <v>1570</v>
      </c>
      <c r="F1453">
        <v>0</v>
      </c>
      <c r="G1453" t="s">
        <v>3018</v>
      </c>
      <c r="H1453">
        <v>3.61</v>
      </c>
      <c r="I1453">
        <v>0</v>
      </c>
      <c r="J1453" s="380">
        <v>0</v>
      </c>
      <c r="K1453" s="380">
        <v>0</v>
      </c>
    </row>
    <row r="1454" spans="1:11" x14ac:dyDescent="0.3">
      <c r="A1454" s="256">
        <v>356541100100</v>
      </c>
      <c r="B1454" t="s">
        <v>1563</v>
      </c>
      <c r="C1454" t="s">
        <v>1564</v>
      </c>
      <c r="D1454" s="379">
        <v>356541100100</v>
      </c>
      <c r="E1454" t="s">
        <v>1571</v>
      </c>
      <c r="F1454" t="s">
        <v>1571</v>
      </c>
      <c r="G1454" t="s">
        <v>2965</v>
      </c>
      <c r="H1454">
        <v>91.78</v>
      </c>
      <c r="I1454">
        <v>0</v>
      </c>
      <c r="J1454" s="380">
        <v>0</v>
      </c>
      <c r="K1454" s="380">
        <v>0</v>
      </c>
    </row>
    <row r="1455" spans="1:11" x14ac:dyDescent="0.3">
      <c r="A1455" s="256">
        <v>356541100200</v>
      </c>
      <c r="B1455" t="s">
        <v>1563</v>
      </c>
      <c r="C1455" t="s">
        <v>1564</v>
      </c>
      <c r="D1455" s="379">
        <v>356541100200</v>
      </c>
      <c r="E1455" t="s">
        <v>1572</v>
      </c>
      <c r="F1455">
        <v>0</v>
      </c>
      <c r="G1455" t="s">
        <v>2946</v>
      </c>
      <c r="H1455">
        <v>173.48</v>
      </c>
      <c r="I1455">
        <v>0</v>
      </c>
      <c r="J1455" s="380">
        <v>0</v>
      </c>
      <c r="K1455" s="380">
        <v>0</v>
      </c>
    </row>
    <row r="1456" spans="1:11" x14ac:dyDescent="0.3">
      <c r="A1456" s="256">
        <v>356541100400</v>
      </c>
      <c r="B1456" t="s">
        <v>1563</v>
      </c>
      <c r="C1456" t="s">
        <v>1564</v>
      </c>
      <c r="D1456" s="379">
        <v>356541100400</v>
      </c>
      <c r="E1456" t="s">
        <v>1573</v>
      </c>
      <c r="F1456" t="s">
        <v>1573</v>
      </c>
      <c r="G1456" t="s">
        <v>2946</v>
      </c>
      <c r="H1456">
        <v>205.4</v>
      </c>
      <c r="I1456">
        <v>0</v>
      </c>
      <c r="J1456" s="380">
        <v>0</v>
      </c>
      <c r="K1456" s="380">
        <v>0</v>
      </c>
    </row>
    <row r="1457" spans="1:11" x14ac:dyDescent="0.3">
      <c r="A1457" s="256">
        <v>356541100500</v>
      </c>
      <c r="B1457" t="s">
        <v>1563</v>
      </c>
      <c r="C1457" t="s">
        <v>1564</v>
      </c>
      <c r="D1457" s="379">
        <v>356541100500</v>
      </c>
      <c r="E1457" t="s">
        <v>3553</v>
      </c>
      <c r="F1457">
        <v>0</v>
      </c>
      <c r="G1457" t="s">
        <v>2946</v>
      </c>
      <c r="H1457">
        <v>438.86</v>
      </c>
      <c r="I1457">
        <v>0</v>
      </c>
      <c r="J1457" s="380">
        <v>0</v>
      </c>
      <c r="K1457" s="380">
        <v>0</v>
      </c>
    </row>
    <row r="1458" spans="1:11" x14ac:dyDescent="0.3">
      <c r="A1458" s="256">
        <v>356541100600</v>
      </c>
      <c r="B1458" t="s">
        <v>1563</v>
      </c>
      <c r="C1458" t="s">
        <v>1564</v>
      </c>
      <c r="D1458" s="379">
        <v>356541100600</v>
      </c>
      <c r="E1458" t="s">
        <v>1574</v>
      </c>
      <c r="F1458">
        <v>0</v>
      </c>
      <c r="G1458" t="s">
        <v>2944</v>
      </c>
      <c r="H1458">
        <v>248</v>
      </c>
      <c r="I1458">
        <v>0</v>
      </c>
      <c r="J1458" s="380">
        <v>0</v>
      </c>
      <c r="K1458" s="380">
        <v>0</v>
      </c>
    </row>
    <row r="1459" spans="1:11" x14ac:dyDescent="0.3">
      <c r="A1459" s="256">
        <v>356541100700</v>
      </c>
      <c r="B1459" t="s">
        <v>1563</v>
      </c>
      <c r="C1459" t="s">
        <v>1564</v>
      </c>
      <c r="D1459" s="379">
        <v>356541100700</v>
      </c>
      <c r="E1459" t="s">
        <v>1575</v>
      </c>
      <c r="F1459">
        <v>0</v>
      </c>
      <c r="G1459" t="s">
        <v>2944</v>
      </c>
      <c r="H1459">
        <v>248</v>
      </c>
      <c r="I1459">
        <v>0</v>
      </c>
      <c r="J1459" s="380">
        <v>0</v>
      </c>
      <c r="K1459" s="380">
        <v>0</v>
      </c>
    </row>
    <row r="1460" spans="1:11" x14ac:dyDescent="0.3">
      <c r="A1460" s="256">
        <v>356541100800</v>
      </c>
      <c r="B1460" t="s">
        <v>1563</v>
      </c>
      <c r="C1460" t="s">
        <v>1564</v>
      </c>
      <c r="D1460" s="379">
        <v>356541100800</v>
      </c>
      <c r="E1460" t="s">
        <v>1576</v>
      </c>
      <c r="F1460">
        <v>0</v>
      </c>
      <c r="G1460" t="s">
        <v>2971</v>
      </c>
      <c r="H1460">
        <v>0</v>
      </c>
      <c r="I1460">
        <v>0</v>
      </c>
      <c r="J1460" s="380">
        <v>0</v>
      </c>
      <c r="K1460" s="380">
        <v>0</v>
      </c>
    </row>
    <row r="1461" spans="1:11" x14ac:dyDescent="0.3">
      <c r="A1461" s="256">
        <v>356541100900</v>
      </c>
      <c r="B1461" t="s">
        <v>1563</v>
      </c>
      <c r="C1461" t="s">
        <v>1564</v>
      </c>
      <c r="D1461" s="379">
        <v>356541100900</v>
      </c>
      <c r="E1461" t="s">
        <v>1577</v>
      </c>
      <c r="F1461" t="s">
        <v>1577</v>
      </c>
      <c r="G1461" t="s">
        <v>2944</v>
      </c>
      <c r="H1461">
        <v>404.7</v>
      </c>
      <c r="I1461">
        <v>0</v>
      </c>
      <c r="J1461" s="380">
        <v>0</v>
      </c>
      <c r="K1461" s="380">
        <v>0</v>
      </c>
    </row>
    <row r="1462" spans="1:11" x14ac:dyDescent="0.3">
      <c r="A1462" s="256">
        <v>356541101000</v>
      </c>
      <c r="B1462" t="s">
        <v>1563</v>
      </c>
      <c r="C1462" t="s">
        <v>1564</v>
      </c>
      <c r="D1462" s="379">
        <v>356541101000</v>
      </c>
      <c r="E1462" t="s">
        <v>1578</v>
      </c>
      <c r="F1462" t="s">
        <v>1578</v>
      </c>
      <c r="G1462" t="s">
        <v>2944</v>
      </c>
      <c r="H1462">
        <v>149.81</v>
      </c>
      <c r="I1462">
        <v>0</v>
      </c>
      <c r="J1462" s="380">
        <v>0</v>
      </c>
      <c r="K1462" s="380">
        <v>0</v>
      </c>
    </row>
    <row r="1463" spans="1:11" x14ac:dyDescent="0.3">
      <c r="A1463" s="256">
        <v>356541101500</v>
      </c>
      <c r="B1463" t="s">
        <v>1563</v>
      </c>
      <c r="C1463" t="s">
        <v>1564</v>
      </c>
      <c r="D1463" s="379">
        <v>356541101500</v>
      </c>
      <c r="E1463" t="s">
        <v>1579</v>
      </c>
      <c r="F1463" t="s">
        <v>1579</v>
      </c>
      <c r="G1463" t="s">
        <v>2944</v>
      </c>
      <c r="H1463">
        <v>24.75</v>
      </c>
      <c r="I1463">
        <v>0</v>
      </c>
      <c r="J1463" s="380">
        <v>0</v>
      </c>
      <c r="K1463" s="380">
        <v>0</v>
      </c>
    </row>
    <row r="1464" spans="1:11" x14ac:dyDescent="0.3">
      <c r="A1464" s="256">
        <v>356541101600</v>
      </c>
      <c r="B1464" t="s">
        <v>1563</v>
      </c>
      <c r="C1464" t="s">
        <v>1564</v>
      </c>
      <c r="D1464" s="379">
        <v>356541101600</v>
      </c>
      <c r="E1464" t="s">
        <v>1580</v>
      </c>
      <c r="F1464" t="s">
        <v>1580</v>
      </c>
      <c r="G1464" t="s">
        <v>2944</v>
      </c>
      <c r="H1464">
        <v>18.37</v>
      </c>
      <c r="I1464">
        <v>0</v>
      </c>
      <c r="J1464" s="380">
        <v>0</v>
      </c>
      <c r="K1464" s="380">
        <v>0</v>
      </c>
    </row>
    <row r="1465" spans="1:11" x14ac:dyDescent="0.3">
      <c r="A1465" s="256">
        <v>356541101700</v>
      </c>
      <c r="B1465" t="s">
        <v>1563</v>
      </c>
      <c r="C1465" t="s">
        <v>1564</v>
      </c>
      <c r="D1465" s="379">
        <v>356541101700</v>
      </c>
      <c r="E1465" t="s">
        <v>1581</v>
      </c>
      <c r="F1465" t="s">
        <v>1581</v>
      </c>
      <c r="G1465" t="s">
        <v>2944</v>
      </c>
      <c r="H1465">
        <v>7.58</v>
      </c>
      <c r="I1465">
        <v>0</v>
      </c>
      <c r="J1465" s="380">
        <v>0</v>
      </c>
      <c r="K1465" s="380">
        <v>0</v>
      </c>
    </row>
    <row r="1466" spans="1:11" x14ac:dyDescent="0.3">
      <c r="A1466" s="256">
        <v>356541102000</v>
      </c>
      <c r="B1466" t="s">
        <v>1563</v>
      </c>
      <c r="C1466" t="s">
        <v>1564</v>
      </c>
      <c r="D1466" s="379">
        <v>356541102000</v>
      </c>
      <c r="E1466" t="s">
        <v>1582</v>
      </c>
      <c r="F1466">
        <v>0</v>
      </c>
      <c r="G1466" t="s">
        <v>2946</v>
      </c>
      <c r="H1466">
        <v>277.49</v>
      </c>
      <c r="I1466">
        <v>0</v>
      </c>
      <c r="J1466" s="380">
        <v>0</v>
      </c>
      <c r="K1466" s="380">
        <v>0</v>
      </c>
    </row>
    <row r="1467" spans="1:11" x14ac:dyDescent="0.3">
      <c r="A1467" s="256">
        <v>356541102500</v>
      </c>
      <c r="B1467" t="s">
        <v>1563</v>
      </c>
      <c r="C1467" t="s">
        <v>1564</v>
      </c>
      <c r="D1467" s="379">
        <v>356541102500</v>
      </c>
      <c r="E1467" t="s">
        <v>1583</v>
      </c>
      <c r="F1467" t="s">
        <v>1583</v>
      </c>
      <c r="G1467" t="s">
        <v>2946</v>
      </c>
      <c r="H1467">
        <v>37.71</v>
      </c>
      <c r="I1467">
        <v>0</v>
      </c>
      <c r="J1467" s="380">
        <v>0</v>
      </c>
      <c r="K1467" s="380">
        <v>0</v>
      </c>
    </row>
    <row r="1468" spans="1:11" x14ac:dyDescent="0.3">
      <c r="A1468" s="256">
        <v>356541103000</v>
      </c>
      <c r="B1468" t="s">
        <v>1563</v>
      </c>
      <c r="C1468" t="s">
        <v>1564</v>
      </c>
      <c r="D1468" s="379">
        <v>356541103000</v>
      </c>
      <c r="E1468" t="s">
        <v>1584</v>
      </c>
      <c r="F1468">
        <v>0</v>
      </c>
      <c r="G1468" t="s">
        <v>2946</v>
      </c>
      <c r="H1468">
        <v>224.73</v>
      </c>
      <c r="I1468">
        <v>0</v>
      </c>
      <c r="J1468" s="380">
        <v>0</v>
      </c>
      <c r="K1468" s="380">
        <v>0</v>
      </c>
    </row>
    <row r="1469" spans="1:11" x14ac:dyDescent="0.3">
      <c r="A1469" s="256">
        <v>356541103500</v>
      </c>
      <c r="B1469" t="s">
        <v>1563</v>
      </c>
      <c r="C1469" t="s">
        <v>1564</v>
      </c>
      <c r="D1469" s="379">
        <v>356541103500</v>
      </c>
      <c r="E1469" t="s">
        <v>1585</v>
      </c>
      <c r="F1469">
        <v>0</v>
      </c>
      <c r="G1469" t="s">
        <v>2971</v>
      </c>
      <c r="H1469">
        <v>585.20000000000005</v>
      </c>
      <c r="I1469">
        <v>0</v>
      </c>
      <c r="J1469" s="380">
        <v>0</v>
      </c>
      <c r="K1469" s="380">
        <v>0</v>
      </c>
    </row>
    <row r="1470" spans="1:11" x14ac:dyDescent="0.3">
      <c r="A1470" s="256">
        <v>356541103600</v>
      </c>
      <c r="B1470" t="s">
        <v>1563</v>
      </c>
      <c r="C1470" t="s">
        <v>1564</v>
      </c>
      <c r="D1470" s="379">
        <v>356541103600</v>
      </c>
      <c r="E1470" t="s">
        <v>1586</v>
      </c>
      <c r="F1470">
        <v>0</v>
      </c>
      <c r="G1470" t="s">
        <v>2971</v>
      </c>
      <c r="H1470">
        <v>564.29999999999995</v>
      </c>
      <c r="I1470">
        <v>0</v>
      </c>
      <c r="J1470" s="380">
        <v>0</v>
      </c>
      <c r="K1470" s="380">
        <v>0</v>
      </c>
    </row>
    <row r="1471" spans="1:11" x14ac:dyDescent="0.3">
      <c r="A1471" s="256">
        <v>356541104000</v>
      </c>
      <c r="B1471" t="s">
        <v>1563</v>
      </c>
      <c r="C1471" t="s">
        <v>1564</v>
      </c>
      <c r="D1471" s="379">
        <v>356541104000</v>
      </c>
      <c r="E1471" t="s">
        <v>1587</v>
      </c>
      <c r="F1471" t="s">
        <v>1587</v>
      </c>
      <c r="G1471" t="s">
        <v>2944</v>
      </c>
      <c r="H1471">
        <v>133.24</v>
      </c>
      <c r="I1471">
        <v>0</v>
      </c>
      <c r="J1471" s="380">
        <v>0</v>
      </c>
      <c r="K1471" s="380">
        <v>0</v>
      </c>
    </row>
    <row r="1472" spans="1:11" x14ac:dyDescent="0.3">
      <c r="A1472" s="256">
        <v>356541104500</v>
      </c>
      <c r="B1472" t="s">
        <v>1563</v>
      </c>
      <c r="C1472" t="s">
        <v>1564</v>
      </c>
      <c r="D1472" s="379">
        <v>356541104500</v>
      </c>
      <c r="E1472" t="s">
        <v>1588</v>
      </c>
      <c r="F1472" t="s">
        <v>1588</v>
      </c>
      <c r="G1472" t="s">
        <v>2944</v>
      </c>
      <c r="H1472">
        <v>433.1</v>
      </c>
      <c r="I1472">
        <v>0</v>
      </c>
      <c r="J1472" s="380">
        <v>0</v>
      </c>
      <c r="K1472" s="380">
        <v>0</v>
      </c>
    </row>
    <row r="1473" spans="1:11" x14ac:dyDescent="0.3">
      <c r="A1473" s="256">
        <v>356541105000</v>
      </c>
      <c r="B1473" t="s">
        <v>1563</v>
      </c>
      <c r="C1473" t="s">
        <v>1564</v>
      </c>
      <c r="D1473" s="379">
        <v>356541105000</v>
      </c>
      <c r="E1473" t="s">
        <v>1589</v>
      </c>
      <c r="F1473" t="s">
        <v>1589</v>
      </c>
      <c r="G1473" t="s">
        <v>2944</v>
      </c>
      <c r="H1473">
        <v>12.44</v>
      </c>
      <c r="I1473">
        <v>0</v>
      </c>
      <c r="J1473" s="380">
        <v>0</v>
      </c>
      <c r="K1473" s="380">
        <v>0</v>
      </c>
    </row>
    <row r="1474" spans="1:11" x14ac:dyDescent="0.3">
      <c r="A1474" s="256">
        <v>356541105200</v>
      </c>
      <c r="B1474" t="s">
        <v>1563</v>
      </c>
      <c r="C1474" t="s">
        <v>1564</v>
      </c>
      <c r="D1474" s="379">
        <v>356541105200</v>
      </c>
      <c r="E1474" t="s">
        <v>1590</v>
      </c>
      <c r="F1474" t="s">
        <v>1590</v>
      </c>
      <c r="G1474" t="s">
        <v>2944</v>
      </c>
      <c r="H1474">
        <v>12.88</v>
      </c>
      <c r="I1474">
        <v>0</v>
      </c>
      <c r="J1474" s="380">
        <v>0</v>
      </c>
      <c r="K1474" s="380">
        <v>0</v>
      </c>
    </row>
    <row r="1475" spans="1:11" x14ac:dyDescent="0.3">
      <c r="A1475" s="256">
        <v>356541105400</v>
      </c>
      <c r="B1475" t="s">
        <v>1563</v>
      </c>
      <c r="C1475" t="s">
        <v>1564</v>
      </c>
      <c r="D1475" s="379">
        <v>356541105400</v>
      </c>
      <c r="E1475" t="s">
        <v>1591</v>
      </c>
      <c r="F1475" t="s">
        <v>1591</v>
      </c>
      <c r="G1475" t="s">
        <v>2944</v>
      </c>
      <c r="H1475">
        <v>14.17</v>
      </c>
      <c r="I1475">
        <v>0</v>
      </c>
      <c r="J1475" s="380">
        <v>0</v>
      </c>
      <c r="K1475" s="380">
        <v>0</v>
      </c>
    </row>
    <row r="1476" spans="1:11" x14ac:dyDescent="0.3">
      <c r="A1476" s="256">
        <v>356541105500</v>
      </c>
      <c r="B1476" t="s">
        <v>1563</v>
      </c>
      <c r="C1476" t="s">
        <v>1564</v>
      </c>
      <c r="D1476" s="379">
        <v>356541105500</v>
      </c>
      <c r="E1476" t="s">
        <v>1592</v>
      </c>
      <c r="F1476">
        <v>0</v>
      </c>
      <c r="G1476" t="s">
        <v>2946</v>
      </c>
      <c r="H1476">
        <v>195.01</v>
      </c>
      <c r="I1476">
        <v>0</v>
      </c>
      <c r="J1476" s="380">
        <v>0</v>
      </c>
      <c r="K1476" s="380">
        <v>0</v>
      </c>
    </row>
    <row r="1477" spans="1:11" x14ac:dyDescent="0.3">
      <c r="A1477" s="256">
        <v>356541105600</v>
      </c>
      <c r="B1477" t="s">
        <v>1563</v>
      </c>
      <c r="C1477" t="s">
        <v>1564</v>
      </c>
      <c r="D1477" s="379">
        <v>356541105600</v>
      </c>
      <c r="E1477" t="s">
        <v>1593</v>
      </c>
      <c r="F1477" t="s">
        <v>1593</v>
      </c>
      <c r="G1477" t="s">
        <v>2944</v>
      </c>
      <c r="H1477">
        <v>15.46</v>
      </c>
      <c r="I1477">
        <v>0</v>
      </c>
      <c r="J1477" s="380">
        <v>0</v>
      </c>
      <c r="K1477" s="380">
        <v>0</v>
      </c>
    </row>
    <row r="1478" spans="1:11" x14ac:dyDescent="0.3">
      <c r="A1478" s="256">
        <v>356541105800</v>
      </c>
      <c r="B1478" t="s">
        <v>1563</v>
      </c>
      <c r="C1478" t="s">
        <v>1564</v>
      </c>
      <c r="D1478" s="379">
        <v>356541105800</v>
      </c>
      <c r="E1478" t="s">
        <v>1594</v>
      </c>
      <c r="F1478" t="s">
        <v>1594</v>
      </c>
      <c r="G1478" t="s">
        <v>2944</v>
      </c>
      <c r="H1478">
        <v>18.88</v>
      </c>
      <c r="I1478">
        <v>0</v>
      </c>
      <c r="J1478" s="380">
        <v>0</v>
      </c>
      <c r="K1478" s="380">
        <v>0</v>
      </c>
    </row>
    <row r="1479" spans="1:11" x14ac:dyDescent="0.3">
      <c r="A1479" s="256">
        <v>356541106000</v>
      </c>
      <c r="B1479" t="s">
        <v>1563</v>
      </c>
      <c r="C1479" t="s">
        <v>1564</v>
      </c>
      <c r="D1479" s="379">
        <v>356541106000</v>
      </c>
      <c r="E1479" t="s">
        <v>1595</v>
      </c>
      <c r="F1479" t="s">
        <v>1595</v>
      </c>
      <c r="G1479" t="s">
        <v>2946</v>
      </c>
      <c r="H1479">
        <v>431.83</v>
      </c>
      <c r="I1479">
        <v>0</v>
      </c>
      <c r="J1479" s="380">
        <v>0</v>
      </c>
      <c r="K1479" s="380">
        <v>0</v>
      </c>
    </row>
    <row r="1480" spans="1:11" x14ac:dyDescent="0.3">
      <c r="A1480" s="256">
        <v>356541106500</v>
      </c>
      <c r="B1480" t="s">
        <v>1563</v>
      </c>
      <c r="C1480" t="s">
        <v>1564</v>
      </c>
      <c r="D1480" s="379">
        <v>356541106500</v>
      </c>
      <c r="E1480" t="s">
        <v>1596</v>
      </c>
      <c r="F1480">
        <v>0</v>
      </c>
      <c r="G1480" t="s">
        <v>2946</v>
      </c>
      <c r="H1480">
        <v>295.83999999999997</v>
      </c>
      <c r="I1480">
        <v>0</v>
      </c>
      <c r="J1480" s="380">
        <v>0</v>
      </c>
      <c r="K1480" s="380">
        <v>0</v>
      </c>
    </row>
    <row r="1481" spans="1:11" x14ac:dyDescent="0.3">
      <c r="A1481" s="256">
        <v>356541107000</v>
      </c>
      <c r="B1481" t="s">
        <v>1563</v>
      </c>
      <c r="C1481" t="s">
        <v>1564</v>
      </c>
      <c r="D1481" s="379">
        <v>356541107000</v>
      </c>
      <c r="E1481" t="s">
        <v>1597</v>
      </c>
      <c r="F1481">
        <v>0</v>
      </c>
      <c r="G1481" t="s">
        <v>2944</v>
      </c>
      <c r="H1481">
        <v>556.29999999999995</v>
      </c>
      <c r="I1481">
        <v>0</v>
      </c>
      <c r="J1481" s="380">
        <v>0</v>
      </c>
      <c r="K1481" s="380">
        <v>0</v>
      </c>
    </row>
    <row r="1482" spans="1:11" x14ac:dyDescent="0.3">
      <c r="A1482" s="256">
        <v>356541107200</v>
      </c>
      <c r="B1482" t="s">
        <v>1563</v>
      </c>
      <c r="C1482" t="s">
        <v>1564</v>
      </c>
      <c r="D1482" s="379">
        <v>356541107200</v>
      </c>
      <c r="E1482" t="s">
        <v>1598</v>
      </c>
      <c r="F1482">
        <v>0</v>
      </c>
      <c r="G1482" t="s">
        <v>2946</v>
      </c>
      <c r="H1482">
        <v>363.41</v>
      </c>
      <c r="I1482">
        <v>0</v>
      </c>
      <c r="J1482" s="380">
        <v>0</v>
      </c>
      <c r="K1482" s="380">
        <v>0</v>
      </c>
    </row>
    <row r="1483" spans="1:11" x14ac:dyDescent="0.3">
      <c r="A1483" s="256">
        <v>356541107500</v>
      </c>
      <c r="B1483" t="s">
        <v>1563</v>
      </c>
      <c r="C1483" t="s">
        <v>1564</v>
      </c>
      <c r="D1483" s="379">
        <v>356541107500</v>
      </c>
      <c r="E1483" t="s">
        <v>1599</v>
      </c>
      <c r="F1483">
        <v>0</v>
      </c>
      <c r="G1483" t="s">
        <v>2944</v>
      </c>
      <c r="H1483">
        <v>954.27</v>
      </c>
      <c r="I1483">
        <v>0</v>
      </c>
      <c r="J1483" s="380">
        <v>0</v>
      </c>
      <c r="K1483" s="380">
        <v>0</v>
      </c>
    </row>
    <row r="1484" spans="1:11" x14ac:dyDescent="0.3">
      <c r="A1484" s="256">
        <v>356541107800</v>
      </c>
      <c r="B1484" t="s">
        <v>1563</v>
      </c>
      <c r="C1484" t="s">
        <v>1564</v>
      </c>
      <c r="D1484" s="379">
        <v>356541107800</v>
      </c>
      <c r="E1484" t="s">
        <v>1600</v>
      </c>
      <c r="F1484" t="s">
        <v>1600</v>
      </c>
      <c r="G1484" t="s">
        <v>2944</v>
      </c>
      <c r="H1484">
        <v>320.27999999999997</v>
      </c>
      <c r="I1484">
        <v>0</v>
      </c>
      <c r="J1484" s="380">
        <v>0</v>
      </c>
      <c r="K1484" s="380">
        <v>0</v>
      </c>
    </row>
    <row r="1485" spans="1:11" x14ac:dyDescent="0.3">
      <c r="A1485" s="256">
        <v>356541108000</v>
      </c>
      <c r="B1485" t="s">
        <v>1563</v>
      </c>
      <c r="C1485" t="s">
        <v>1564</v>
      </c>
      <c r="D1485" s="379">
        <v>356541108000</v>
      </c>
      <c r="E1485" t="s">
        <v>1601</v>
      </c>
      <c r="F1485" t="s">
        <v>1601</v>
      </c>
      <c r="G1485" t="s">
        <v>2944</v>
      </c>
      <c r="H1485">
        <v>435.93</v>
      </c>
      <c r="I1485">
        <v>0</v>
      </c>
      <c r="J1485" s="380">
        <v>0</v>
      </c>
      <c r="K1485" s="380">
        <v>0</v>
      </c>
    </row>
    <row r="1486" spans="1:11" x14ac:dyDescent="0.3">
      <c r="A1486" s="256">
        <v>356541108200</v>
      </c>
      <c r="B1486" t="s">
        <v>1563</v>
      </c>
      <c r="C1486" t="s">
        <v>1564</v>
      </c>
      <c r="D1486" s="379">
        <v>356541108200</v>
      </c>
      <c r="E1486" t="s">
        <v>1602</v>
      </c>
      <c r="F1486" t="s">
        <v>1602</v>
      </c>
      <c r="G1486" t="s">
        <v>2944</v>
      </c>
      <c r="H1486">
        <v>961.03</v>
      </c>
      <c r="I1486">
        <v>0</v>
      </c>
      <c r="J1486" s="380">
        <v>0</v>
      </c>
      <c r="K1486" s="380">
        <v>0</v>
      </c>
    </row>
    <row r="1487" spans="1:11" x14ac:dyDescent="0.3">
      <c r="A1487" s="256">
        <v>356541108400</v>
      </c>
      <c r="B1487" t="s">
        <v>1563</v>
      </c>
      <c r="C1487" t="s">
        <v>1564</v>
      </c>
      <c r="D1487" s="379">
        <v>356541108400</v>
      </c>
      <c r="E1487" t="s">
        <v>1603</v>
      </c>
      <c r="F1487" t="s">
        <v>1603</v>
      </c>
      <c r="G1487" t="s">
        <v>2944</v>
      </c>
      <c r="H1487">
        <v>10.52</v>
      </c>
      <c r="I1487">
        <v>0</v>
      </c>
      <c r="J1487" s="380">
        <v>0</v>
      </c>
      <c r="K1487" s="380">
        <v>0</v>
      </c>
    </row>
    <row r="1488" spans="1:11" x14ac:dyDescent="0.3">
      <c r="A1488" s="256">
        <v>356541108600</v>
      </c>
      <c r="B1488" t="s">
        <v>1563</v>
      </c>
      <c r="C1488" t="s">
        <v>1564</v>
      </c>
      <c r="D1488" s="379">
        <v>356541108600</v>
      </c>
      <c r="E1488" t="s">
        <v>1604</v>
      </c>
      <c r="F1488" t="s">
        <v>1604</v>
      </c>
      <c r="G1488" t="s">
        <v>2944</v>
      </c>
      <c r="H1488">
        <v>10.98</v>
      </c>
      <c r="I1488">
        <v>0</v>
      </c>
      <c r="J1488" s="380">
        <v>0</v>
      </c>
      <c r="K1488" s="380">
        <v>0</v>
      </c>
    </row>
    <row r="1489" spans="1:11" x14ac:dyDescent="0.3">
      <c r="A1489" s="256">
        <v>356541109000</v>
      </c>
      <c r="B1489" t="s">
        <v>1563</v>
      </c>
      <c r="C1489" t="s">
        <v>1564</v>
      </c>
      <c r="D1489" s="379">
        <v>356541109000</v>
      </c>
      <c r="E1489" t="s">
        <v>3029</v>
      </c>
      <c r="F1489">
        <v>0</v>
      </c>
      <c r="G1489" t="s">
        <v>2944</v>
      </c>
      <c r="H1489">
        <v>55.36</v>
      </c>
      <c r="I1489">
        <v>0</v>
      </c>
      <c r="J1489" s="380">
        <v>0</v>
      </c>
      <c r="K1489" s="380">
        <v>0</v>
      </c>
    </row>
    <row r="1490" spans="1:11" x14ac:dyDescent="0.3">
      <c r="A1490" s="256">
        <v>356541109500</v>
      </c>
      <c r="B1490" t="s">
        <v>1563</v>
      </c>
      <c r="C1490" t="s">
        <v>1564</v>
      </c>
      <c r="D1490" s="379">
        <v>356541109500</v>
      </c>
      <c r="E1490" t="s">
        <v>1605</v>
      </c>
      <c r="F1490">
        <v>0</v>
      </c>
      <c r="G1490" t="s">
        <v>2944</v>
      </c>
      <c r="H1490">
        <v>466.79</v>
      </c>
      <c r="I1490">
        <v>0</v>
      </c>
      <c r="J1490" s="380">
        <v>0</v>
      </c>
      <c r="K1490" s="380">
        <v>0</v>
      </c>
    </row>
    <row r="1491" spans="1:11" x14ac:dyDescent="0.3">
      <c r="A1491" s="256">
        <v>356541109600</v>
      </c>
      <c r="B1491" t="s">
        <v>1563</v>
      </c>
      <c r="C1491" t="s">
        <v>1564</v>
      </c>
      <c r="D1491" s="379">
        <v>356541109600</v>
      </c>
      <c r="E1491" t="s">
        <v>1606</v>
      </c>
      <c r="F1491">
        <v>0</v>
      </c>
      <c r="G1491" t="s">
        <v>2971</v>
      </c>
      <c r="H1491">
        <v>471.2</v>
      </c>
      <c r="I1491">
        <v>0</v>
      </c>
      <c r="J1491" s="380">
        <v>0</v>
      </c>
      <c r="K1491" s="380">
        <v>0</v>
      </c>
    </row>
    <row r="1492" spans="1:11" x14ac:dyDescent="0.3">
      <c r="A1492" s="256">
        <v>356541201500</v>
      </c>
      <c r="B1492" t="s">
        <v>1563</v>
      </c>
      <c r="C1492" t="s">
        <v>1564</v>
      </c>
      <c r="D1492" s="379">
        <v>356541201500</v>
      </c>
      <c r="E1492" t="s">
        <v>1607</v>
      </c>
      <c r="F1492">
        <v>0</v>
      </c>
      <c r="G1492" t="s">
        <v>2946</v>
      </c>
      <c r="H1492">
        <v>450.54</v>
      </c>
      <c r="I1492">
        <v>0</v>
      </c>
      <c r="J1492" s="380">
        <v>0</v>
      </c>
      <c r="K1492" s="380">
        <v>0</v>
      </c>
    </row>
    <row r="1493" spans="1:11" x14ac:dyDescent="0.3">
      <c r="A1493" s="256">
        <v>356541202000</v>
      </c>
      <c r="B1493" t="s">
        <v>1563</v>
      </c>
      <c r="C1493" t="s">
        <v>1564</v>
      </c>
      <c r="D1493" s="379">
        <v>356541202000</v>
      </c>
      <c r="E1493" t="s">
        <v>1608</v>
      </c>
      <c r="F1493">
        <v>0</v>
      </c>
      <c r="G1493" t="s">
        <v>2944</v>
      </c>
      <c r="H1493">
        <v>3.4</v>
      </c>
      <c r="I1493">
        <v>0</v>
      </c>
      <c r="J1493" s="380">
        <v>0</v>
      </c>
      <c r="K1493" s="380">
        <v>0</v>
      </c>
    </row>
    <row r="1494" spans="1:11" x14ac:dyDescent="0.3">
      <c r="A1494" s="256">
        <v>356541300500</v>
      </c>
      <c r="B1494" t="s">
        <v>1563</v>
      </c>
      <c r="C1494" t="s">
        <v>1564</v>
      </c>
      <c r="D1494" s="379">
        <v>356541300500</v>
      </c>
      <c r="E1494" t="s">
        <v>1609</v>
      </c>
      <c r="F1494">
        <v>0</v>
      </c>
      <c r="G1494" t="s">
        <v>2946</v>
      </c>
      <c r="H1494">
        <v>145.88</v>
      </c>
      <c r="I1494">
        <v>0</v>
      </c>
      <c r="J1494" s="380">
        <v>0</v>
      </c>
      <c r="K1494" s="380">
        <v>0</v>
      </c>
    </row>
    <row r="1495" spans="1:11" x14ac:dyDescent="0.3">
      <c r="A1495" s="256">
        <v>356541305000</v>
      </c>
      <c r="B1495" t="s">
        <v>1563</v>
      </c>
      <c r="C1495" t="s">
        <v>1564</v>
      </c>
      <c r="D1495" s="379">
        <v>356541305000</v>
      </c>
      <c r="E1495" t="s">
        <v>1610</v>
      </c>
      <c r="F1495">
        <v>0</v>
      </c>
      <c r="G1495" t="s">
        <v>2944</v>
      </c>
      <c r="H1495">
        <v>19.87</v>
      </c>
      <c r="I1495">
        <v>0</v>
      </c>
      <c r="J1495" s="380">
        <v>0</v>
      </c>
      <c r="K1495" s="380">
        <v>0</v>
      </c>
    </row>
    <row r="1496" spans="1:11" x14ac:dyDescent="0.3">
      <c r="A1496" s="256">
        <v>356541306000</v>
      </c>
      <c r="B1496" t="s">
        <v>1563</v>
      </c>
      <c r="C1496" t="s">
        <v>1564</v>
      </c>
      <c r="D1496" s="379">
        <v>356541306000</v>
      </c>
      <c r="E1496" t="s">
        <v>1611</v>
      </c>
      <c r="F1496" t="s">
        <v>1611</v>
      </c>
      <c r="G1496" t="s">
        <v>2944</v>
      </c>
      <c r="H1496">
        <v>142.57</v>
      </c>
      <c r="I1496">
        <v>0</v>
      </c>
      <c r="J1496" s="380">
        <v>0</v>
      </c>
      <c r="K1496" s="380">
        <v>0</v>
      </c>
    </row>
    <row r="1497" spans="1:11" x14ac:dyDescent="0.3">
      <c r="A1497" s="256">
        <v>356541307000</v>
      </c>
      <c r="B1497" t="s">
        <v>1563</v>
      </c>
      <c r="C1497" t="s">
        <v>1564</v>
      </c>
      <c r="D1497" s="379">
        <v>356541307000</v>
      </c>
      <c r="E1497" t="s">
        <v>1612</v>
      </c>
      <c r="F1497" t="s">
        <v>1612</v>
      </c>
      <c r="G1497" t="s">
        <v>2944</v>
      </c>
      <c r="H1497">
        <v>110.78</v>
      </c>
      <c r="I1497">
        <v>0</v>
      </c>
      <c r="J1497" s="380">
        <v>0</v>
      </c>
      <c r="K1497" s="380">
        <v>0</v>
      </c>
    </row>
    <row r="1498" spans="1:11" x14ac:dyDescent="0.3">
      <c r="A1498" s="256">
        <v>356541401000</v>
      </c>
      <c r="B1498" t="s">
        <v>1563</v>
      </c>
      <c r="C1498" t="s">
        <v>1564</v>
      </c>
      <c r="D1498" s="379">
        <v>356541401000</v>
      </c>
      <c r="E1498" t="s">
        <v>1613</v>
      </c>
      <c r="F1498">
        <v>0</v>
      </c>
      <c r="G1498" t="s">
        <v>2946</v>
      </c>
      <c r="H1498">
        <v>225.03</v>
      </c>
      <c r="I1498">
        <v>0</v>
      </c>
      <c r="J1498" s="380">
        <v>0</v>
      </c>
      <c r="K1498" s="380">
        <v>0</v>
      </c>
    </row>
    <row r="1499" spans="1:11" x14ac:dyDescent="0.3">
      <c r="A1499" s="256">
        <v>356541402000</v>
      </c>
      <c r="B1499" t="s">
        <v>1563</v>
      </c>
      <c r="C1499" t="s">
        <v>1564</v>
      </c>
      <c r="D1499" s="379">
        <v>356541402000</v>
      </c>
      <c r="E1499" t="s">
        <v>1614</v>
      </c>
      <c r="F1499">
        <v>0</v>
      </c>
      <c r="G1499" t="s">
        <v>2946</v>
      </c>
      <c r="H1499">
        <v>300.97000000000003</v>
      </c>
      <c r="I1499">
        <v>0</v>
      </c>
      <c r="J1499" s="380">
        <v>0</v>
      </c>
      <c r="K1499" s="380">
        <v>0</v>
      </c>
    </row>
    <row r="1500" spans="1:11" x14ac:dyDescent="0.3">
      <c r="A1500" s="256">
        <v>356541402500</v>
      </c>
      <c r="B1500" t="s">
        <v>1563</v>
      </c>
      <c r="C1500" t="s">
        <v>1564</v>
      </c>
      <c r="D1500" s="379">
        <v>356541402500</v>
      </c>
      <c r="E1500" t="s">
        <v>1615</v>
      </c>
      <c r="F1500">
        <v>0</v>
      </c>
      <c r="G1500" t="s">
        <v>2946</v>
      </c>
      <c r="H1500">
        <v>326.11</v>
      </c>
      <c r="I1500">
        <v>0</v>
      </c>
      <c r="J1500" s="380">
        <v>0</v>
      </c>
      <c r="K1500" s="380">
        <v>0</v>
      </c>
    </row>
    <row r="1501" spans="1:11" x14ac:dyDescent="0.3">
      <c r="A1501" s="256">
        <v>356541403000</v>
      </c>
      <c r="B1501" t="s">
        <v>1563</v>
      </c>
      <c r="C1501" t="s">
        <v>1564</v>
      </c>
      <c r="D1501" s="379">
        <v>356541403000</v>
      </c>
      <c r="E1501" t="s">
        <v>1616</v>
      </c>
      <c r="F1501">
        <v>0</v>
      </c>
      <c r="G1501" t="s">
        <v>2946</v>
      </c>
      <c r="H1501">
        <v>326.11</v>
      </c>
      <c r="I1501">
        <v>0</v>
      </c>
      <c r="J1501" s="380">
        <v>0</v>
      </c>
      <c r="K1501" s="380">
        <v>0</v>
      </c>
    </row>
    <row r="1502" spans="1:11" x14ac:dyDescent="0.3">
      <c r="A1502" s="256">
        <v>356541403500</v>
      </c>
      <c r="B1502" t="s">
        <v>1563</v>
      </c>
      <c r="C1502" t="s">
        <v>1564</v>
      </c>
      <c r="D1502" s="379">
        <v>356541403500</v>
      </c>
      <c r="E1502" t="s">
        <v>1617</v>
      </c>
      <c r="F1502">
        <v>0</v>
      </c>
      <c r="G1502" t="s">
        <v>2946</v>
      </c>
      <c r="H1502">
        <v>326.11</v>
      </c>
      <c r="I1502">
        <v>0</v>
      </c>
      <c r="J1502" s="380">
        <v>0</v>
      </c>
      <c r="K1502" s="380">
        <v>0</v>
      </c>
    </row>
    <row r="1503" spans="1:11" x14ac:dyDescent="0.3">
      <c r="A1503" s="256">
        <v>356541404000</v>
      </c>
      <c r="B1503" t="s">
        <v>1563</v>
      </c>
      <c r="C1503" t="s">
        <v>1564</v>
      </c>
      <c r="D1503" s="379">
        <v>356541404000</v>
      </c>
      <c r="E1503" t="s">
        <v>1618</v>
      </c>
      <c r="F1503">
        <v>0</v>
      </c>
      <c r="G1503" t="s">
        <v>2946</v>
      </c>
      <c r="H1503">
        <v>340.89</v>
      </c>
      <c r="I1503">
        <v>0</v>
      </c>
      <c r="J1503" s="380">
        <v>0</v>
      </c>
      <c r="K1503" s="380">
        <v>0</v>
      </c>
    </row>
    <row r="1504" spans="1:11" x14ac:dyDescent="0.3">
      <c r="A1504" s="256">
        <v>356541500500</v>
      </c>
      <c r="B1504" t="s">
        <v>1563</v>
      </c>
      <c r="C1504" t="s">
        <v>1564</v>
      </c>
      <c r="D1504" s="379">
        <v>356541500500</v>
      </c>
      <c r="E1504" t="s">
        <v>1619</v>
      </c>
      <c r="F1504">
        <v>0</v>
      </c>
      <c r="G1504" t="s">
        <v>2946</v>
      </c>
      <c r="H1504">
        <v>407.39</v>
      </c>
      <c r="I1504">
        <v>0</v>
      </c>
      <c r="J1504" s="380">
        <v>0</v>
      </c>
      <c r="K1504" s="380">
        <v>0</v>
      </c>
    </row>
    <row r="1505" spans="1:11" x14ac:dyDescent="0.3">
      <c r="A1505" s="256">
        <v>356541500800</v>
      </c>
      <c r="B1505" t="s">
        <v>1563</v>
      </c>
      <c r="C1505" t="s">
        <v>1564</v>
      </c>
      <c r="D1505" s="379">
        <v>356541500800</v>
      </c>
      <c r="E1505" t="s">
        <v>1620</v>
      </c>
      <c r="F1505" t="s">
        <v>1620</v>
      </c>
      <c r="G1505" t="s">
        <v>2946</v>
      </c>
      <c r="H1505">
        <v>74.42</v>
      </c>
      <c r="I1505">
        <v>0</v>
      </c>
      <c r="J1505" s="380">
        <v>0</v>
      </c>
      <c r="K1505" s="380">
        <v>0</v>
      </c>
    </row>
    <row r="1506" spans="1:11" x14ac:dyDescent="0.3">
      <c r="A1506" s="256">
        <v>356541500900</v>
      </c>
      <c r="B1506" t="s">
        <v>1563</v>
      </c>
      <c r="C1506" t="s">
        <v>1564</v>
      </c>
      <c r="D1506" s="379">
        <v>356541500900</v>
      </c>
      <c r="E1506" t="s">
        <v>1621</v>
      </c>
      <c r="F1506" t="s">
        <v>1621</v>
      </c>
      <c r="G1506" t="s">
        <v>2946</v>
      </c>
      <c r="H1506">
        <v>143.86000000000001</v>
      </c>
      <c r="I1506">
        <v>0</v>
      </c>
      <c r="J1506" s="380">
        <v>0</v>
      </c>
      <c r="K1506" s="380">
        <v>0</v>
      </c>
    </row>
    <row r="1507" spans="1:11" x14ac:dyDescent="0.3">
      <c r="A1507" s="256">
        <v>356541501000</v>
      </c>
      <c r="B1507" t="s">
        <v>1563</v>
      </c>
      <c r="C1507" t="s">
        <v>1564</v>
      </c>
      <c r="D1507" s="379">
        <v>356541501000</v>
      </c>
      <c r="E1507" t="s">
        <v>1622</v>
      </c>
      <c r="F1507">
        <v>0</v>
      </c>
      <c r="G1507" t="s">
        <v>2946</v>
      </c>
      <c r="H1507">
        <v>80.52</v>
      </c>
      <c r="I1507">
        <v>0</v>
      </c>
      <c r="J1507" s="380">
        <v>0</v>
      </c>
      <c r="K1507" s="380">
        <v>0</v>
      </c>
    </row>
    <row r="1508" spans="1:11" x14ac:dyDescent="0.3">
      <c r="A1508" s="256">
        <v>356541501300</v>
      </c>
      <c r="B1508" t="s">
        <v>1563</v>
      </c>
      <c r="C1508" t="s">
        <v>1564</v>
      </c>
      <c r="D1508" s="379">
        <v>356541501300</v>
      </c>
      <c r="E1508" t="s">
        <v>1623</v>
      </c>
      <c r="F1508">
        <v>0</v>
      </c>
      <c r="G1508" t="s">
        <v>2944</v>
      </c>
      <c r="H1508">
        <v>886.4</v>
      </c>
      <c r="I1508">
        <v>0</v>
      </c>
      <c r="J1508" s="380">
        <v>0</v>
      </c>
      <c r="K1508" s="380">
        <v>0</v>
      </c>
    </row>
    <row r="1509" spans="1:11" x14ac:dyDescent="0.3">
      <c r="A1509" s="256">
        <v>356541501400</v>
      </c>
      <c r="B1509" t="s">
        <v>1563</v>
      </c>
      <c r="C1509" t="s">
        <v>1564</v>
      </c>
      <c r="D1509" s="379">
        <v>356541501400</v>
      </c>
      <c r="E1509" t="s">
        <v>1624</v>
      </c>
      <c r="F1509" t="s">
        <v>1624</v>
      </c>
      <c r="G1509" t="s">
        <v>2944</v>
      </c>
      <c r="H1509">
        <v>132.31</v>
      </c>
      <c r="I1509">
        <v>0</v>
      </c>
      <c r="J1509" s="380">
        <v>0</v>
      </c>
      <c r="K1509" s="380">
        <v>0</v>
      </c>
    </row>
    <row r="1510" spans="1:11" x14ac:dyDescent="0.3">
      <c r="A1510" s="256">
        <v>356541502000</v>
      </c>
      <c r="B1510" t="s">
        <v>1563</v>
      </c>
      <c r="C1510" t="s">
        <v>1564</v>
      </c>
      <c r="D1510" s="379">
        <v>356541502000</v>
      </c>
      <c r="E1510" t="s">
        <v>1625</v>
      </c>
      <c r="F1510">
        <v>0</v>
      </c>
      <c r="G1510" t="s">
        <v>2946</v>
      </c>
      <c r="H1510">
        <v>432.15</v>
      </c>
      <c r="I1510">
        <v>0</v>
      </c>
      <c r="J1510" s="380">
        <v>0</v>
      </c>
      <c r="K1510" s="380">
        <v>0</v>
      </c>
    </row>
    <row r="1511" spans="1:11" x14ac:dyDescent="0.3">
      <c r="A1511" s="256">
        <v>356541502500</v>
      </c>
      <c r="B1511" t="s">
        <v>1563</v>
      </c>
      <c r="C1511" t="s">
        <v>1564</v>
      </c>
      <c r="D1511" s="379">
        <v>356541502500</v>
      </c>
      <c r="E1511" t="s">
        <v>1626</v>
      </c>
      <c r="F1511">
        <v>0</v>
      </c>
      <c r="G1511" t="s">
        <v>2946</v>
      </c>
      <c r="H1511">
        <v>198.94</v>
      </c>
      <c r="I1511">
        <v>0</v>
      </c>
      <c r="J1511" s="380">
        <v>0</v>
      </c>
      <c r="K1511" s="380">
        <v>0</v>
      </c>
    </row>
    <row r="1512" spans="1:11" x14ac:dyDescent="0.3">
      <c r="A1512" s="256">
        <v>356541503000</v>
      </c>
      <c r="B1512" t="s">
        <v>1563</v>
      </c>
      <c r="C1512" t="s">
        <v>1564</v>
      </c>
      <c r="D1512" s="379">
        <v>356541503000</v>
      </c>
      <c r="E1512" t="s">
        <v>1627</v>
      </c>
      <c r="F1512">
        <v>0</v>
      </c>
      <c r="G1512" t="s">
        <v>2946</v>
      </c>
      <c r="H1512">
        <v>135.12</v>
      </c>
      <c r="I1512">
        <v>0</v>
      </c>
      <c r="J1512" s="380">
        <v>0</v>
      </c>
      <c r="K1512" s="380">
        <v>0</v>
      </c>
    </row>
    <row r="1513" spans="1:11" x14ac:dyDescent="0.3">
      <c r="A1513" s="256">
        <v>356541504000</v>
      </c>
      <c r="B1513" t="s">
        <v>1563</v>
      </c>
      <c r="C1513" t="s">
        <v>1564</v>
      </c>
      <c r="D1513" s="379">
        <v>356541504000</v>
      </c>
      <c r="E1513" t="s">
        <v>1628</v>
      </c>
      <c r="F1513">
        <v>0</v>
      </c>
      <c r="G1513" t="s">
        <v>2946</v>
      </c>
      <c r="H1513">
        <v>63.44</v>
      </c>
      <c r="I1513">
        <v>0</v>
      </c>
      <c r="J1513" s="380">
        <v>0</v>
      </c>
      <c r="K1513" s="380">
        <v>0</v>
      </c>
    </row>
    <row r="1514" spans="1:11" x14ac:dyDescent="0.3">
      <c r="A1514" s="256">
        <v>356541504100</v>
      </c>
      <c r="B1514" t="s">
        <v>1563</v>
      </c>
      <c r="C1514" t="s">
        <v>1564</v>
      </c>
      <c r="D1514" s="379">
        <v>356541504100</v>
      </c>
      <c r="E1514" t="s">
        <v>1629</v>
      </c>
      <c r="F1514" t="s">
        <v>1629</v>
      </c>
      <c r="G1514" t="s">
        <v>2944</v>
      </c>
      <c r="H1514">
        <v>645.62</v>
      </c>
      <c r="I1514">
        <v>0</v>
      </c>
      <c r="J1514" s="380">
        <v>0</v>
      </c>
      <c r="K1514" s="380">
        <v>0</v>
      </c>
    </row>
    <row r="1515" spans="1:11" x14ac:dyDescent="0.3">
      <c r="A1515" s="256">
        <v>356541504500</v>
      </c>
      <c r="B1515" t="s">
        <v>1563</v>
      </c>
      <c r="C1515" t="s">
        <v>1564</v>
      </c>
      <c r="D1515" s="379">
        <v>356541504500</v>
      </c>
      <c r="E1515" t="s">
        <v>1630</v>
      </c>
      <c r="F1515" t="s">
        <v>1630</v>
      </c>
      <c r="G1515" t="s">
        <v>2946</v>
      </c>
      <c r="H1515">
        <v>158.74</v>
      </c>
      <c r="I1515">
        <v>0</v>
      </c>
      <c r="J1515" s="380">
        <v>0</v>
      </c>
      <c r="K1515" s="380">
        <v>0</v>
      </c>
    </row>
    <row r="1516" spans="1:11" x14ac:dyDescent="0.3">
      <c r="A1516" s="256">
        <v>356541504700</v>
      </c>
      <c r="B1516" t="s">
        <v>1563</v>
      </c>
      <c r="C1516" t="s">
        <v>1564</v>
      </c>
      <c r="D1516" s="379">
        <v>356541504700</v>
      </c>
      <c r="E1516" t="s">
        <v>1631</v>
      </c>
      <c r="F1516" t="s">
        <v>1631</v>
      </c>
      <c r="G1516" t="s">
        <v>2946</v>
      </c>
      <c r="H1516">
        <v>263.56</v>
      </c>
      <c r="I1516">
        <v>0</v>
      </c>
      <c r="J1516" s="380">
        <v>0</v>
      </c>
      <c r="K1516" s="380">
        <v>0</v>
      </c>
    </row>
    <row r="1517" spans="1:11" x14ac:dyDescent="0.3">
      <c r="A1517" s="256">
        <v>356541505000</v>
      </c>
      <c r="B1517" t="s">
        <v>1563</v>
      </c>
      <c r="C1517" t="s">
        <v>1564</v>
      </c>
      <c r="D1517" s="379">
        <v>356541505000</v>
      </c>
      <c r="E1517" t="s">
        <v>1632</v>
      </c>
      <c r="F1517" t="s">
        <v>1632</v>
      </c>
      <c r="G1517" t="s">
        <v>2946</v>
      </c>
      <c r="H1517">
        <v>239.19</v>
      </c>
      <c r="I1517">
        <v>0</v>
      </c>
      <c r="J1517" s="380">
        <v>0</v>
      </c>
      <c r="K1517" s="380">
        <v>0</v>
      </c>
    </row>
    <row r="1518" spans="1:11" x14ac:dyDescent="0.3">
      <c r="A1518" s="256">
        <v>356541505300</v>
      </c>
      <c r="B1518" t="s">
        <v>1563</v>
      </c>
      <c r="C1518" t="s">
        <v>1564</v>
      </c>
      <c r="D1518" s="379">
        <v>356541505300</v>
      </c>
      <c r="E1518" t="s">
        <v>1633</v>
      </c>
      <c r="F1518" t="s">
        <v>1633</v>
      </c>
      <c r="G1518" t="s">
        <v>2944</v>
      </c>
      <c r="H1518">
        <v>258.14999999999998</v>
      </c>
      <c r="I1518">
        <v>0</v>
      </c>
      <c r="J1518" s="380">
        <v>0</v>
      </c>
      <c r="K1518" s="380">
        <v>0</v>
      </c>
    </row>
    <row r="1519" spans="1:11" x14ac:dyDescent="0.3">
      <c r="A1519" s="256">
        <v>356541505500</v>
      </c>
      <c r="B1519" t="s">
        <v>1563</v>
      </c>
      <c r="C1519" t="s">
        <v>1564</v>
      </c>
      <c r="D1519" s="379">
        <v>356541505500</v>
      </c>
      <c r="E1519" t="s">
        <v>2972</v>
      </c>
      <c r="F1519">
        <v>0</v>
      </c>
      <c r="G1519" t="s">
        <v>2946</v>
      </c>
      <c r="H1519">
        <v>264.10000000000002</v>
      </c>
      <c r="I1519">
        <v>0</v>
      </c>
      <c r="J1519" s="380">
        <v>0</v>
      </c>
      <c r="K1519" s="380">
        <v>0</v>
      </c>
    </row>
    <row r="1520" spans="1:11" x14ac:dyDescent="0.3">
      <c r="A1520" s="256">
        <v>356541507000</v>
      </c>
      <c r="B1520" t="s">
        <v>1563</v>
      </c>
      <c r="C1520" t="s">
        <v>1564</v>
      </c>
      <c r="D1520" s="379">
        <v>356541507000</v>
      </c>
      <c r="E1520" t="s">
        <v>1634</v>
      </c>
      <c r="F1520" t="s">
        <v>1634</v>
      </c>
      <c r="G1520" t="s">
        <v>2944</v>
      </c>
      <c r="H1520">
        <v>108.58</v>
      </c>
      <c r="I1520">
        <v>0</v>
      </c>
      <c r="J1520" s="380">
        <v>0</v>
      </c>
      <c r="K1520" s="380">
        <v>0</v>
      </c>
    </row>
    <row r="1521" spans="1:11" x14ac:dyDescent="0.3">
      <c r="A1521" s="256">
        <v>356541509000</v>
      </c>
      <c r="B1521" t="s">
        <v>1563</v>
      </c>
      <c r="C1521" t="s">
        <v>1564</v>
      </c>
      <c r="D1521" s="379">
        <v>356541509000</v>
      </c>
      <c r="E1521" t="s">
        <v>1635</v>
      </c>
      <c r="F1521">
        <v>0</v>
      </c>
      <c r="G1521" t="s">
        <v>2944</v>
      </c>
      <c r="H1521">
        <v>162.91999999999999</v>
      </c>
      <c r="I1521">
        <v>0</v>
      </c>
      <c r="J1521" s="380">
        <v>0</v>
      </c>
      <c r="K1521" s="380">
        <v>0</v>
      </c>
    </row>
    <row r="1522" spans="1:11" x14ac:dyDescent="0.3">
      <c r="A1522" s="256">
        <v>356541509500</v>
      </c>
      <c r="B1522" t="s">
        <v>1563</v>
      </c>
      <c r="C1522" t="s">
        <v>1564</v>
      </c>
      <c r="D1522" s="379">
        <v>356541509500</v>
      </c>
      <c r="E1522" t="s">
        <v>1636</v>
      </c>
      <c r="F1522" t="s">
        <v>1636</v>
      </c>
      <c r="G1522" t="s">
        <v>2944</v>
      </c>
      <c r="H1522">
        <v>154.83000000000001</v>
      </c>
      <c r="I1522">
        <v>0</v>
      </c>
      <c r="J1522" s="380">
        <v>0</v>
      </c>
      <c r="K1522" s="380">
        <v>0</v>
      </c>
    </row>
    <row r="1523" spans="1:11" x14ac:dyDescent="0.3">
      <c r="A1523" s="256">
        <v>356541804300</v>
      </c>
      <c r="B1523" t="s">
        <v>1563</v>
      </c>
      <c r="C1523" t="s">
        <v>1564</v>
      </c>
      <c r="D1523" s="379">
        <v>356541804300</v>
      </c>
      <c r="E1523" t="s">
        <v>1637</v>
      </c>
      <c r="F1523" t="s">
        <v>1637</v>
      </c>
      <c r="G1523" t="s">
        <v>2944</v>
      </c>
      <c r="H1523">
        <v>1579.16</v>
      </c>
      <c r="I1523">
        <v>0</v>
      </c>
      <c r="J1523" s="380">
        <v>0</v>
      </c>
      <c r="K1523" s="380">
        <v>0</v>
      </c>
    </row>
    <row r="1524" spans="1:11" x14ac:dyDescent="0.3">
      <c r="A1524" s="256">
        <v>356541804500</v>
      </c>
      <c r="B1524" t="s">
        <v>1563</v>
      </c>
      <c r="C1524" t="s">
        <v>1564</v>
      </c>
      <c r="D1524" s="379">
        <v>356541804500</v>
      </c>
      <c r="E1524" t="s">
        <v>1638</v>
      </c>
      <c r="F1524" t="s">
        <v>1638</v>
      </c>
      <c r="G1524" t="s">
        <v>2944</v>
      </c>
      <c r="H1524">
        <v>54.72</v>
      </c>
      <c r="I1524">
        <v>0</v>
      </c>
      <c r="J1524" s="380">
        <v>0</v>
      </c>
      <c r="K1524" s="380">
        <v>0</v>
      </c>
    </row>
    <row r="1525" spans="1:11" x14ac:dyDescent="0.3">
      <c r="A1525" s="256">
        <v>356545100300</v>
      </c>
      <c r="B1525" t="s">
        <v>1639</v>
      </c>
      <c r="C1525" t="s">
        <v>1640</v>
      </c>
      <c r="D1525" s="379">
        <v>356545100300</v>
      </c>
      <c r="E1525" t="s">
        <v>1641</v>
      </c>
      <c r="F1525" t="s">
        <v>1641</v>
      </c>
      <c r="G1525" t="s">
        <v>2944</v>
      </c>
      <c r="H1525">
        <v>8.89</v>
      </c>
      <c r="I1525">
        <v>0</v>
      </c>
      <c r="J1525" s="380">
        <v>0</v>
      </c>
      <c r="K1525" s="380">
        <v>0</v>
      </c>
    </row>
    <row r="1526" spans="1:11" x14ac:dyDescent="0.3">
      <c r="A1526" s="256">
        <v>356545110000</v>
      </c>
      <c r="B1526" t="s">
        <v>1639</v>
      </c>
      <c r="C1526" t="s">
        <v>1640</v>
      </c>
      <c r="D1526" s="379">
        <v>356545110000</v>
      </c>
      <c r="E1526" t="s">
        <v>1642</v>
      </c>
      <c r="F1526" t="s">
        <v>1642</v>
      </c>
      <c r="G1526" t="s">
        <v>2944</v>
      </c>
      <c r="H1526">
        <v>2.66</v>
      </c>
      <c r="I1526">
        <v>0</v>
      </c>
      <c r="J1526" s="380">
        <v>0</v>
      </c>
      <c r="K1526" s="380">
        <v>0</v>
      </c>
    </row>
    <row r="1527" spans="1:11" x14ac:dyDescent="0.3">
      <c r="A1527" s="256">
        <v>356545110500</v>
      </c>
      <c r="B1527" t="s">
        <v>1639</v>
      </c>
      <c r="C1527" t="s">
        <v>1640</v>
      </c>
      <c r="D1527" s="379">
        <v>356545110500</v>
      </c>
      <c r="E1527" t="s">
        <v>1643</v>
      </c>
      <c r="F1527">
        <v>0</v>
      </c>
      <c r="G1527" t="s">
        <v>2944</v>
      </c>
      <c r="H1527">
        <v>7.96</v>
      </c>
      <c r="I1527">
        <v>0</v>
      </c>
      <c r="J1527" s="380">
        <v>0</v>
      </c>
      <c r="K1527" s="380">
        <v>0</v>
      </c>
    </row>
    <row r="1528" spans="1:11" x14ac:dyDescent="0.3">
      <c r="A1528" s="256">
        <v>356545115000</v>
      </c>
      <c r="B1528" t="s">
        <v>1639</v>
      </c>
      <c r="C1528" t="s">
        <v>1640</v>
      </c>
      <c r="D1528" s="379">
        <v>356545115000</v>
      </c>
      <c r="E1528" t="s">
        <v>1644</v>
      </c>
      <c r="F1528" t="s">
        <v>1644</v>
      </c>
      <c r="G1528" t="s">
        <v>2944</v>
      </c>
      <c r="H1528">
        <v>8.85</v>
      </c>
      <c r="I1528">
        <v>0</v>
      </c>
      <c r="J1528" s="380">
        <v>0</v>
      </c>
      <c r="K1528" s="380">
        <v>0</v>
      </c>
    </row>
    <row r="1529" spans="1:11" x14ac:dyDescent="0.3">
      <c r="A1529" s="256">
        <v>356545150500</v>
      </c>
      <c r="B1529" t="s">
        <v>1639</v>
      </c>
      <c r="C1529" t="s">
        <v>1640</v>
      </c>
      <c r="D1529" s="379">
        <v>356545150500</v>
      </c>
      <c r="E1529" t="s">
        <v>1645</v>
      </c>
      <c r="F1529" t="s">
        <v>1645</v>
      </c>
      <c r="G1529" t="s">
        <v>2944</v>
      </c>
      <c r="H1529">
        <v>0</v>
      </c>
      <c r="I1529">
        <v>0</v>
      </c>
      <c r="J1529" s="380">
        <v>0</v>
      </c>
      <c r="K1529" s="380">
        <v>0</v>
      </c>
    </row>
    <row r="1530" spans="1:11" x14ac:dyDescent="0.3">
      <c r="A1530" s="256">
        <v>356545151000</v>
      </c>
      <c r="B1530" t="s">
        <v>1639</v>
      </c>
      <c r="C1530" t="s">
        <v>1640</v>
      </c>
      <c r="D1530" s="379">
        <v>356545151000</v>
      </c>
      <c r="E1530" t="s">
        <v>1646</v>
      </c>
      <c r="F1530" t="s">
        <v>1646</v>
      </c>
      <c r="G1530" t="s">
        <v>2944</v>
      </c>
      <c r="H1530">
        <v>0</v>
      </c>
      <c r="I1530">
        <v>0</v>
      </c>
      <c r="J1530" s="380">
        <v>0</v>
      </c>
      <c r="K1530" s="380">
        <v>0</v>
      </c>
    </row>
    <row r="1531" spans="1:11" x14ac:dyDescent="0.3">
      <c r="A1531" s="256">
        <v>356545151500</v>
      </c>
      <c r="B1531" t="s">
        <v>1639</v>
      </c>
      <c r="C1531" t="s">
        <v>1640</v>
      </c>
      <c r="D1531" s="379">
        <v>356545151500</v>
      </c>
      <c r="E1531" t="s">
        <v>1647</v>
      </c>
      <c r="F1531" t="s">
        <v>1647</v>
      </c>
      <c r="G1531" t="s">
        <v>2944</v>
      </c>
      <c r="H1531">
        <v>0</v>
      </c>
      <c r="I1531">
        <v>0</v>
      </c>
      <c r="J1531" s="380">
        <v>0</v>
      </c>
      <c r="K1531" s="380">
        <v>0</v>
      </c>
    </row>
    <row r="1532" spans="1:11" x14ac:dyDescent="0.3">
      <c r="A1532" s="256">
        <v>356545203700</v>
      </c>
      <c r="B1532" t="s">
        <v>1639</v>
      </c>
      <c r="C1532" t="s">
        <v>1640</v>
      </c>
      <c r="D1532" s="379">
        <v>356545203700</v>
      </c>
      <c r="E1532" t="s">
        <v>1648</v>
      </c>
      <c r="F1532" t="s">
        <v>1648</v>
      </c>
      <c r="G1532" t="s">
        <v>2944</v>
      </c>
      <c r="H1532">
        <v>2.2400000000000002</v>
      </c>
      <c r="I1532">
        <v>0</v>
      </c>
      <c r="J1532" s="380">
        <v>0</v>
      </c>
      <c r="K1532" s="380">
        <v>0</v>
      </c>
    </row>
    <row r="1533" spans="1:11" x14ac:dyDescent="0.3">
      <c r="A1533" s="256">
        <v>356545203800</v>
      </c>
      <c r="B1533" t="s">
        <v>1639</v>
      </c>
      <c r="C1533" t="s">
        <v>1640</v>
      </c>
      <c r="D1533" s="379">
        <v>356545203800</v>
      </c>
      <c r="E1533" t="s">
        <v>1649</v>
      </c>
      <c r="F1533" t="s">
        <v>1649</v>
      </c>
      <c r="G1533" t="s">
        <v>2944</v>
      </c>
      <c r="H1533">
        <v>4.4800000000000004</v>
      </c>
      <c r="I1533">
        <v>0</v>
      </c>
      <c r="J1533" s="380">
        <v>0</v>
      </c>
      <c r="K1533" s="380">
        <v>0</v>
      </c>
    </row>
    <row r="1534" spans="1:11" x14ac:dyDescent="0.3">
      <c r="A1534" s="256">
        <v>356545205000</v>
      </c>
      <c r="B1534" t="s">
        <v>1639</v>
      </c>
      <c r="C1534" t="s">
        <v>1640</v>
      </c>
      <c r="D1534" s="379">
        <v>356545205000</v>
      </c>
      <c r="E1534" t="s">
        <v>1650</v>
      </c>
      <c r="F1534" t="s">
        <v>1650</v>
      </c>
      <c r="G1534" t="s">
        <v>2944</v>
      </c>
      <c r="H1534">
        <v>4.1900000000000004</v>
      </c>
      <c r="I1534">
        <v>0</v>
      </c>
      <c r="J1534" s="380">
        <v>0</v>
      </c>
      <c r="K1534" s="380">
        <v>0</v>
      </c>
    </row>
    <row r="1535" spans="1:11" x14ac:dyDescent="0.3">
      <c r="A1535" s="256">
        <v>356545206000</v>
      </c>
      <c r="B1535" t="s">
        <v>1639</v>
      </c>
      <c r="C1535" t="s">
        <v>1640</v>
      </c>
      <c r="D1535" s="379">
        <v>356545206000</v>
      </c>
      <c r="E1535" t="s">
        <v>1651</v>
      </c>
      <c r="F1535" t="s">
        <v>1651</v>
      </c>
      <c r="G1535" t="s">
        <v>2944</v>
      </c>
      <c r="H1535">
        <v>8.18</v>
      </c>
      <c r="I1535">
        <v>0</v>
      </c>
      <c r="J1535" s="380">
        <v>0</v>
      </c>
      <c r="K1535" s="380">
        <v>0</v>
      </c>
    </row>
    <row r="1536" spans="1:11" x14ac:dyDescent="0.3">
      <c r="A1536" s="256">
        <v>356545208000</v>
      </c>
      <c r="B1536" t="s">
        <v>1639</v>
      </c>
      <c r="C1536" t="s">
        <v>1640</v>
      </c>
      <c r="D1536" s="379">
        <v>356545208000</v>
      </c>
      <c r="E1536" t="s">
        <v>1652</v>
      </c>
      <c r="F1536" t="s">
        <v>1652</v>
      </c>
      <c r="G1536" t="s">
        <v>2944</v>
      </c>
      <c r="H1536">
        <v>3.72</v>
      </c>
      <c r="I1536">
        <v>0</v>
      </c>
      <c r="J1536" s="380">
        <v>0</v>
      </c>
      <c r="K1536" s="380">
        <v>0</v>
      </c>
    </row>
    <row r="1537" spans="1:11" x14ac:dyDescent="0.3">
      <c r="A1537" s="256">
        <v>356545208200</v>
      </c>
      <c r="B1537" t="s">
        <v>1639</v>
      </c>
      <c r="C1537" t="s">
        <v>1640</v>
      </c>
      <c r="D1537" s="379">
        <v>356545208200</v>
      </c>
      <c r="E1537" t="s">
        <v>1653</v>
      </c>
      <c r="F1537" t="s">
        <v>1653</v>
      </c>
      <c r="G1537" t="s">
        <v>2944</v>
      </c>
      <c r="H1537">
        <v>3.59</v>
      </c>
      <c r="I1537">
        <v>0</v>
      </c>
      <c r="J1537" s="380">
        <v>0</v>
      </c>
      <c r="K1537" s="380">
        <v>0</v>
      </c>
    </row>
    <row r="1538" spans="1:11" x14ac:dyDescent="0.3">
      <c r="A1538" s="256">
        <v>356545500200</v>
      </c>
      <c r="B1538" t="s">
        <v>1639</v>
      </c>
      <c r="C1538" t="s">
        <v>1640</v>
      </c>
      <c r="D1538" s="379">
        <v>356545500200</v>
      </c>
      <c r="E1538" t="s">
        <v>1654</v>
      </c>
      <c r="F1538">
        <v>0</v>
      </c>
      <c r="G1538" t="s">
        <v>2944</v>
      </c>
      <c r="H1538">
        <v>3.53</v>
      </c>
      <c r="I1538">
        <v>0</v>
      </c>
      <c r="J1538" s="380">
        <v>0</v>
      </c>
      <c r="K1538" s="380">
        <v>0</v>
      </c>
    </row>
    <row r="1539" spans="1:11" x14ac:dyDescent="0.3">
      <c r="A1539" s="256">
        <v>356545500500</v>
      </c>
      <c r="B1539" t="s">
        <v>1639</v>
      </c>
      <c r="C1539" t="s">
        <v>1640</v>
      </c>
      <c r="D1539" s="379">
        <v>356545500500</v>
      </c>
      <c r="E1539" t="s">
        <v>1655</v>
      </c>
      <c r="F1539" t="s">
        <v>1655</v>
      </c>
      <c r="G1539" t="s">
        <v>2944</v>
      </c>
      <c r="H1539">
        <v>1.48</v>
      </c>
      <c r="I1539">
        <v>0</v>
      </c>
      <c r="J1539" s="380">
        <v>0</v>
      </c>
      <c r="K1539" s="380">
        <v>0</v>
      </c>
    </row>
    <row r="1540" spans="1:11" x14ac:dyDescent="0.3">
      <c r="A1540" s="256">
        <v>356545501000</v>
      </c>
      <c r="B1540" t="s">
        <v>1639</v>
      </c>
      <c r="C1540" t="s">
        <v>1640</v>
      </c>
      <c r="D1540" s="379">
        <v>356545501000</v>
      </c>
      <c r="E1540" t="s">
        <v>1656</v>
      </c>
      <c r="F1540" t="s">
        <v>1656</v>
      </c>
      <c r="G1540" t="s">
        <v>2944</v>
      </c>
      <c r="H1540">
        <v>1.23</v>
      </c>
      <c r="I1540">
        <v>0</v>
      </c>
      <c r="J1540" s="380">
        <v>0</v>
      </c>
      <c r="K1540" s="380">
        <v>0</v>
      </c>
    </row>
    <row r="1541" spans="1:11" x14ac:dyDescent="0.3">
      <c r="A1541" s="256">
        <v>356545501100</v>
      </c>
      <c r="B1541" t="s">
        <v>1639</v>
      </c>
      <c r="C1541" t="s">
        <v>1640</v>
      </c>
      <c r="D1541" s="379">
        <v>356545501100</v>
      </c>
      <c r="E1541" t="s">
        <v>1657</v>
      </c>
      <c r="F1541">
        <v>0</v>
      </c>
      <c r="G1541" t="s">
        <v>2944</v>
      </c>
      <c r="H1541">
        <v>5.56</v>
      </c>
      <c r="I1541">
        <v>0</v>
      </c>
      <c r="J1541" s="380">
        <v>0</v>
      </c>
      <c r="K1541" s="380">
        <v>0</v>
      </c>
    </row>
    <row r="1542" spans="1:11" x14ac:dyDescent="0.3">
      <c r="A1542" s="256">
        <v>356545501200</v>
      </c>
      <c r="B1542" t="s">
        <v>1639</v>
      </c>
      <c r="C1542" t="s">
        <v>1640</v>
      </c>
      <c r="D1542" s="379">
        <v>356545501200</v>
      </c>
      <c r="E1542" t="s">
        <v>1658</v>
      </c>
      <c r="F1542" t="s">
        <v>1658</v>
      </c>
      <c r="G1542" t="s">
        <v>2944</v>
      </c>
      <c r="H1542">
        <v>16.13</v>
      </c>
      <c r="I1542">
        <v>0</v>
      </c>
      <c r="J1542" s="380">
        <v>0</v>
      </c>
      <c r="K1542" s="380">
        <v>0</v>
      </c>
    </row>
    <row r="1543" spans="1:11" x14ac:dyDescent="0.3">
      <c r="A1543" s="256">
        <v>356545501500</v>
      </c>
      <c r="B1543" t="s">
        <v>1639</v>
      </c>
      <c r="C1543" t="s">
        <v>1640</v>
      </c>
      <c r="D1543" s="379">
        <v>356545501500</v>
      </c>
      <c r="E1543" t="s">
        <v>1659</v>
      </c>
      <c r="F1543" t="s">
        <v>1659</v>
      </c>
      <c r="G1543" t="s">
        <v>2944</v>
      </c>
      <c r="H1543">
        <v>1.88</v>
      </c>
      <c r="I1543">
        <v>0</v>
      </c>
      <c r="J1543" s="380">
        <v>0</v>
      </c>
      <c r="K1543" s="380">
        <v>0</v>
      </c>
    </row>
    <row r="1544" spans="1:11" x14ac:dyDescent="0.3">
      <c r="A1544" s="256">
        <v>356545550300</v>
      </c>
      <c r="B1544" t="s">
        <v>1639</v>
      </c>
      <c r="C1544" t="s">
        <v>1640</v>
      </c>
      <c r="D1544" s="379">
        <v>356545550300</v>
      </c>
      <c r="E1544" t="s">
        <v>1660</v>
      </c>
      <c r="F1544">
        <v>0</v>
      </c>
      <c r="G1544" t="s">
        <v>2944</v>
      </c>
      <c r="H1544">
        <v>2.64</v>
      </c>
      <c r="I1544">
        <v>0</v>
      </c>
      <c r="J1544" s="380">
        <v>0</v>
      </c>
      <c r="K1544" s="380">
        <v>0</v>
      </c>
    </row>
    <row r="1545" spans="1:11" x14ac:dyDescent="0.3">
      <c r="A1545" s="256">
        <v>356545700500</v>
      </c>
      <c r="B1545" t="s">
        <v>1639</v>
      </c>
      <c r="C1545" t="s">
        <v>1640</v>
      </c>
      <c r="D1545" s="379">
        <v>356545700500</v>
      </c>
      <c r="E1545" t="s">
        <v>1661</v>
      </c>
      <c r="F1545" t="s">
        <v>1661</v>
      </c>
      <c r="G1545" t="s">
        <v>2944</v>
      </c>
      <c r="H1545">
        <v>2.2200000000000002</v>
      </c>
      <c r="I1545">
        <v>0</v>
      </c>
      <c r="J1545" s="380">
        <v>0</v>
      </c>
      <c r="K1545" s="380">
        <v>0</v>
      </c>
    </row>
    <row r="1546" spans="1:11" x14ac:dyDescent="0.3">
      <c r="A1546" s="256">
        <v>356545700700</v>
      </c>
      <c r="B1546" t="s">
        <v>1639</v>
      </c>
      <c r="C1546" t="s">
        <v>1640</v>
      </c>
      <c r="D1546" s="379">
        <v>356545700700</v>
      </c>
      <c r="E1546" t="s">
        <v>1662</v>
      </c>
      <c r="F1546" t="s">
        <v>1662</v>
      </c>
      <c r="G1546" t="s">
        <v>2944</v>
      </c>
      <c r="H1546">
        <v>3.57</v>
      </c>
      <c r="I1546">
        <v>0</v>
      </c>
      <c r="J1546" s="380">
        <v>0</v>
      </c>
      <c r="K1546" s="380">
        <v>0</v>
      </c>
    </row>
    <row r="1547" spans="1:11" x14ac:dyDescent="0.3">
      <c r="A1547" s="256">
        <v>356545701000</v>
      </c>
      <c r="B1547" t="s">
        <v>1639</v>
      </c>
      <c r="C1547" t="s">
        <v>1640</v>
      </c>
      <c r="D1547" s="379">
        <v>356545701000</v>
      </c>
      <c r="E1547" t="s">
        <v>1663</v>
      </c>
      <c r="F1547">
        <v>0</v>
      </c>
      <c r="G1547" t="s">
        <v>2944</v>
      </c>
      <c r="H1547">
        <v>2.41</v>
      </c>
      <c r="I1547">
        <v>0</v>
      </c>
      <c r="J1547" s="380">
        <v>0</v>
      </c>
      <c r="K1547" s="380">
        <v>0</v>
      </c>
    </row>
    <row r="1548" spans="1:11" x14ac:dyDescent="0.3">
      <c r="A1548" s="256">
        <v>356545702000</v>
      </c>
      <c r="B1548" t="s">
        <v>1639</v>
      </c>
      <c r="C1548" t="s">
        <v>1640</v>
      </c>
      <c r="D1548" s="379">
        <v>356545702000</v>
      </c>
      <c r="E1548" t="s">
        <v>1664</v>
      </c>
      <c r="F1548" t="s">
        <v>1664</v>
      </c>
      <c r="G1548" t="s">
        <v>2944</v>
      </c>
      <c r="H1548">
        <v>9.6999999999999993</v>
      </c>
      <c r="I1548">
        <v>0</v>
      </c>
      <c r="J1548" s="380">
        <v>0</v>
      </c>
      <c r="K1548" s="380">
        <v>0</v>
      </c>
    </row>
    <row r="1549" spans="1:11" x14ac:dyDescent="0.3">
      <c r="A1549" s="256">
        <v>356545900500</v>
      </c>
      <c r="B1549" t="s">
        <v>1639</v>
      </c>
      <c r="C1549" t="s">
        <v>1640</v>
      </c>
      <c r="D1549" s="379">
        <v>356545900500</v>
      </c>
      <c r="E1549" t="s">
        <v>1665</v>
      </c>
      <c r="F1549" t="s">
        <v>1666</v>
      </c>
      <c r="G1549" t="s">
        <v>2944</v>
      </c>
      <c r="H1549">
        <v>71.72</v>
      </c>
      <c r="I1549">
        <v>0</v>
      </c>
      <c r="J1549" s="380">
        <v>0</v>
      </c>
      <c r="K1549" s="380">
        <v>0</v>
      </c>
    </row>
    <row r="1550" spans="1:11" x14ac:dyDescent="0.3">
      <c r="A1550" s="256">
        <v>401020101500</v>
      </c>
      <c r="B1550" t="s">
        <v>1667</v>
      </c>
      <c r="C1550" t="s">
        <v>1668</v>
      </c>
      <c r="D1550" s="379">
        <v>401020101500</v>
      </c>
      <c r="E1550" t="s">
        <v>1669</v>
      </c>
      <c r="F1550">
        <v>0</v>
      </c>
      <c r="G1550" t="s">
        <v>2945</v>
      </c>
      <c r="H1550">
        <v>232.96</v>
      </c>
      <c r="I1550">
        <v>0</v>
      </c>
      <c r="J1550" s="380">
        <v>0</v>
      </c>
      <c r="K1550" s="380">
        <v>0</v>
      </c>
    </row>
    <row r="1551" spans="1:11" x14ac:dyDescent="0.3">
      <c r="A1551" s="256">
        <v>401020104000</v>
      </c>
      <c r="B1551" t="s">
        <v>1667</v>
      </c>
      <c r="C1551" t="s">
        <v>1668</v>
      </c>
      <c r="D1551" s="379">
        <v>401020104000</v>
      </c>
      <c r="E1551" t="s">
        <v>1670</v>
      </c>
      <c r="F1551" t="s">
        <v>1670</v>
      </c>
      <c r="G1551" t="s">
        <v>2945</v>
      </c>
      <c r="H1551">
        <v>204.68</v>
      </c>
      <c r="I1551">
        <v>0</v>
      </c>
      <c r="J1551" s="380">
        <v>0</v>
      </c>
      <c r="K1551" s="380">
        <v>0</v>
      </c>
    </row>
    <row r="1552" spans="1:11" x14ac:dyDescent="0.3">
      <c r="A1552" s="256">
        <v>401020105000</v>
      </c>
      <c r="B1552" t="s">
        <v>1667</v>
      </c>
      <c r="C1552" t="s">
        <v>1668</v>
      </c>
      <c r="D1552" s="379">
        <v>401020105000</v>
      </c>
      <c r="E1552" t="s">
        <v>1671</v>
      </c>
      <c r="F1552" t="s">
        <v>1671</v>
      </c>
      <c r="G1552" t="s">
        <v>2945</v>
      </c>
      <c r="H1552">
        <v>75.790000000000006</v>
      </c>
      <c r="I1552">
        <v>0</v>
      </c>
      <c r="J1552" s="380">
        <v>0</v>
      </c>
      <c r="K1552" s="380">
        <v>0</v>
      </c>
    </row>
    <row r="1553" spans="1:11" x14ac:dyDescent="0.3">
      <c r="A1553" s="256">
        <v>401020106200</v>
      </c>
      <c r="B1553" t="s">
        <v>1667</v>
      </c>
      <c r="C1553" t="s">
        <v>1668</v>
      </c>
      <c r="D1553" s="379">
        <v>401020106200</v>
      </c>
      <c r="E1553" t="s">
        <v>1672</v>
      </c>
      <c r="F1553">
        <v>0</v>
      </c>
      <c r="G1553" t="s">
        <v>2945</v>
      </c>
      <c r="H1553">
        <v>68.36</v>
      </c>
      <c r="I1553">
        <v>0</v>
      </c>
      <c r="J1553" s="380">
        <v>0</v>
      </c>
      <c r="K1553" s="380">
        <v>0</v>
      </c>
    </row>
    <row r="1554" spans="1:11" x14ac:dyDescent="0.3">
      <c r="A1554" s="256">
        <v>401020106500</v>
      </c>
      <c r="B1554" t="s">
        <v>1667</v>
      </c>
      <c r="C1554" t="s">
        <v>1668</v>
      </c>
      <c r="D1554" s="379">
        <v>401020106500</v>
      </c>
      <c r="E1554" t="s">
        <v>1673</v>
      </c>
      <c r="F1554">
        <v>0</v>
      </c>
      <c r="G1554" t="s">
        <v>2945</v>
      </c>
      <c r="H1554">
        <v>178.67</v>
      </c>
      <c r="I1554">
        <v>0</v>
      </c>
      <c r="J1554" s="380">
        <v>0</v>
      </c>
      <c r="K1554" s="380">
        <v>0</v>
      </c>
    </row>
    <row r="1555" spans="1:11" x14ac:dyDescent="0.3">
      <c r="A1555" s="256">
        <v>401021101000</v>
      </c>
      <c r="B1555" t="s">
        <v>1674</v>
      </c>
      <c r="C1555" t="s">
        <v>1675</v>
      </c>
      <c r="D1555" s="379">
        <v>401021101000</v>
      </c>
      <c r="E1555" t="s">
        <v>1676</v>
      </c>
      <c r="F1555" t="s">
        <v>1676</v>
      </c>
      <c r="G1555" t="s">
        <v>2945</v>
      </c>
      <c r="H1555">
        <v>126.43</v>
      </c>
      <c r="I1555">
        <v>0</v>
      </c>
      <c r="J1555" s="380">
        <v>0</v>
      </c>
      <c r="K1555" s="380">
        <v>0</v>
      </c>
    </row>
    <row r="1556" spans="1:11" x14ac:dyDescent="0.3">
      <c r="A1556" s="256">
        <v>401021102000</v>
      </c>
      <c r="B1556" t="s">
        <v>1674</v>
      </c>
      <c r="C1556" t="s">
        <v>1675</v>
      </c>
      <c r="D1556" s="379">
        <v>401021102000</v>
      </c>
      <c r="E1556" t="s">
        <v>1677</v>
      </c>
      <c r="F1556" t="s">
        <v>1677</v>
      </c>
      <c r="G1556" t="s">
        <v>2945</v>
      </c>
      <c r="H1556">
        <v>150.88999999999999</v>
      </c>
      <c r="I1556">
        <v>0</v>
      </c>
      <c r="J1556" s="380">
        <v>0</v>
      </c>
      <c r="K1556" s="380">
        <v>0</v>
      </c>
    </row>
    <row r="1557" spans="1:11" x14ac:dyDescent="0.3">
      <c r="A1557" s="256">
        <v>401021103000</v>
      </c>
      <c r="B1557" t="s">
        <v>1674</v>
      </c>
      <c r="C1557" t="s">
        <v>1675</v>
      </c>
      <c r="D1557" s="379">
        <v>401021103000</v>
      </c>
      <c r="E1557" t="s">
        <v>3554</v>
      </c>
      <c r="F1557" t="s">
        <v>3554</v>
      </c>
      <c r="G1557" t="s">
        <v>3030</v>
      </c>
      <c r="H1557">
        <v>1272.8900000000001</v>
      </c>
      <c r="I1557">
        <v>0</v>
      </c>
      <c r="J1557" s="380">
        <v>0</v>
      </c>
      <c r="K1557" s="380">
        <v>0</v>
      </c>
    </row>
    <row r="1558" spans="1:11" x14ac:dyDescent="0.3">
      <c r="A1558" s="256">
        <v>402020103000</v>
      </c>
      <c r="B1558" t="s">
        <v>1678</v>
      </c>
      <c r="C1558" t="s">
        <v>1679</v>
      </c>
      <c r="D1558" s="379">
        <v>402020103000</v>
      </c>
      <c r="E1558" t="s">
        <v>3555</v>
      </c>
      <c r="F1558" t="s">
        <v>3555</v>
      </c>
      <c r="G1558" t="s">
        <v>2981</v>
      </c>
      <c r="H1558">
        <v>960.93</v>
      </c>
      <c r="I1558">
        <v>0</v>
      </c>
      <c r="J1558" s="380">
        <v>0</v>
      </c>
      <c r="K1558" s="380">
        <v>0</v>
      </c>
    </row>
    <row r="1559" spans="1:11" x14ac:dyDescent="0.3">
      <c r="A1559" s="256">
        <v>402020104000</v>
      </c>
      <c r="B1559" t="s">
        <v>1678</v>
      </c>
      <c r="C1559" t="s">
        <v>1679</v>
      </c>
      <c r="D1559" s="379">
        <v>402020104000</v>
      </c>
      <c r="E1559" t="s">
        <v>3556</v>
      </c>
      <c r="F1559" t="s">
        <v>3556</v>
      </c>
      <c r="G1559" t="s">
        <v>2981</v>
      </c>
      <c r="H1559">
        <v>1047.6300000000001</v>
      </c>
      <c r="I1559">
        <v>0</v>
      </c>
      <c r="J1559" s="380">
        <v>0</v>
      </c>
      <c r="K1559" s="380">
        <v>0</v>
      </c>
    </row>
    <row r="1560" spans="1:11" x14ac:dyDescent="0.3">
      <c r="A1560" s="256">
        <v>402020139000</v>
      </c>
      <c r="B1560" t="s">
        <v>1678</v>
      </c>
      <c r="C1560" t="s">
        <v>1679</v>
      </c>
      <c r="D1560" s="379">
        <v>402020139000</v>
      </c>
      <c r="E1560" t="s">
        <v>3557</v>
      </c>
      <c r="F1560" t="s">
        <v>3558</v>
      </c>
      <c r="G1560" t="s">
        <v>2981</v>
      </c>
      <c r="H1560">
        <v>0</v>
      </c>
      <c r="I1560">
        <v>0</v>
      </c>
      <c r="J1560" s="380">
        <v>0</v>
      </c>
      <c r="K1560" s="447">
        <v>25</v>
      </c>
    </row>
    <row r="1561" spans="1:11" x14ac:dyDescent="0.3">
      <c r="A1561" s="256">
        <v>402021102500</v>
      </c>
      <c r="B1561" t="s">
        <v>1680</v>
      </c>
      <c r="C1561" t="s">
        <v>1681</v>
      </c>
      <c r="D1561" s="379">
        <v>402021102500</v>
      </c>
      <c r="E1561" t="s">
        <v>1682</v>
      </c>
      <c r="F1561" t="s">
        <v>1682</v>
      </c>
      <c r="G1561" t="s">
        <v>2973</v>
      </c>
      <c r="H1561">
        <v>19.86</v>
      </c>
      <c r="I1561">
        <v>0</v>
      </c>
      <c r="J1561" s="380">
        <v>0</v>
      </c>
      <c r="K1561" s="380">
        <v>0</v>
      </c>
    </row>
    <row r="1562" spans="1:11" x14ac:dyDescent="0.3">
      <c r="A1562" s="256">
        <v>402021103000</v>
      </c>
      <c r="B1562" t="s">
        <v>1680</v>
      </c>
      <c r="C1562" t="s">
        <v>1681</v>
      </c>
      <c r="D1562" s="379">
        <v>402021103000</v>
      </c>
      <c r="E1562" t="s">
        <v>1683</v>
      </c>
      <c r="F1562" t="s">
        <v>1683</v>
      </c>
      <c r="G1562" t="s">
        <v>2973</v>
      </c>
      <c r="H1562">
        <v>26.68</v>
      </c>
      <c r="I1562">
        <v>0</v>
      </c>
      <c r="J1562" s="380">
        <v>0</v>
      </c>
      <c r="K1562" s="380">
        <v>0</v>
      </c>
    </row>
    <row r="1563" spans="1:11" x14ac:dyDescent="0.3">
      <c r="A1563" s="256">
        <v>402021103500</v>
      </c>
      <c r="B1563" t="s">
        <v>1680</v>
      </c>
      <c r="C1563" t="s">
        <v>1681</v>
      </c>
      <c r="D1563" s="379">
        <v>402021103500</v>
      </c>
      <c r="E1563" t="s">
        <v>1684</v>
      </c>
      <c r="F1563" t="s">
        <v>1684</v>
      </c>
      <c r="G1563" t="s">
        <v>2973</v>
      </c>
      <c r="H1563">
        <v>30.36</v>
      </c>
      <c r="I1563">
        <v>0</v>
      </c>
      <c r="J1563" s="380">
        <v>0</v>
      </c>
      <c r="K1563" s="380">
        <v>0</v>
      </c>
    </row>
    <row r="1564" spans="1:11" x14ac:dyDescent="0.3">
      <c r="A1564" s="256">
        <v>402021103600</v>
      </c>
      <c r="B1564" t="s">
        <v>1680</v>
      </c>
      <c r="C1564" t="s">
        <v>1681</v>
      </c>
      <c r="D1564" s="379">
        <v>402021103600</v>
      </c>
      <c r="E1564" t="s">
        <v>1685</v>
      </c>
      <c r="F1564" t="s">
        <v>1685</v>
      </c>
      <c r="G1564" t="s">
        <v>2973</v>
      </c>
      <c r="H1564">
        <v>25.52</v>
      </c>
      <c r="I1564">
        <v>0</v>
      </c>
      <c r="J1564" s="380">
        <v>0</v>
      </c>
      <c r="K1564" s="380">
        <v>0</v>
      </c>
    </row>
    <row r="1565" spans="1:11" x14ac:dyDescent="0.3">
      <c r="A1565" s="256">
        <v>402021104000</v>
      </c>
      <c r="B1565" t="s">
        <v>1680</v>
      </c>
      <c r="C1565" t="s">
        <v>1681</v>
      </c>
      <c r="D1565" s="379">
        <v>402021104000</v>
      </c>
      <c r="E1565" t="s">
        <v>1686</v>
      </c>
      <c r="F1565" t="s">
        <v>1686</v>
      </c>
      <c r="G1565" t="s">
        <v>2973</v>
      </c>
      <c r="H1565">
        <v>26</v>
      </c>
      <c r="I1565">
        <v>0</v>
      </c>
      <c r="J1565" s="380">
        <v>0</v>
      </c>
      <c r="K1565" s="380">
        <v>0</v>
      </c>
    </row>
    <row r="1566" spans="1:11" x14ac:dyDescent="0.3">
      <c r="A1566" s="256">
        <v>402021105000</v>
      </c>
      <c r="B1566" t="s">
        <v>1680</v>
      </c>
      <c r="C1566" t="s">
        <v>1681</v>
      </c>
      <c r="D1566" s="379">
        <v>402021105000</v>
      </c>
      <c r="E1566" t="s">
        <v>1687</v>
      </c>
      <c r="F1566" t="s">
        <v>1687</v>
      </c>
      <c r="G1566" t="s">
        <v>2973</v>
      </c>
      <c r="H1566">
        <v>38.950000000000003</v>
      </c>
      <c r="I1566">
        <v>0</v>
      </c>
      <c r="J1566" s="380">
        <v>0</v>
      </c>
      <c r="K1566" s="380">
        <v>0</v>
      </c>
    </row>
    <row r="1567" spans="1:11" x14ac:dyDescent="0.3">
      <c r="A1567" s="256">
        <v>403031110000</v>
      </c>
      <c r="B1567" t="s">
        <v>1688</v>
      </c>
      <c r="C1567" t="s">
        <v>1689</v>
      </c>
      <c r="D1567" s="379">
        <v>403031110000</v>
      </c>
      <c r="E1567" t="s">
        <v>1690</v>
      </c>
      <c r="F1567" t="s">
        <v>1690</v>
      </c>
      <c r="G1567" t="s">
        <v>2973</v>
      </c>
      <c r="H1567">
        <v>4.3</v>
      </c>
      <c r="I1567">
        <v>0</v>
      </c>
      <c r="J1567" s="380">
        <v>0</v>
      </c>
      <c r="K1567" s="380">
        <v>0</v>
      </c>
    </row>
    <row r="1568" spans="1:11" x14ac:dyDescent="0.3">
      <c r="A1568" s="256">
        <v>403031110500</v>
      </c>
      <c r="B1568" t="s">
        <v>1688</v>
      </c>
      <c r="C1568" t="s">
        <v>1689</v>
      </c>
      <c r="D1568" s="379">
        <v>403031110500</v>
      </c>
      <c r="E1568" t="s">
        <v>1691</v>
      </c>
      <c r="F1568">
        <v>0</v>
      </c>
      <c r="G1568" t="s">
        <v>2973</v>
      </c>
      <c r="H1568">
        <v>18.86</v>
      </c>
      <c r="I1568">
        <v>0</v>
      </c>
      <c r="J1568" s="380">
        <v>0</v>
      </c>
      <c r="K1568" s="380">
        <v>0</v>
      </c>
    </row>
    <row r="1569" spans="1:11" x14ac:dyDescent="0.3">
      <c r="A1569" s="256">
        <v>403031111000</v>
      </c>
      <c r="B1569" t="s">
        <v>1688</v>
      </c>
      <c r="C1569" t="s">
        <v>1689</v>
      </c>
      <c r="D1569" s="379">
        <v>403031111000</v>
      </c>
      <c r="E1569" t="s">
        <v>1692</v>
      </c>
      <c r="F1569" t="s">
        <v>1692</v>
      </c>
      <c r="G1569" t="s">
        <v>2973</v>
      </c>
      <c r="H1569">
        <v>135.24</v>
      </c>
      <c r="I1569">
        <v>0</v>
      </c>
      <c r="J1569" s="380">
        <v>0</v>
      </c>
      <c r="K1569" s="380">
        <v>0</v>
      </c>
    </row>
    <row r="1570" spans="1:11" x14ac:dyDescent="0.3">
      <c r="A1570" s="256">
        <v>403031112000</v>
      </c>
      <c r="B1570" t="s">
        <v>1688</v>
      </c>
      <c r="C1570" t="s">
        <v>1689</v>
      </c>
      <c r="D1570" s="379">
        <v>403031112000</v>
      </c>
      <c r="E1570" t="s">
        <v>1693</v>
      </c>
      <c r="F1570" t="s">
        <v>1693</v>
      </c>
      <c r="G1570" t="s">
        <v>2973</v>
      </c>
      <c r="H1570">
        <v>5.73</v>
      </c>
      <c r="I1570">
        <v>0</v>
      </c>
      <c r="J1570" s="380">
        <v>0</v>
      </c>
      <c r="K1570" s="380">
        <v>0</v>
      </c>
    </row>
    <row r="1571" spans="1:11" x14ac:dyDescent="0.3">
      <c r="A1571" s="256">
        <v>403031114000</v>
      </c>
      <c r="B1571" t="s">
        <v>1688</v>
      </c>
      <c r="C1571" t="s">
        <v>1689</v>
      </c>
      <c r="D1571" s="379">
        <v>403031114000</v>
      </c>
      <c r="E1571" t="s">
        <v>1694</v>
      </c>
      <c r="F1571">
        <v>0</v>
      </c>
      <c r="G1571" t="s">
        <v>2973</v>
      </c>
      <c r="H1571">
        <v>4.05</v>
      </c>
      <c r="I1571">
        <v>0</v>
      </c>
      <c r="J1571" s="380">
        <v>0</v>
      </c>
      <c r="K1571" s="380">
        <v>0</v>
      </c>
    </row>
    <row r="1572" spans="1:11" x14ac:dyDescent="0.3">
      <c r="A1572" s="256">
        <v>403031115000</v>
      </c>
      <c r="B1572" t="s">
        <v>1688</v>
      </c>
      <c r="C1572" t="s">
        <v>1689</v>
      </c>
      <c r="D1572" s="379">
        <v>403031115000</v>
      </c>
      <c r="E1572" t="s">
        <v>1695</v>
      </c>
      <c r="F1572" t="s">
        <v>1695</v>
      </c>
      <c r="G1572" t="s">
        <v>2973</v>
      </c>
      <c r="H1572">
        <v>3.88</v>
      </c>
      <c r="I1572">
        <v>0</v>
      </c>
      <c r="J1572" s="380">
        <v>0</v>
      </c>
      <c r="K1572" s="380">
        <v>0</v>
      </c>
    </row>
    <row r="1573" spans="1:11" x14ac:dyDescent="0.3">
      <c r="A1573" s="256">
        <v>403031116000</v>
      </c>
      <c r="B1573" t="s">
        <v>1688</v>
      </c>
      <c r="C1573" t="s">
        <v>1689</v>
      </c>
      <c r="D1573" s="379">
        <v>403031116000</v>
      </c>
      <c r="E1573" t="s">
        <v>1696</v>
      </c>
      <c r="F1573">
        <v>0</v>
      </c>
      <c r="G1573" t="s">
        <v>2973</v>
      </c>
      <c r="H1573">
        <v>4.1900000000000004</v>
      </c>
      <c r="I1573">
        <v>0</v>
      </c>
      <c r="J1573" s="380">
        <v>0</v>
      </c>
      <c r="K1573" s="380">
        <v>0</v>
      </c>
    </row>
    <row r="1574" spans="1:11" x14ac:dyDescent="0.3">
      <c r="A1574" s="256">
        <v>403031201000</v>
      </c>
      <c r="B1574" t="s">
        <v>1688</v>
      </c>
      <c r="C1574" t="s">
        <v>1689</v>
      </c>
      <c r="D1574" s="379">
        <v>403031201000</v>
      </c>
      <c r="E1574" t="s">
        <v>1697</v>
      </c>
      <c r="F1574" t="s">
        <v>1697</v>
      </c>
      <c r="G1574" t="s">
        <v>2944</v>
      </c>
      <c r="H1574">
        <v>93.88</v>
      </c>
      <c r="I1574">
        <v>0</v>
      </c>
      <c r="J1574" s="380">
        <v>0</v>
      </c>
      <c r="K1574" s="380">
        <v>0</v>
      </c>
    </row>
    <row r="1575" spans="1:11" x14ac:dyDescent="0.3">
      <c r="A1575" s="256">
        <v>403031202000</v>
      </c>
      <c r="B1575" t="s">
        <v>1688</v>
      </c>
      <c r="C1575" t="s">
        <v>1689</v>
      </c>
      <c r="D1575" s="379">
        <v>403031202000</v>
      </c>
      <c r="E1575" t="s">
        <v>1698</v>
      </c>
      <c r="F1575" t="s">
        <v>1698</v>
      </c>
      <c r="G1575" t="s">
        <v>2944</v>
      </c>
      <c r="H1575">
        <v>23.44</v>
      </c>
      <c r="I1575">
        <v>0</v>
      </c>
      <c r="J1575" s="380">
        <v>0</v>
      </c>
      <c r="K1575" s="380">
        <v>0</v>
      </c>
    </row>
    <row r="1576" spans="1:11" x14ac:dyDescent="0.3">
      <c r="A1576" s="256">
        <v>403031203000</v>
      </c>
      <c r="B1576" t="s">
        <v>1688</v>
      </c>
      <c r="C1576" t="s">
        <v>1689</v>
      </c>
      <c r="D1576" s="379">
        <v>403031203000</v>
      </c>
      <c r="E1576" t="s">
        <v>1699</v>
      </c>
      <c r="F1576" t="s">
        <v>1699</v>
      </c>
      <c r="G1576" t="s">
        <v>2944</v>
      </c>
      <c r="H1576">
        <v>67.36</v>
      </c>
      <c r="I1576">
        <v>0</v>
      </c>
      <c r="J1576" s="380">
        <v>0</v>
      </c>
      <c r="K1576" s="380">
        <v>0</v>
      </c>
    </row>
    <row r="1577" spans="1:11" x14ac:dyDescent="0.3">
      <c r="A1577" s="256">
        <v>403031204000</v>
      </c>
      <c r="B1577" t="s">
        <v>1688</v>
      </c>
      <c r="C1577" t="s">
        <v>1689</v>
      </c>
      <c r="D1577" s="379">
        <v>403031204000</v>
      </c>
      <c r="E1577" t="s">
        <v>1700</v>
      </c>
      <c r="F1577" t="s">
        <v>1700</v>
      </c>
      <c r="G1577" t="s">
        <v>2944</v>
      </c>
      <c r="H1577">
        <v>48.68</v>
      </c>
      <c r="I1577">
        <v>0</v>
      </c>
      <c r="J1577" s="380">
        <v>0</v>
      </c>
      <c r="K1577" s="380">
        <v>0</v>
      </c>
    </row>
    <row r="1578" spans="1:11" x14ac:dyDescent="0.3">
      <c r="A1578" s="256">
        <v>403031204200</v>
      </c>
      <c r="B1578" t="s">
        <v>1688</v>
      </c>
      <c r="C1578" t="s">
        <v>1689</v>
      </c>
      <c r="D1578" s="379">
        <v>403031204200</v>
      </c>
      <c r="E1578" t="s">
        <v>1701</v>
      </c>
      <c r="F1578" t="s">
        <v>1701</v>
      </c>
      <c r="G1578" t="s">
        <v>2981</v>
      </c>
      <c r="H1578">
        <v>46.68</v>
      </c>
      <c r="I1578">
        <v>0</v>
      </c>
      <c r="J1578" s="380">
        <v>0</v>
      </c>
      <c r="K1578" s="380">
        <v>0</v>
      </c>
    </row>
    <row r="1579" spans="1:11" x14ac:dyDescent="0.3">
      <c r="A1579" s="256">
        <v>403031204300</v>
      </c>
      <c r="B1579" t="s">
        <v>1688</v>
      </c>
      <c r="C1579" t="s">
        <v>1689</v>
      </c>
      <c r="D1579" s="379">
        <v>403031204300</v>
      </c>
      <c r="E1579" t="s">
        <v>1702</v>
      </c>
      <c r="F1579" t="s">
        <v>1702</v>
      </c>
      <c r="G1579" t="s">
        <v>2981</v>
      </c>
      <c r="H1579">
        <v>67.819999999999993</v>
      </c>
      <c r="I1579">
        <v>0</v>
      </c>
      <c r="J1579" s="380">
        <v>0</v>
      </c>
      <c r="K1579" s="380">
        <v>0</v>
      </c>
    </row>
    <row r="1580" spans="1:11" x14ac:dyDescent="0.3">
      <c r="A1580" s="256">
        <v>403031205000</v>
      </c>
      <c r="B1580" t="s">
        <v>1688</v>
      </c>
      <c r="C1580" t="s">
        <v>1689</v>
      </c>
      <c r="D1580" s="379">
        <v>403031205000</v>
      </c>
      <c r="E1580" t="s">
        <v>1703</v>
      </c>
      <c r="F1580">
        <v>0</v>
      </c>
      <c r="G1580" t="s">
        <v>2973</v>
      </c>
      <c r="H1580">
        <v>97.1</v>
      </c>
      <c r="I1580">
        <v>0</v>
      </c>
      <c r="J1580" s="380">
        <v>0</v>
      </c>
      <c r="K1580" s="380">
        <v>0</v>
      </c>
    </row>
    <row r="1581" spans="1:11" x14ac:dyDescent="0.3">
      <c r="A1581" s="256">
        <v>403031206000</v>
      </c>
      <c r="B1581" t="s">
        <v>1688</v>
      </c>
      <c r="C1581" t="s">
        <v>1689</v>
      </c>
      <c r="D1581" s="379">
        <v>403031206000</v>
      </c>
      <c r="E1581" t="s">
        <v>1704</v>
      </c>
      <c r="F1581">
        <v>0</v>
      </c>
      <c r="G1581" t="s">
        <v>2973</v>
      </c>
      <c r="H1581">
        <v>71.23</v>
      </c>
      <c r="I1581">
        <v>0</v>
      </c>
      <c r="J1581" s="380">
        <v>0</v>
      </c>
      <c r="K1581" s="380">
        <v>0</v>
      </c>
    </row>
    <row r="1582" spans="1:11" x14ac:dyDescent="0.3">
      <c r="A1582" s="256">
        <v>403031208000</v>
      </c>
      <c r="B1582" t="s">
        <v>1688</v>
      </c>
      <c r="C1582" t="s">
        <v>1689</v>
      </c>
      <c r="D1582" s="379">
        <v>403031208000</v>
      </c>
      <c r="E1582" t="s">
        <v>1705</v>
      </c>
      <c r="F1582" t="s">
        <v>1705</v>
      </c>
      <c r="G1582" t="s">
        <v>2981</v>
      </c>
      <c r="H1582">
        <v>86.08</v>
      </c>
      <c r="I1582">
        <v>0</v>
      </c>
      <c r="J1582" s="380">
        <v>0</v>
      </c>
      <c r="K1582" s="380">
        <v>0</v>
      </c>
    </row>
    <row r="1583" spans="1:11" x14ac:dyDescent="0.3">
      <c r="A1583" s="256">
        <v>403031209000</v>
      </c>
      <c r="B1583" t="s">
        <v>1688</v>
      </c>
      <c r="C1583" t="s">
        <v>1689</v>
      </c>
      <c r="D1583" s="379">
        <v>403031209000</v>
      </c>
      <c r="E1583" t="s">
        <v>1706</v>
      </c>
      <c r="F1583" t="s">
        <v>1706</v>
      </c>
      <c r="G1583" t="s">
        <v>2981</v>
      </c>
      <c r="H1583">
        <v>167.33</v>
      </c>
      <c r="I1583">
        <v>0</v>
      </c>
      <c r="J1583" s="380">
        <v>0</v>
      </c>
      <c r="K1583" s="380">
        <v>0</v>
      </c>
    </row>
    <row r="1584" spans="1:11" x14ac:dyDescent="0.3">
      <c r="A1584" s="256">
        <v>403031300500</v>
      </c>
      <c r="B1584" t="s">
        <v>1688</v>
      </c>
      <c r="C1584" t="s">
        <v>1689</v>
      </c>
      <c r="D1584" s="379">
        <v>403031300500</v>
      </c>
      <c r="E1584" t="s">
        <v>1707</v>
      </c>
      <c r="F1584" t="s">
        <v>1707</v>
      </c>
      <c r="G1584" t="s">
        <v>2973</v>
      </c>
      <c r="H1584">
        <v>4.5199999999999996</v>
      </c>
      <c r="I1584">
        <v>0</v>
      </c>
      <c r="J1584" s="380">
        <v>0</v>
      </c>
      <c r="K1584" s="380">
        <v>0</v>
      </c>
    </row>
    <row r="1585" spans="1:11" x14ac:dyDescent="0.3">
      <c r="A1585" s="256">
        <v>403031301000</v>
      </c>
      <c r="B1585" t="s">
        <v>1688</v>
      </c>
      <c r="C1585" t="s">
        <v>1689</v>
      </c>
      <c r="D1585" s="379">
        <v>403031301000</v>
      </c>
      <c r="E1585" t="s">
        <v>1708</v>
      </c>
      <c r="F1585" t="s">
        <v>1708</v>
      </c>
      <c r="G1585" t="s">
        <v>2973</v>
      </c>
      <c r="H1585">
        <v>113.27</v>
      </c>
      <c r="I1585">
        <v>0</v>
      </c>
      <c r="J1585" s="380">
        <v>0</v>
      </c>
      <c r="K1585" s="380">
        <v>0</v>
      </c>
    </row>
    <row r="1586" spans="1:11" x14ac:dyDescent="0.3">
      <c r="A1586" s="256">
        <v>403031302000</v>
      </c>
      <c r="B1586" t="s">
        <v>1688</v>
      </c>
      <c r="C1586" t="s">
        <v>1689</v>
      </c>
      <c r="D1586" s="379">
        <v>403031302000</v>
      </c>
      <c r="E1586" t="s">
        <v>1709</v>
      </c>
      <c r="F1586" t="s">
        <v>1709</v>
      </c>
      <c r="G1586" t="s">
        <v>2973</v>
      </c>
      <c r="H1586">
        <v>117.13</v>
      </c>
      <c r="I1586">
        <v>0</v>
      </c>
      <c r="J1586" s="380">
        <v>0</v>
      </c>
      <c r="K1586" s="380">
        <v>0</v>
      </c>
    </row>
    <row r="1587" spans="1:11" x14ac:dyDescent="0.3">
      <c r="A1587" s="256">
        <v>403031303000</v>
      </c>
      <c r="B1587" t="s">
        <v>1688</v>
      </c>
      <c r="C1587" t="s">
        <v>1689</v>
      </c>
      <c r="D1587" s="379">
        <v>403031303000</v>
      </c>
      <c r="E1587" t="s">
        <v>1710</v>
      </c>
      <c r="F1587" t="s">
        <v>1710</v>
      </c>
      <c r="G1587" t="s">
        <v>2973</v>
      </c>
      <c r="H1587">
        <v>3.88</v>
      </c>
      <c r="I1587">
        <v>0</v>
      </c>
      <c r="J1587" s="380">
        <v>0</v>
      </c>
      <c r="K1587" s="380">
        <v>0</v>
      </c>
    </row>
    <row r="1588" spans="1:11" x14ac:dyDescent="0.3">
      <c r="A1588" s="256">
        <v>403031304000</v>
      </c>
      <c r="B1588" t="s">
        <v>1688</v>
      </c>
      <c r="C1588" t="s">
        <v>1689</v>
      </c>
      <c r="D1588" s="379">
        <v>403031304000</v>
      </c>
      <c r="E1588" t="s">
        <v>1711</v>
      </c>
      <c r="F1588" t="s">
        <v>1711</v>
      </c>
      <c r="G1588" t="s">
        <v>2985</v>
      </c>
      <c r="H1588">
        <v>32.21</v>
      </c>
      <c r="I1588">
        <v>0</v>
      </c>
      <c r="J1588" s="380">
        <v>0</v>
      </c>
      <c r="K1588" s="380">
        <v>0</v>
      </c>
    </row>
    <row r="1589" spans="1:11" x14ac:dyDescent="0.3">
      <c r="A1589" s="256">
        <v>403031305000</v>
      </c>
      <c r="B1589" t="s">
        <v>1688</v>
      </c>
      <c r="C1589" t="s">
        <v>1689</v>
      </c>
      <c r="D1589" s="379">
        <v>403031305000</v>
      </c>
      <c r="E1589" t="s">
        <v>1712</v>
      </c>
      <c r="F1589" t="s">
        <v>1712</v>
      </c>
      <c r="G1589" t="s">
        <v>2945</v>
      </c>
      <c r="H1589">
        <v>634.33000000000004</v>
      </c>
      <c r="I1589">
        <v>0</v>
      </c>
      <c r="J1589" s="380">
        <v>0</v>
      </c>
      <c r="K1589" s="380">
        <v>0</v>
      </c>
    </row>
    <row r="1590" spans="1:11" x14ac:dyDescent="0.3">
      <c r="A1590" s="256">
        <v>403031500500</v>
      </c>
      <c r="B1590" t="s">
        <v>1688</v>
      </c>
      <c r="C1590" t="s">
        <v>1689</v>
      </c>
      <c r="D1590" s="379">
        <v>403032500500</v>
      </c>
      <c r="E1590" t="s">
        <v>1713</v>
      </c>
      <c r="F1590" t="s">
        <v>1713</v>
      </c>
      <c r="G1590" t="s">
        <v>3018</v>
      </c>
      <c r="H1590">
        <v>55.48</v>
      </c>
      <c r="I1590">
        <v>0</v>
      </c>
      <c r="J1590" s="380">
        <v>0</v>
      </c>
      <c r="K1590" s="380">
        <v>0</v>
      </c>
    </row>
    <row r="1591" spans="1:11" x14ac:dyDescent="0.3">
      <c r="A1591" s="256">
        <v>403031502500</v>
      </c>
      <c r="B1591" t="s">
        <v>1688</v>
      </c>
      <c r="C1591" t="s">
        <v>1689</v>
      </c>
      <c r="D1591" s="379">
        <v>403031502500</v>
      </c>
      <c r="E1591" t="s">
        <v>1714</v>
      </c>
      <c r="F1591" t="s">
        <v>1714</v>
      </c>
      <c r="G1591" t="s">
        <v>3018</v>
      </c>
      <c r="H1591">
        <v>50.86</v>
      </c>
      <c r="I1591">
        <v>0</v>
      </c>
      <c r="J1591" s="380">
        <v>0</v>
      </c>
      <c r="K1591" s="380">
        <v>0</v>
      </c>
    </row>
    <row r="1592" spans="1:11" x14ac:dyDescent="0.3">
      <c r="A1592" s="256">
        <v>403524100200</v>
      </c>
      <c r="B1592" t="s">
        <v>1715</v>
      </c>
      <c r="C1592" t="s">
        <v>1716</v>
      </c>
      <c r="D1592" s="379">
        <v>403524100200</v>
      </c>
      <c r="E1592" t="s">
        <v>1717</v>
      </c>
      <c r="F1592">
        <v>0</v>
      </c>
      <c r="G1592" t="s">
        <v>2945</v>
      </c>
      <c r="H1592">
        <v>0</v>
      </c>
      <c r="I1592">
        <v>0</v>
      </c>
      <c r="J1592" s="380">
        <v>0</v>
      </c>
      <c r="K1592" s="380">
        <v>0</v>
      </c>
    </row>
    <row r="1593" spans="1:11" x14ac:dyDescent="0.3">
      <c r="A1593" s="256">
        <v>403524101000</v>
      </c>
      <c r="B1593" t="s">
        <v>1715</v>
      </c>
      <c r="C1593" t="s">
        <v>1716</v>
      </c>
      <c r="D1593" s="379">
        <v>403524101000</v>
      </c>
      <c r="E1593" t="s">
        <v>1718</v>
      </c>
      <c r="F1593">
        <v>0</v>
      </c>
      <c r="G1593" t="s">
        <v>2945</v>
      </c>
      <c r="H1593">
        <v>0</v>
      </c>
      <c r="I1593">
        <v>0</v>
      </c>
      <c r="J1593" s="380">
        <v>0</v>
      </c>
      <c r="K1593" s="380">
        <v>0</v>
      </c>
    </row>
    <row r="1594" spans="1:11" x14ac:dyDescent="0.3">
      <c r="A1594" s="256">
        <v>403524102000</v>
      </c>
      <c r="B1594" t="s">
        <v>1715</v>
      </c>
      <c r="C1594" t="s">
        <v>1716</v>
      </c>
      <c r="D1594" s="379">
        <v>403524102000</v>
      </c>
      <c r="E1594" t="s">
        <v>1719</v>
      </c>
      <c r="F1594">
        <v>0</v>
      </c>
      <c r="G1594" t="s">
        <v>2945</v>
      </c>
      <c r="H1594">
        <v>732.23</v>
      </c>
      <c r="I1594">
        <v>0</v>
      </c>
      <c r="J1594" s="380">
        <v>0</v>
      </c>
      <c r="K1594" s="380">
        <v>0</v>
      </c>
    </row>
    <row r="1595" spans="1:11" x14ac:dyDescent="0.3">
      <c r="A1595" s="256">
        <v>403524103000</v>
      </c>
      <c r="B1595" t="s">
        <v>1715</v>
      </c>
      <c r="C1595" t="s">
        <v>1716</v>
      </c>
      <c r="D1595" s="379">
        <v>403524103000</v>
      </c>
      <c r="E1595" t="s">
        <v>1720</v>
      </c>
      <c r="F1595">
        <v>0</v>
      </c>
      <c r="G1595" t="s">
        <v>2945</v>
      </c>
      <c r="H1595">
        <v>718.42</v>
      </c>
      <c r="I1595">
        <v>0</v>
      </c>
      <c r="J1595" s="380">
        <v>0</v>
      </c>
      <c r="K1595" s="380">
        <v>0</v>
      </c>
    </row>
    <row r="1596" spans="1:11" x14ac:dyDescent="0.3">
      <c r="A1596" s="256">
        <v>403524104000</v>
      </c>
      <c r="B1596" t="s">
        <v>1715</v>
      </c>
      <c r="C1596" t="s">
        <v>1716</v>
      </c>
      <c r="D1596" s="379">
        <v>403524104000</v>
      </c>
      <c r="E1596" t="s">
        <v>1721</v>
      </c>
      <c r="F1596" t="s">
        <v>1721</v>
      </c>
      <c r="G1596" t="s">
        <v>2973</v>
      </c>
      <c r="H1596">
        <v>0</v>
      </c>
      <c r="I1596">
        <v>0</v>
      </c>
      <c r="J1596" s="380">
        <v>0</v>
      </c>
      <c r="K1596" s="380">
        <v>0</v>
      </c>
    </row>
    <row r="1597" spans="1:11" x14ac:dyDescent="0.3">
      <c r="A1597" s="256">
        <v>403524104500</v>
      </c>
      <c r="B1597" t="s">
        <v>1715</v>
      </c>
      <c r="C1597" t="s">
        <v>1716</v>
      </c>
      <c r="D1597" s="379">
        <v>403524104500</v>
      </c>
      <c r="E1597" t="s">
        <v>1722</v>
      </c>
      <c r="F1597" t="s">
        <v>1722</v>
      </c>
      <c r="G1597" t="s">
        <v>2973</v>
      </c>
      <c r="H1597">
        <v>0</v>
      </c>
      <c r="I1597">
        <v>0</v>
      </c>
      <c r="J1597" s="380">
        <v>0</v>
      </c>
      <c r="K1597" s="380">
        <v>0</v>
      </c>
    </row>
    <row r="1598" spans="1:11" x14ac:dyDescent="0.3">
      <c r="A1598" s="256">
        <v>403524105000</v>
      </c>
      <c r="B1598" t="s">
        <v>1715</v>
      </c>
      <c r="C1598" t="s">
        <v>1716</v>
      </c>
      <c r="D1598" s="379">
        <v>403524105000</v>
      </c>
      <c r="E1598" t="s">
        <v>1723</v>
      </c>
      <c r="F1598" t="s">
        <v>1723</v>
      </c>
      <c r="G1598" t="s">
        <v>2973</v>
      </c>
      <c r="H1598">
        <v>0</v>
      </c>
      <c r="I1598">
        <v>0</v>
      </c>
      <c r="J1598" s="380">
        <v>0</v>
      </c>
      <c r="K1598" s="380">
        <v>0</v>
      </c>
    </row>
    <row r="1599" spans="1:11" x14ac:dyDescent="0.3">
      <c r="A1599" s="256">
        <v>403524105500</v>
      </c>
      <c r="B1599" t="s">
        <v>1715</v>
      </c>
      <c r="C1599" t="s">
        <v>1716</v>
      </c>
      <c r="D1599" s="379">
        <v>403524105500</v>
      </c>
      <c r="E1599" t="s">
        <v>1724</v>
      </c>
      <c r="F1599" t="s">
        <v>1724</v>
      </c>
      <c r="G1599" t="s">
        <v>2973</v>
      </c>
      <c r="H1599">
        <v>0</v>
      </c>
      <c r="I1599">
        <v>0</v>
      </c>
      <c r="J1599" s="380">
        <v>0</v>
      </c>
      <c r="K1599" s="380">
        <v>0</v>
      </c>
    </row>
    <row r="1600" spans="1:11" x14ac:dyDescent="0.3">
      <c r="A1600" s="256">
        <v>403524106000</v>
      </c>
      <c r="B1600" t="s">
        <v>1715</v>
      </c>
      <c r="C1600" t="s">
        <v>1716</v>
      </c>
      <c r="D1600" s="379">
        <v>403524106000</v>
      </c>
      <c r="E1600" t="s">
        <v>1725</v>
      </c>
      <c r="F1600">
        <v>0</v>
      </c>
      <c r="G1600" t="s">
        <v>2973</v>
      </c>
      <c r="H1600">
        <v>0</v>
      </c>
      <c r="I1600">
        <v>0</v>
      </c>
      <c r="J1600" s="380">
        <v>0</v>
      </c>
      <c r="K1600" s="380">
        <v>0</v>
      </c>
    </row>
    <row r="1601" spans="1:11" x14ac:dyDescent="0.3">
      <c r="A1601" s="256">
        <v>403524106500</v>
      </c>
      <c r="B1601" t="s">
        <v>1715</v>
      </c>
      <c r="C1601" t="s">
        <v>1716</v>
      </c>
      <c r="D1601" s="379">
        <v>403524106500</v>
      </c>
      <c r="E1601" t="s">
        <v>1726</v>
      </c>
      <c r="F1601" t="s">
        <v>1726</v>
      </c>
      <c r="G1601" t="s">
        <v>2973</v>
      </c>
      <c r="H1601">
        <v>0</v>
      </c>
      <c r="I1601">
        <v>0</v>
      </c>
      <c r="J1601" s="380">
        <v>0</v>
      </c>
      <c r="K1601" s="380">
        <v>0</v>
      </c>
    </row>
    <row r="1602" spans="1:11" x14ac:dyDescent="0.3">
      <c r="A1602" s="256">
        <v>403524107000</v>
      </c>
      <c r="B1602" t="s">
        <v>1715</v>
      </c>
      <c r="C1602" t="s">
        <v>1716</v>
      </c>
      <c r="D1602" s="379">
        <v>403524107000</v>
      </c>
      <c r="E1602" t="s">
        <v>1727</v>
      </c>
      <c r="F1602" t="s">
        <v>1727</v>
      </c>
      <c r="G1602" t="s">
        <v>2973</v>
      </c>
      <c r="H1602">
        <v>0</v>
      </c>
      <c r="I1602">
        <v>0</v>
      </c>
      <c r="J1602" s="380">
        <v>0</v>
      </c>
      <c r="K1602" s="380">
        <v>0</v>
      </c>
    </row>
    <row r="1603" spans="1:11" x14ac:dyDescent="0.3">
      <c r="A1603" s="256">
        <v>403524107500</v>
      </c>
      <c r="B1603" t="s">
        <v>1715</v>
      </c>
      <c r="C1603" t="s">
        <v>1716</v>
      </c>
      <c r="D1603" s="379">
        <v>403524107500</v>
      </c>
      <c r="E1603" t="s">
        <v>1728</v>
      </c>
      <c r="F1603" t="s">
        <v>1728</v>
      </c>
      <c r="G1603" t="s">
        <v>2973</v>
      </c>
      <c r="H1603">
        <v>0</v>
      </c>
      <c r="I1603">
        <v>0</v>
      </c>
      <c r="J1603" s="380">
        <v>0</v>
      </c>
      <c r="K1603" s="380">
        <v>0</v>
      </c>
    </row>
    <row r="1604" spans="1:11" x14ac:dyDescent="0.3">
      <c r="A1604" s="256">
        <v>403524108400</v>
      </c>
      <c r="B1604" t="s">
        <v>1715</v>
      </c>
      <c r="C1604" t="s">
        <v>1716</v>
      </c>
      <c r="D1604" s="379">
        <v>403524108400</v>
      </c>
      <c r="E1604" t="s">
        <v>1729</v>
      </c>
      <c r="F1604" t="s">
        <v>1729</v>
      </c>
      <c r="G1604" t="s">
        <v>2985</v>
      </c>
      <c r="H1604">
        <v>0</v>
      </c>
      <c r="I1604">
        <v>0</v>
      </c>
      <c r="J1604" s="380">
        <v>0</v>
      </c>
      <c r="K1604" s="380">
        <v>0</v>
      </c>
    </row>
    <row r="1605" spans="1:11" x14ac:dyDescent="0.3">
      <c r="A1605" s="256">
        <v>403524108500</v>
      </c>
      <c r="B1605" t="s">
        <v>1715</v>
      </c>
      <c r="C1605" t="s">
        <v>1716</v>
      </c>
      <c r="D1605" s="379">
        <v>403524108500</v>
      </c>
      <c r="E1605" t="s">
        <v>1730</v>
      </c>
      <c r="F1605" t="s">
        <v>1730</v>
      </c>
      <c r="G1605" t="s">
        <v>2973</v>
      </c>
      <c r="H1605">
        <v>0</v>
      </c>
      <c r="I1605">
        <v>0</v>
      </c>
      <c r="J1605" s="380">
        <v>0</v>
      </c>
      <c r="K1605" s="380">
        <v>0</v>
      </c>
    </row>
    <row r="1606" spans="1:11" x14ac:dyDescent="0.3">
      <c r="A1606" s="256">
        <v>403524109000</v>
      </c>
      <c r="B1606" t="s">
        <v>1715</v>
      </c>
      <c r="C1606" t="s">
        <v>1716</v>
      </c>
      <c r="D1606" s="379">
        <v>403524109000</v>
      </c>
      <c r="E1606" t="s">
        <v>1731</v>
      </c>
      <c r="F1606" t="s">
        <v>1731</v>
      </c>
      <c r="G1606" t="s">
        <v>2973</v>
      </c>
      <c r="H1606">
        <v>0</v>
      </c>
      <c r="I1606">
        <v>0</v>
      </c>
      <c r="J1606" s="380">
        <v>0</v>
      </c>
      <c r="K1606" s="380">
        <v>0</v>
      </c>
    </row>
    <row r="1607" spans="1:11" x14ac:dyDescent="0.3">
      <c r="A1607" s="256">
        <v>403524150500</v>
      </c>
      <c r="B1607" t="s">
        <v>1715</v>
      </c>
      <c r="C1607" t="s">
        <v>1716</v>
      </c>
      <c r="D1607" s="379">
        <v>403524150500</v>
      </c>
      <c r="E1607" t="s">
        <v>1732</v>
      </c>
      <c r="F1607" t="s">
        <v>1732</v>
      </c>
      <c r="G1607" t="s">
        <v>2973</v>
      </c>
      <c r="H1607">
        <v>0</v>
      </c>
      <c r="I1607">
        <v>0</v>
      </c>
      <c r="J1607" s="380">
        <v>0</v>
      </c>
      <c r="K1607" s="380">
        <v>0</v>
      </c>
    </row>
    <row r="1608" spans="1:11" x14ac:dyDescent="0.3">
      <c r="A1608" s="256">
        <v>403524151000</v>
      </c>
      <c r="B1608" t="s">
        <v>1715</v>
      </c>
      <c r="C1608" t="s">
        <v>1716</v>
      </c>
      <c r="D1608" s="379">
        <v>403524151000</v>
      </c>
      <c r="E1608" t="s">
        <v>1733</v>
      </c>
      <c r="F1608" t="s">
        <v>1733</v>
      </c>
      <c r="G1608" t="s">
        <v>2973</v>
      </c>
      <c r="H1608">
        <v>0</v>
      </c>
      <c r="I1608">
        <v>0</v>
      </c>
      <c r="J1608" s="380">
        <v>0</v>
      </c>
      <c r="K1608" s="380">
        <v>0</v>
      </c>
    </row>
    <row r="1609" spans="1:11" x14ac:dyDescent="0.3">
      <c r="A1609" s="256">
        <v>403524151500</v>
      </c>
      <c r="B1609" t="s">
        <v>1715</v>
      </c>
      <c r="C1609" t="s">
        <v>1716</v>
      </c>
      <c r="D1609" s="379">
        <v>403524151500</v>
      </c>
      <c r="E1609" t="s">
        <v>1734</v>
      </c>
      <c r="F1609">
        <v>0</v>
      </c>
      <c r="G1609" t="s">
        <v>2973</v>
      </c>
      <c r="H1609">
        <v>0</v>
      </c>
      <c r="I1609">
        <v>0</v>
      </c>
      <c r="J1609" s="380">
        <v>0</v>
      </c>
      <c r="K1609" s="380">
        <v>0</v>
      </c>
    </row>
    <row r="1610" spans="1:11" x14ac:dyDescent="0.3">
      <c r="A1610" s="256">
        <v>404099105000</v>
      </c>
      <c r="B1610" t="s">
        <v>1735</v>
      </c>
      <c r="C1610" t="s">
        <v>1736</v>
      </c>
      <c r="D1610" s="379">
        <v>404099105000</v>
      </c>
      <c r="E1610" t="s">
        <v>1737</v>
      </c>
      <c r="F1610">
        <v>0</v>
      </c>
      <c r="G1610" t="s">
        <v>2944</v>
      </c>
      <c r="H1610">
        <v>130.53</v>
      </c>
      <c r="I1610">
        <v>0</v>
      </c>
      <c r="J1610" s="380">
        <v>0</v>
      </c>
      <c r="K1610" s="447">
        <v>2500</v>
      </c>
    </row>
    <row r="1611" spans="1:11" x14ac:dyDescent="0.3">
      <c r="A1611" s="256">
        <v>404099200600</v>
      </c>
      <c r="B1611" t="s">
        <v>1735</v>
      </c>
      <c r="C1611" t="s">
        <v>1736</v>
      </c>
      <c r="D1611" s="379">
        <v>404099200600</v>
      </c>
      <c r="E1611" t="s">
        <v>1738</v>
      </c>
      <c r="F1611" t="s">
        <v>1738</v>
      </c>
      <c r="G1611" t="s">
        <v>3018</v>
      </c>
      <c r="H1611">
        <v>0.91</v>
      </c>
      <c r="I1611">
        <v>0</v>
      </c>
      <c r="J1611" s="380">
        <v>0</v>
      </c>
      <c r="K1611" s="447">
        <v>2500</v>
      </c>
    </row>
    <row r="1612" spans="1:11" x14ac:dyDescent="0.3">
      <c r="A1612" s="256">
        <v>404099200700</v>
      </c>
      <c r="B1612" t="s">
        <v>1735</v>
      </c>
      <c r="C1612" t="s">
        <v>1736</v>
      </c>
      <c r="D1612" s="379">
        <v>404099200700</v>
      </c>
      <c r="E1612" t="s">
        <v>1739</v>
      </c>
      <c r="F1612" t="s">
        <v>1739</v>
      </c>
      <c r="G1612" t="s">
        <v>3018</v>
      </c>
      <c r="H1612">
        <v>0.91</v>
      </c>
      <c r="I1612">
        <v>0</v>
      </c>
      <c r="J1612" s="380">
        <v>0</v>
      </c>
      <c r="K1612" s="447">
        <v>3000</v>
      </c>
    </row>
    <row r="1613" spans="1:11" x14ac:dyDescent="0.3">
      <c r="A1613" s="256">
        <v>404099200800</v>
      </c>
      <c r="B1613" t="s">
        <v>1735</v>
      </c>
      <c r="C1613" t="s">
        <v>1736</v>
      </c>
      <c r="D1613" s="379">
        <v>404099200800</v>
      </c>
      <c r="E1613" t="s">
        <v>1740</v>
      </c>
      <c r="F1613" t="s">
        <v>1740</v>
      </c>
      <c r="G1613" t="s">
        <v>3018</v>
      </c>
      <c r="H1613">
        <v>1.21</v>
      </c>
      <c r="I1613">
        <v>0</v>
      </c>
      <c r="J1613" s="380">
        <v>0</v>
      </c>
      <c r="K1613" s="447">
        <v>2500</v>
      </c>
    </row>
    <row r="1614" spans="1:11" x14ac:dyDescent="0.3">
      <c r="A1614" s="256">
        <v>404099200900</v>
      </c>
      <c r="B1614" t="s">
        <v>1735</v>
      </c>
      <c r="C1614" t="s">
        <v>1736</v>
      </c>
      <c r="D1614" s="379">
        <v>404099200900</v>
      </c>
      <c r="E1614" t="s">
        <v>1741</v>
      </c>
      <c r="F1614" t="s">
        <v>1741</v>
      </c>
      <c r="G1614" t="s">
        <v>3018</v>
      </c>
      <c r="H1614">
        <v>1.21</v>
      </c>
      <c r="I1614">
        <v>0</v>
      </c>
      <c r="J1614" s="380">
        <v>0</v>
      </c>
      <c r="K1614" s="447">
        <v>3000</v>
      </c>
    </row>
    <row r="1615" spans="1:11" x14ac:dyDescent="0.3">
      <c r="A1615" s="256">
        <v>404099302000</v>
      </c>
      <c r="B1615" t="s">
        <v>1735</v>
      </c>
      <c r="C1615" t="s">
        <v>1736</v>
      </c>
      <c r="D1615" s="379">
        <v>404099302000</v>
      </c>
      <c r="E1615" t="s">
        <v>1742</v>
      </c>
      <c r="F1615" t="s">
        <v>1742</v>
      </c>
      <c r="G1615" t="s">
        <v>3018</v>
      </c>
      <c r="H1615">
        <v>0.98</v>
      </c>
      <c r="I1615">
        <v>0</v>
      </c>
      <c r="J1615" s="380">
        <v>0</v>
      </c>
      <c r="K1615" s="447">
        <v>2500</v>
      </c>
    </row>
    <row r="1616" spans="1:11" x14ac:dyDescent="0.3">
      <c r="A1616" s="256">
        <v>404099302100</v>
      </c>
      <c r="B1616" t="s">
        <v>1735</v>
      </c>
      <c r="C1616" t="s">
        <v>1736</v>
      </c>
      <c r="D1616" s="379">
        <v>404099302100</v>
      </c>
      <c r="E1616" t="s">
        <v>1743</v>
      </c>
      <c r="F1616" t="s">
        <v>1743</v>
      </c>
      <c r="G1616" t="s">
        <v>3018</v>
      </c>
      <c r="H1616">
        <v>0.98</v>
      </c>
      <c r="I1616">
        <v>0</v>
      </c>
      <c r="J1616" s="380">
        <v>0</v>
      </c>
      <c r="K1616" s="447">
        <v>3000</v>
      </c>
    </row>
    <row r="1617" spans="1:11" x14ac:dyDescent="0.3">
      <c r="A1617" s="256">
        <v>451020103000</v>
      </c>
      <c r="B1617" t="s">
        <v>1744</v>
      </c>
      <c r="C1617" t="s">
        <v>1745</v>
      </c>
      <c r="D1617" s="379">
        <v>451020103000</v>
      </c>
      <c r="E1617" t="s">
        <v>1746</v>
      </c>
      <c r="F1617">
        <v>0</v>
      </c>
      <c r="G1617" t="s">
        <v>2970</v>
      </c>
      <c r="H1617">
        <v>188.83</v>
      </c>
      <c r="I1617" s="447">
        <v>25</v>
      </c>
      <c r="J1617" s="447">
        <v>600</v>
      </c>
      <c r="K1617" s="447">
        <v>1200</v>
      </c>
    </row>
    <row r="1618" spans="1:11" x14ac:dyDescent="0.3">
      <c r="A1618" s="256">
        <v>451020105000</v>
      </c>
      <c r="B1618" t="s">
        <v>1744</v>
      </c>
      <c r="C1618" t="s">
        <v>1745</v>
      </c>
      <c r="D1618" s="379">
        <v>451020105000</v>
      </c>
      <c r="E1618" t="s">
        <v>1747</v>
      </c>
      <c r="F1618" t="s">
        <v>1747</v>
      </c>
      <c r="G1618" t="s">
        <v>2970</v>
      </c>
      <c r="H1618">
        <v>227.1</v>
      </c>
      <c r="I1618" s="447">
        <v>32</v>
      </c>
      <c r="J1618" s="447">
        <v>600</v>
      </c>
      <c r="K1618" s="447">
        <v>1200</v>
      </c>
    </row>
    <row r="1619" spans="1:11" x14ac:dyDescent="0.3">
      <c r="A1619" s="256">
        <v>451020106000</v>
      </c>
      <c r="B1619" t="s">
        <v>1744</v>
      </c>
      <c r="C1619" t="s">
        <v>1745</v>
      </c>
      <c r="D1619" s="379">
        <v>451020106000</v>
      </c>
      <c r="E1619" t="s">
        <v>1748</v>
      </c>
      <c r="F1619" t="s">
        <v>1748</v>
      </c>
      <c r="G1619" t="s">
        <v>2970</v>
      </c>
      <c r="H1619">
        <v>262.89</v>
      </c>
      <c r="I1619" s="447">
        <v>38</v>
      </c>
      <c r="J1619" s="447">
        <v>600</v>
      </c>
      <c r="K1619" s="447">
        <v>1200</v>
      </c>
    </row>
    <row r="1620" spans="1:11" x14ac:dyDescent="0.3">
      <c r="A1620" s="256">
        <v>451026100500</v>
      </c>
      <c r="B1620" t="s">
        <v>1749</v>
      </c>
      <c r="C1620" t="s">
        <v>1750</v>
      </c>
      <c r="D1620" s="379">
        <v>451026100500</v>
      </c>
      <c r="E1620" t="s">
        <v>1751</v>
      </c>
      <c r="F1620">
        <v>0</v>
      </c>
      <c r="G1620" t="s">
        <v>2944</v>
      </c>
      <c r="H1620">
        <v>215.2</v>
      </c>
      <c r="I1620">
        <v>0</v>
      </c>
      <c r="J1620" s="380">
        <v>0</v>
      </c>
      <c r="K1620" s="380">
        <v>0</v>
      </c>
    </row>
    <row r="1621" spans="1:11" x14ac:dyDescent="0.3">
      <c r="A1621" s="256">
        <v>451026102000</v>
      </c>
      <c r="B1621" t="s">
        <v>1749</v>
      </c>
      <c r="C1621" t="s">
        <v>1750</v>
      </c>
      <c r="D1621" s="379">
        <v>451026102000</v>
      </c>
      <c r="E1621" t="s">
        <v>1752</v>
      </c>
      <c r="F1621" t="s">
        <v>1752</v>
      </c>
      <c r="G1621" t="s">
        <v>2944</v>
      </c>
      <c r="H1621">
        <v>0</v>
      </c>
      <c r="I1621" s="447">
        <v>38</v>
      </c>
      <c r="J1621" s="447">
        <v>600</v>
      </c>
      <c r="K1621" s="447">
        <v>600</v>
      </c>
    </row>
    <row r="1622" spans="1:11" x14ac:dyDescent="0.3">
      <c r="A1622" s="256">
        <v>451026103000</v>
      </c>
      <c r="B1622" t="s">
        <v>1749</v>
      </c>
      <c r="C1622" t="s">
        <v>1750</v>
      </c>
      <c r="D1622" s="379">
        <v>451026103000</v>
      </c>
      <c r="E1622" t="s">
        <v>1753</v>
      </c>
      <c r="F1622">
        <v>0</v>
      </c>
      <c r="G1622" t="s">
        <v>2944</v>
      </c>
      <c r="H1622">
        <v>57.22</v>
      </c>
      <c r="I1622">
        <v>0</v>
      </c>
      <c r="J1622" s="380">
        <v>0</v>
      </c>
      <c r="K1622" s="380">
        <v>0</v>
      </c>
    </row>
    <row r="1623" spans="1:11" x14ac:dyDescent="0.3">
      <c r="A1623" s="256">
        <v>451026104000</v>
      </c>
      <c r="B1623" t="s">
        <v>1749</v>
      </c>
      <c r="C1623" t="s">
        <v>1750</v>
      </c>
      <c r="D1623" s="379">
        <v>451026104000</v>
      </c>
      <c r="E1623" t="s">
        <v>1754</v>
      </c>
      <c r="F1623">
        <v>0</v>
      </c>
      <c r="G1623" t="s">
        <v>2944</v>
      </c>
      <c r="H1623">
        <v>52.51</v>
      </c>
      <c r="I1623" s="447">
        <v>38</v>
      </c>
      <c r="J1623" s="447">
        <v>600</v>
      </c>
      <c r="K1623" s="447">
        <v>600</v>
      </c>
    </row>
    <row r="1624" spans="1:11" x14ac:dyDescent="0.3">
      <c r="A1624" s="256">
        <v>451026202000</v>
      </c>
      <c r="B1624" t="s">
        <v>1749</v>
      </c>
      <c r="C1624" t="s">
        <v>1750</v>
      </c>
      <c r="D1624" s="379">
        <v>451026202000</v>
      </c>
      <c r="E1624" t="s">
        <v>1755</v>
      </c>
      <c r="F1624" t="s">
        <v>1755</v>
      </c>
      <c r="G1624" t="s">
        <v>2944</v>
      </c>
      <c r="H1624">
        <v>72.67</v>
      </c>
      <c r="I1624" s="447">
        <v>28</v>
      </c>
      <c r="J1624" s="447">
        <v>600</v>
      </c>
      <c r="K1624" s="447">
        <v>600</v>
      </c>
    </row>
    <row r="1625" spans="1:11" x14ac:dyDescent="0.3">
      <c r="A1625" s="256">
        <v>451026204000</v>
      </c>
      <c r="B1625" t="s">
        <v>1749</v>
      </c>
      <c r="C1625" t="s">
        <v>1750</v>
      </c>
      <c r="D1625" s="379">
        <v>451026204000</v>
      </c>
      <c r="E1625" t="s">
        <v>1756</v>
      </c>
      <c r="F1625">
        <v>0</v>
      </c>
      <c r="G1625" t="s">
        <v>2944</v>
      </c>
      <c r="H1625">
        <v>162.4</v>
      </c>
      <c r="I1625" s="447">
        <v>30</v>
      </c>
      <c r="J1625" s="447">
        <v>600</v>
      </c>
      <c r="K1625" s="447">
        <v>600</v>
      </c>
    </row>
    <row r="1626" spans="1:11" x14ac:dyDescent="0.3">
      <c r="A1626" s="256">
        <v>451026205000</v>
      </c>
      <c r="B1626" t="s">
        <v>1749</v>
      </c>
      <c r="C1626" t="s">
        <v>1750</v>
      </c>
      <c r="D1626" s="379">
        <v>451026205000</v>
      </c>
      <c r="E1626" t="s">
        <v>1757</v>
      </c>
      <c r="F1626" t="s">
        <v>1757</v>
      </c>
      <c r="G1626" t="s">
        <v>2944</v>
      </c>
      <c r="H1626">
        <v>113.16</v>
      </c>
      <c r="I1626" s="447">
        <v>30</v>
      </c>
      <c r="J1626" s="447">
        <v>600</v>
      </c>
      <c r="K1626" s="447">
        <v>600</v>
      </c>
    </row>
    <row r="1627" spans="1:11" x14ac:dyDescent="0.3">
      <c r="A1627" s="256">
        <v>451026206000</v>
      </c>
      <c r="B1627" t="s">
        <v>1749</v>
      </c>
      <c r="C1627" t="s">
        <v>1750</v>
      </c>
      <c r="D1627" s="379">
        <v>451026206000</v>
      </c>
      <c r="E1627" t="s">
        <v>1758</v>
      </c>
      <c r="F1627">
        <v>0</v>
      </c>
      <c r="G1627" t="s">
        <v>2944</v>
      </c>
      <c r="H1627">
        <v>130.21</v>
      </c>
      <c r="I1627" s="447">
        <v>34</v>
      </c>
      <c r="J1627" s="447">
        <v>600</v>
      </c>
      <c r="K1627" s="447">
        <v>600</v>
      </c>
    </row>
    <row r="1628" spans="1:11" x14ac:dyDescent="0.3">
      <c r="A1628" s="256">
        <v>451026207000</v>
      </c>
      <c r="B1628" t="s">
        <v>1749</v>
      </c>
      <c r="C1628" t="s">
        <v>1750</v>
      </c>
      <c r="D1628" s="379">
        <v>451026207000</v>
      </c>
      <c r="E1628" t="s">
        <v>1759</v>
      </c>
      <c r="F1628">
        <v>0</v>
      </c>
      <c r="G1628" t="s">
        <v>2944</v>
      </c>
      <c r="H1628">
        <v>114.57</v>
      </c>
      <c r="I1628" s="447">
        <v>34</v>
      </c>
      <c r="J1628" s="447">
        <v>600</v>
      </c>
      <c r="K1628" s="447">
        <v>600</v>
      </c>
    </row>
    <row r="1629" spans="1:11" x14ac:dyDescent="0.3">
      <c r="A1629" s="256">
        <v>451026208000</v>
      </c>
      <c r="B1629" t="s">
        <v>1749</v>
      </c>
      <c r="C1629" t="s">
        <v>1750</v>
      </c>
      <c r="D1629" s="379">
        <v>451026208000</v>
      </c>
      <c r="E1629" t="s">
        <v>1760</v>
      </c>
      <c r="F1629">
        <v>0</v>
      </c>
      <c r="G1629" t="s">
        <v>2944</v>
      </c>
      <c r="H1629">
        <v>117.57</v>
      </c>
      <c r="I1629" s="447">
        <v>38</v>
      </c>
      <c r="J1629" s="447">
        <v>600</v>
      </c>
      <c r="K1629" s="447">
        <v>600</v>
      </c>
    </row>
    <row r="1630" spans="1:11" x14ac:dyDescent="0.3">
      <c r="A1630" s="256">
        <v>451026300500</v>
      </c>
      <c r="B1630" t="s">
        <v>1749</v>
      </c>
      <c r="C1630" t="s">
        <v>1750</v>
      </c>
      <c r="D1630" s="379">
        <v>451026300500</v>
      </c>
      <c r="E1630" t="s">
        <v>1761</v>
      </c>
      <c r="F1630" t="s">
        <v>1761</v>
      </c>
      <c r="G1630" t="s">
        <v>2944</v>
      </c>
      <c r="H1630">
        <v>441.15</v>
      </c>
      <c r="I1630">
        <v>0</v>
      </c>
      <c r="J1630" s="380">
        <v>0</v>
      </c>
      <c r="K1630" s="380">
        <v>0</v>
      </c>
    </row>
    <row r="1631" spans="1:11" x14ac:dyDescent="0.3">
      <c r="A1631" s="256">
        <v>451026301000</v>
      </c>
      <c r="B1631" t="s">
        <v>1749</v>
      </c>
      <c r="C1631" t="s">
        <v>1750</v>
      </c>
      <c r="D1631" s="379">
        <v>451026301000</v>
      </c>
      <c r="E1631" t="s">
        <v>1762</v>
      </c>
      <c r="F1631" t="s">
        <v>1762</v>
      </c>
      <c r="G1631" t="s">
        <v>2944</v>
      </c>
      <c r="H1631">
        <v>445.7</v>
      </c>
      <c r="I1631">
        <v>0</v>
      </c>
      <c r="J1631" s="380">
        <v>0</v>
      </c>
      <c r="K1631" s="380">
        <v>0</v>
      </c>
    </row>
    <row r="1632" spans="1:11" x14ac:dyDescent="0.3">
      <c r="A1632" s="256">
        <v>451026500500</v>
      </c>
      <c r="B1632" t="s">
        <v>1749</v>
      </c>
      <c r="C1632" t="s">
        <v>1750</v>
      </c>
      <c r="D1632" s="379">
        <v>451026500500</v>
      </c>
      <c r="E1632" t="s">
        <v>1763</v>
      </c>
      <c r="F1632" t="s">
        <v>1763</v>
      </c>
      <c r="G1632" t="s">
        <v>2944</v>
      </c>
      <c r="H1632">
        <v>8227.3799999999992</v>
      </c>
      <c r="I1632">
        <v>0</v>
      </c>
      <c r="J1632" s="447">
        <v>1000</v>
      </c>
      <c r="K1632" s="447">
        <v>3500</v>
      </c>
    </row>
    <row r="1633" spans="1:11" x14ac:dyDescent="0.3">
      <c r="A1633" s="256">
        <v>452026101000</v>
      </c>
      <c r="B1633" t="s">
        <v>1764</v>
      </c>
      <c r="C1633" t="s">
        <v>1765</v>
      </c>
      <c r="D1633" s="379">
        <v>452026101000</v>
      </c>
      <c r="E1633" t="s">
        <v>1766</v>
      </c>
      <c r="F1633" t="s">
        <v>1766</v>
      </c>
      <c r="G1633" t="s">
        <v>2944</v>
      </c>
      <c r="H1633">
        <v>7.49</v>
      </c>
      <c r="I1633">
        <v>0</v>
      </c>
      <c r="J1633" s="380">
        <v>0</v>
      </c>
      <c r="K1633" s="380">
        <v>0</v>
      </c>
    </row>
    <row r="1634" spans="1:11" x14ac:dyDescent="0.3">
      <c r="A1634" s="256">
        <v>452026104700</v>
      </c>
      <c r="B1634" t="s">
        <v>1764</v>
      </c>
      <c r="C1634" t="s">
        <v>1765</v>
      </c>
      <c r="D1634" s="379">
        <v>452026104700</v>
      </c>
      <c r="E1634" t="s">
        <v>1767</v>
      </c>
      <c r="F1634" t="s">
        <v>1767</v>
      </c>
      <c r="G1634" t="s">
        <v>2944</v>
      </c>
      <c r="H1634">
        <v>9.59</v>
      </c>
      <c r="I1634">
        <v>0</v>
      </c>
      <c r="J1634" s="380">
        <v>0</v>
      </c>
      <c r="K1634" s="380">
        <v>0</v>
      </c>
    </row>
    <row r="1635" spans="1:11" x14ac:dyDescent="0.3">
      <c r="A1635" s="256">
        <v>452026104800</v>
      </c>
      <c r="B1635" t="s">
        <v>1764</v>
      </c>
      <c r="C1635" t="s">
        <v>1765</v>
      </c>
      <c r="D1635" s="379">
        <v>452026104800</v>
      </c>
      <c r="E1635" t="s">
        <v>1768</v>
      </c>
      <c r="F1635" t="s">
        <v>1768</v>
      </c>
      <c r="G1635" t="s">
        <v>2944</v>
      </c>
      <c r="H1635">
        <v>11.34</v>
      </c>
      <c r="I1635">
        <v>0</v>
      </c>
      <c r="J1635" s="380">
        <v>0</v>
      </c>
      <c r="K1635" s="380">
        <v>0</v>
      </c>
    </row>
    <row r="1636" spans="1:11" x14ac:dyDescent="0.3">
      <c r="A1636" s="256">
        <v>452026104900</v>
      </c>
      <c r="B1636" t="s">
        <v>1764</v>
      </c>
      <c r="C1636" t="s">
        <v>1765</v>
      </c>
      <c r="D1636" s="379">
        <v>452026104900</v>
      </c>
      <c r="E1636" t="s">
        <v>1769</v>
      </c>
      <c r="F1636" t="s">
        <v>1769</v>
      </c>
      <c r="G1636" t="s">
        <v>2944</v>
      </c>
      <c r="H1636">
        <v>13.36</v>
      </c>
      <c r="I1636">
        <v>0</v>
      </c>
      <c r="J1636" s="380">
        <v>0</v>
      </c>
      <c r="K1636" s="380">
        <v>0</v>
      </c>
    </row>
    <row r="1637" spans="1:11" x14ac:dyDescent="0.3">
      <c r="A1637" s="256">
        <v>452026106800</v>
      </c>
      <c r="B1637" t="s">
        <v>1764</v>
      </c>
      <c r="C1637" t="s">
        <v>1765</v>
      </c>
      <c r="D1637" s="379">
        <v>452026106800</v>
      </c>
      <c r="E1637" t="s">
        <v>1770</v>
      </c>
      <c r="F1637" t="s">
        <v>1770</v>
      </c>
      <c r="G1637" t="s">
        <v>2944</v>
      </c>
      <c r="H1637">
        <v>15.1</v>
      </c>
      <c r="I1637">
        <v>0</v>
      </c>
      <c r="J1637" s="380">
        <v>0</v>
      </c>
      <c r="K1637" s="380">
        <v>0</v>
      </c>
    </row>
    <row r="1638" spans="1:11" x14ac:dyDescent="0.3">
      <c r="A1638" s="256">
        <v>452026112000</v>
      </c>
      <c r="B1638" t="s">
        <v>1764</v>
      </c>
      <c r="C1638" t="s">
        <v>1765</v>
      </c>
      <c r="D1638" s="379">
        <v>452026112000</v>
      </c>
      <c r="E1638" t="s">
        <v>1771</v>
      </c>
      <c r="F1638" t="s">
        <v>1771</v>
      </c>
      <c r="G1638" t="s">
        <v>2944</v>
      </c>
      <c r="H1638">
        <v>11.87</v>
      </c>
      <c r="I1638">
        <v>0</v>
      </c>
      <c r="J1638" s="380">
        <v>0</v>
      </c>
      <c r="K1638" s="380">
        <v>0</v>
      </c>
    </row>
    <row r="1639" spans="1:11" x14ac:dyDescent="0.3">
      <c r="A1639" s="256">
        <v>452026112100</v>
      </c>
      <c r="B1639" t="s">
        <v>1764</v>
      </c>
      <c r="C1639" t="s">
        <v>1765</v>
      </c>
      <c r="D1639" s="379">
        <v>452026112100</v>
      </c>
      <c r="E1639" t="s">
        <v>1772</v>
      </c>
      <c r="F1639" t="s">
        <v>1772</v>
      </c>
      <c r="G1639" t="s">
        <v>2944</v>
      </c>
      <c r="H1639">
        <v>6.29</v>
      </c>
      <c r="I1639">
        <v>0</v>
      </c>
      <c r="J1639" s="380">
        <v>0</v>
      </c>
      <c r="K1639" s="380">
        <v>0</v>
      </c>
    </row>
    <row r="1640" spans="1:11" x14ac:dyDescent="0.3">
      <c r="A1640" s="256">
        <v>452026121300</v>
      </c>
      <c r="B1640" t="s">
        <v>1764</v>
      </c>
      <c r="C1640" t="s">
        <v>1765</v>
      </c>
      <c r="D1640" s="379">
        <v>452026121300</v>
      </c>
      <c r="E1640" t="s">
        <v>1773</v>
      </c>
      <c r="F1640" t="s">
        <v>1773</v>
      </c>
      <c r="G1640" t="s">
        <v>2944</v>
      </c>
      <c r="H1640">
        <v>7.66</v>
      </c>
      <c r="I1640">
        <v>0</v>
      </c>
      <c r="J1640" s="380">
        <v>0</v>
      </c>
      <c r="K1640" s="380">
        <v>0</v>
      </c>
    </row>
    <row r="1641" spans="1:11" x14ac:dyDescent="0.3">
      <c r="A1641" s="256">
        <v>452026121400</v>
      </c>
      <c r="B1641" t="s">
        <v>1764</v>
      </c>
      <c r="C1641" t="s">
        <v>1765</v>
      </c>
      <c r="D1641" s="379">
        <v>452026121400</v>
      </c>
      <c r="E1641" t="s">
        <v>1774</v>
      </c>
      <c r="F1641" t="s">
        <v>1774</v>
      </c>
      <c r="G1641" t="s">
        <v>2944</v>
      </c>
      <c r="H1641">
        <v>7.06</v>
      </c>
      <c r="I1641">
        <v>0</v>
      </c>
      <c r="J1641" s="380">
        <v>0</v>
      </c>
      <c r="K1641" s="380">
        <v>0</v>
      </c>
    </row>
    <row r="1642" spans="1:11" x14ac:dyDescent="0.3">
      <c r="A1642" s="256">
        <v>452026121600</v>
      </c>
      <c r="B1642" t="s">
        <v>1764</v>
      </c>
      <c r="C1642" t="s">
        <v>1765</v>
      </c>
      <c r="D1642" s="379">
        <v>452026121600</v>
      </c>
      <c r="E1642" t="s">
        <v>1775</v>
      </c>
      <c r="F1642" t="s">
        <v>1775</v>
      </c>
      <c r="G1642" t="s">
        <v>2944</v>
      </c>
      <c r="H1642">
        <v>11.64</v>
      </c>
      <c r="I1642">
        <v>0</v>
      </c>
      <c r="J1642" s="380">
        <v>0</v>
      </c>
      <c r="K1642" s="380">
        <v>0</v>
      </c>
    </row>
    <row r="1643" spans="1:11" x14ac:dyDescent="0.3">
      <c r="A1643" s="256">
        <v>452026121800</v>
      </c>
      <c r="B1643" t="s">
        <v>1764</v>
      </c>
      <c r="C1643" t="s">
        <v>1765</v>
      </c>
      <c r="D1643" s="379">
        <v>452026121800</v>
      </c>
      <c r="E1643" t="s">
        <v>1776</v>
      </c>
      <c r="F1643" t="s">
        <v>1776</v>
      </c>
      <c r="G1643" t="s">
        <v>2944</v>
      </c>
      <c r="H1643">
        <v>12.66</v>
      </c>
      <c r="I1643">
        <v>0</v>
      </c>
      <c r="J1643" s="380">
        <v>0</v>
      </c>
      <c r="K1643" s="380">
        <v>0</v>
      </c>
    </row>
    <row r="1644" spans="1:11" x14ac:dyDescent="0.3">
      <c r="A1644" s="256">
        <v>452026122000</v>
      </c>
      <c r="B1644" t="s">
        <v>1764</v>
      </c>
      <c r="C1644" t="s">
        <v>1765</v>
      </c>
      <c r="D1644" s="379">
        <v>452026122000</v>
      </c>
      <c r="E1644" t="s">
        <v>1777</v>
      </c>
      <c r="F1644" t="s">
        <v>1777</v>
      </c>
      <c r="G1644" t="s">
        <v>2944</v>
      </c>
      <c r="H1644">
        <v>8.1199999999999992</v>
      </c>
      <c r="I1644">
        <v>0</v>
      </c>
      <c r="J1644" s="380">
        <v>0</v>
      </c>
      <c r="K1644" s="380">
        <v>0</v>
      </c>
    </row>
    <row r="1645" spans="1:11" x14ac:dyDescent="0.3">
      <c r="A1645" s="256">
        <v>452026122200</v>
      </c>
      <c r="B1645" t="s">
        <v>1764</v>
      </c>
      <c r="C1645" t="s">
        <v>1765</v>
      </c>
      <c r="D1645" s="379">
        <v>452026122200</v>
      </c>
      <c r="E1645" t="s">
        <v>1778</v>
      </c>
      <c r="F1645" t="s">
        <v>1778</v>
      </c>
      <c r="G1645" t="s">
        <v>2944</v>
      </c>
      <c r="H1645">
        <v>9.25</v>
      </c>
      <c r="I1645">
        <v>0</v>
      </c>
      <c r="J1645" s="380">
        <v>0</v>
      </c>
      <c r="K1645" s="380">
        <v>0</v>
      </c>
    </row>
    <row r="1646" spans="1:11" x14ac:dyDescent="0.3">
      <c r="A1646" s="256">
        <v>452026122600</v>
      </c>
      <c r="B1646" t="s">
        <v>1764</v>
      </c>
      <c r="C1646" t="s">
        <v>1765</v>
      </c>
      <c r="D1646" s="379">
        <v>452026122600</v>
      </c>
      <c r="E1646" t="s">
        <v>2974</v>
      </c>
      <c r="F1646">
        <v>0</v>
      </c>
      <c r="G1646" t="s">
        <v>2944</v>
      </c>
      <c r="H1646">
        <v>12.44</v>
      </c>
      <c r="I1646">
        <v>0</v>
      </c>
      <c r="J1646" s="380">
        <v>0</v>
      </c>
      <c r="K1646" s="380">
        <v>0</v>
      </c>
    </row>
    <row r="1647" spans="1:11" x14ac:dyDescent="0.3">
      <c r="A1647" s="256">
        <v>452026122800</v>
      </c>
      <c r="B1647" t="s">
        <v>1764</v>
      </c>
      <c r="C1647" t="s">
        <v>1765</v>
      </c>
      <c r="D1647" s="379">
        <v>45202612280</v>
      </c>
      <c r="E1647" t="s">
        <v>1779</v>
      </c>
      <c r="F1647" t="s">
        <v>1779</v>
      </c>
      <c r="G1647" t="s">
        <v>2944</v>
      </c>
      <c r="H1647">
        <v>9.19</v>
      </c>
      <c r="I1647">
        <v>0</v>
      </c>
      <c r="J1647" s="380">
        <v>0</v>
      </c>
      <c r="K1647" s="380">
        <v>0</v>
      </c>
    </row>
    <row r="1648" spans="1:11" x14ac:dyDescent="0.3">
      <c r="A1648" s="256">
        <v>452026123000</v>
      </c>
      <c r="B1648" t="s">
        <v>1764</v>
      </c>
      <c r="C1648" t="s">
        <v>1765</v>
      </c>
      <c r="D1648" s="379">
        <v>452026123000</v>
      </c>
      <c r="E1648" t="s">
        <v>2975</v>
      </c>
      <c r="F1648">
        <v>0</v>
      </c>
      <c r="G1648" t="s">
        <v>2944</v>
      </c>
      <c r="H1648">
        <v>12.59</v>
      </c>
      <c r="I1648">
        <v>0</v>
      </c>
      <c r="J1648" s="380">
        <v>0</v>
      </c>
      <c r="K1648" s="380">
        <v>0</v>
      </c>
    </row>
    <row r="1649" spans="1:11" x14ac:dyDescent="0.3">
      <c r="A1649" s="256">
        <v>452026123200</v>
      </c>
      <c r="B1649" t="s">
        <v>1764</v>
      </c>
      <c r="C1649" t="s">
        <v>1765</v>
      </c>
      <c r="D1649" s="379">
        <v>452026123200</v>
      </c>
      <c r="E1649" t="s">
        <v>2976</v>
      </c>
      <c r="F1649" t="s">
        <v>2976</v>
      </c>
      <c r="G1649" t="s">
        <v>2944</v>
      </c>
      <c r="H1649">
        <v>12.95</v>
      </c>
      <c r="I1649">
        <v>0</v>
      </c>
      <c r="J1649" s="380">
        <v>0</v>
      </c>
      <c r="K1649" s="380">
        <v>0</v>
      </c>
    </row>
    <row r="1650" spans="1:11" x14ac:dyDescent="0.3">
      <c r="A1650" s="256">
        <v>452026123600</v>
      </c>
      <c r="B1650" t="s">
        <v>1764</v>
      </c>
      <c r="C1650" t="s">
        <v>1765</v>
      </c>
      <c r="D1650" s="379">
        <v>452026123600</v>
      </c>
      <c r="E1650" t="s">
        <v>2977</v>
      </c>
      <c r="F1650">
        <v>0</v>
      </c>
      <c r="G1650" t="s">
        <v>2944</v>
      </c>
      <c r="H1650">
        <v>17.34</v>
      </c>
      <c r="I1650">
        <v>0</v>
      </c>
      <c r="J1650" s="380">
        <v>0</v>
      </c>
      <c r="K1650" s="380">
        <v>0</v>
      </c>
    </row>
    <row r="1651" spans="1:11" x14ac:dyDescent="0.3">
      <c r="A1651" s="256">
        <v>452026125600</v>
      </c>
      <c r="B1651" t="s">
        <v>1764</v>
      </c>
      <c r="C1651" t="s">
        <v>1765</v>
      </c>
      <c r="D1651" s="379">
        <v>452026125600</v>
      </c>
      <c r="E1651" t="s">
        <v>1780</v>
      </c>
      <c r="F1651" t="s">
        <v>1780</v>
      </c>
      <c r="G1651" t="s">
        <v>2944</v>
      </c>
      <c r="H1651">
        <v>12.47</v>
      </c>
      <c r="I1651">
        <v>0</v>
      </c>
      <c r="J1651" s="380">
        <v>0</v>
      </c>
      <c r="K1651" s="380">
        <v>0</v>
      </c>
    </row>
    <row r="1652" spans="1:11" x14ac:dyDescent="0.3">
      <c r="A1652" s="256">
        <v>452026126600</v>
      </c>
      <c r="B1652" t="s">
        <v>1764</v>
      </c>
      <c r="C1652" t="s">
        <v>1765</v>
      </c>
      <c r="D1652" s="379">
        <v>452026126600</v>
      </c>
      <c r="E1652" t="s">
        <v>2978</v>
      </c>
      <c r="F1652">
        <v>0</v>
      </c>
      <c r="G1652" t="s">
        <v>2944</v>
      </c>
      <c r="H1652">
        <v>19.059999999999999</v>
      </c>
      <c r="I1652">
        <v>0</v>
      </c>
      <c r="J1652" s="380">
        <v>0</v>
      </c>
      <c r="K1652" s="380">
        <v>0</v>
      </c>
    </row>
    <row r="1653" spans="1:11" x14ac:dyDescent="0.3">
      <c r="A1653" s="256">
        <v>452026128600</v>
      </c>
      <c r="B1653" t="s">
        <v>1764</v>
      </c>
      <c r="C1653" t="s">
        <v>1765</v>
      </c>
      <c r="D1653" s="379">
        <v>452026128600</v>
      </c>
      <c r="E1653" t="s">
        <v>1781</v>
      </c>
      <c r="F1653" t="s">
        <v>1781</v>
      </c>
      <c r="G1653" t="s">
        <v>2944</v>
      </c>
      <c r="H1653">
        <v>21.06</v>
      </c>
      <c r="I1653">
        <v>0</v>
      </c>
      <c r="J1653" s="380">
        <v>0</v>
      </c>
      <c r="K1653" s="380">
        <v>0</v>
      </c>
    </row>
    <row r="1654" spans="1:11" x14ac:dyDescent="0.3">
      <c r="A1654" s="256">
        <v>452026129800</v>
      </c>
      <c r="B1654" t="s">
        <v>1764</v>
      </c>
      <c r="C1654" t="s">
        <v>1765</v>
      </c>
      <c r="D1654" s="379">
        <v>452026129800</v>
      </c>
      <c r="E1654" t="s">
        <v>1782</v>
      </c>
      <c r="F1654" t="s">
        <v>1782</v>
      </c>
      <c r="G1654" t="s">
        <v>2944</v>
      </c>
      <c r="H1654">
        <v>26.23</v>
      </c>
      <c r="I1654">
        <v>0</v>
      </c>
      <c r="J1654" s="380">
        <v>0</v>
      </c>
      <c r="K1654" s="380">
        <v>0</v>
      </c>
    </row>
    <row r="1655" spans="1:11" x14ac:dyDescent="0.3">
      <c r="A1655" s="256">
        <v>452026131000</v>
      </c>
      <c r="B1655" t="s">
        <v>1764</v>
      </c>
      <c r="C1655" t="s">
        <v>1765</v>
      </c>
      <c r="D1655" s="379">
        <v>452026131000</v>
      </c>
      <c r="E1655" t="s">
        <v>1783</v>
      </c>
      <c r="F1655" t="s">
        <v>1783</v>
      </c>
      <c r="G1655" t="s">
        <v>2944</v>
      </c>
      <c r="H1655">
        <v>21.62</v>
      </c>
      <c r="I1655">
        <v>0</v>
      </c>
      <c r="J1655" s="380">
        <v>0</v>
      </c>
      <c r="K1655" s="380">
        <v>0</v>
      </c>
    </row>
    <row r="1656" spans="1:11" x14ac:dyDescent="0.3">
      <c r="A1656" s="256">
        <v>452026142800</v>
      </c>
      <c r="B1656" t="s">
        <v>1764</v>
      </c>
      <c r="C1656" t="s">
        <v>1765</v>
      </c>
      <c r="D1656" s="379">
        <v>452026142800</v>
      </c>
      <c r="E1656" t="s">
        <v>1784</v>
      </c>
      <c r="F1656" t="s">
        <v>1784</v>
      </c>
      <c r="G1656" t="s">
        <v>2944</v>
      </c>
      <c r="H1656">
        <v>35.83</v>
      </c>
      <c r="I1656">
        <v>0</v>
      </c>
      <c r="J1656" s="380">
        <v>0</v>
      </c>
      <c r="K1656" s="380">
        <v>0</v>
      </c>
    </row>
    <row r="1657" spans="1:11" x14ac:dyDescent="0.3">
      <c r="A1657" s="256">
        <v>452026153500</v>
      </c>
      <c r="B1657" t="s">
        <v>1764</v>
      </c>
      <c r="C1657" t="s">
        <v>1765</v>
      </c>
      <c r="D1657" s="379">
        <v>452026153500</v>
      </c>
      <c r="E1657" t="s">
        <v>1785</v>
      </c>
      <c r="F1657" t="s">
        <v>1785</v>
      </c>
      <c r="G1657" t="s">
        <v>2944</v>
      </c>
      <c r="H1657">
        <v>11.61</v>
      </c>
      <c r="I1657">
        <v>0</v>
      </c>
      <c r="J1657" s="380">
        <v>0</v>
      </c>
      <c r="K1657" s="380">
        <v>0</v>
      </c>
    </row>
    <row r="1658" spans="1:11" x14ac:dyDescent="0.3">
      <c r="A1658" s="256">
        <v>452026203500</v>
      </c>
      <c r="B1658" t="s">
        <v>1764</v>
      </c>
      <c r="C1658" t="s">
        <v>1765</v>
      </c>
      <c r="D1658" s="379">
        <v>452026203500</v>
      </c>
      <c r="E1658" t="s">
        <v>1786</v>
      </c>
      <c r="F1658" t="s">
        <v>1786</v>
      </c>
      <c r="G1658" t="s">
        <v>2944</v>
      </c>
      <c r="H1658">
        <v>7.8</v>
      </c>
      <c r="I1658">
        <v>0</v>
      </c>
      <c r="J1658" s="380">
        <v>0</v>
      </c>
      <c r="K1658" s="380">
        <v>0</v>
      </c>
    </row>
    <row r="1659" spans="1:11" x14ac:dyDescent="0.3">
      <c r="A1659" s="256">
        <v>452026204000</v>
      </c>
      <c r="B1659" t="s">
        <v>1764</v>
      </c>
      <c r="C1659" t="s">
        <v>1765</v>
      </c>
      <c r="D1659" s="379">
        <v>452026204000</v>
      </c>
      <c r="E1659" t="s">
        <v>1787</v>
      </c>
      <c r="F1659" t="s">
        <v>1787</v>
      </c>
      <c r="G1659" t="s">
        <v>2944</v>
      </c>
      <c r="H1659">
        <v>8.0399999999999991</v>
      </c>
      <c r="I1659">
        <v>0</v>
      </c>
      <c r="J1659" s="380">
        <v>0</v>
      </c>
      <c r="K1659" s="380">
        <v>0</v>
      </c>
    </row>
    <row r="1660" spans="1:11" x14ac:dyDescent="0.3">
      <c r="A1660" s="256">
        <v>452026204500</v>
      </c>
      <c r="B1660" t="s">
        <v>1764</v>
      </c>
      <c r="C1660" t="s">
        <v>1765</v>
      </c>
      <c r="D1660" s="379">
        <v>452026204500</v>
      </c>
      <c r="E1660" t="s">
        <v>1788</v>
      </c>
      <c r="F1660" t="s">
        <v>1788</v>
      </c>
      <c r="G1660" t="s">
        <v>2944</v>
      </c>
      <c r="H1660">
        <v>10.039999999999999</v>
      </c>
      <c r="I1660">
        <v>0</v>
      </c>
      <c r="J1660" s="380">
        <v>0</v>
      </c>
      <c r="K1660" s="380">
        <v>0</v>
      </c>
    </row>
    <row r="1661" spans="1:11" x14ac:dyDescent="0.3">
      <c r="A1661" s="256">
        <v>452026224600</v>
      </c>
      <c r="B1661" t="s">
        <v>1764</v>
      </c>
      <c r="C1661" t="s">
        <v>1765</v>
      </c>
      <c r="D1661" s="379">
        <v>452026224600</v>
      </c>
      <c r="E1661" t="s">
        <v>1789</v>
      </c>
      <c r="F1661" t="s">
        <v>1789</v>
      </c>
      <c r="G1661" t="s">
        <v>2944</v>
      </c>
      <c r="H1661">
        <v>16.64</v>
      </c>
      <c r="I1661">
        <v>0</v>
      </c>
      <c r="J1661" s="380">
        <v>0</v>
      </c>
      <c r="K1661" s="380">
        <v>0</v>
      </c>
    </row>
    <row r="1662" spans="1:11" x14ac:dyDescent="0.3">
      <c r="A1662" s="256">
        <v>452026412000</v>
      </c>
      <c r="B1662" t="s">
        <v>1764</v>
      </c>
      <c r="C1662" t="s">
        <v>1765</v>
      </c>
      <c r="D1662" s="379">
        <v>452026412000</v>
      </c>
      <c r="E1662" t="s">
        <v>1790</v>
      </c>
      <c r="F1662" t="s">
        <v>1790</v>
      </c>
      <c r="G1662" t="s">
        <v>2944</v>
      </c>
      <c r="H1662">
        <v>11.1</v>
      </c>
      <c r="I1662">
        <v>0</v>
      </c>
      <c r="J1662" s="380">
        <v>0</v>
      </c>
      <c r="K1662" s="380">
        <v>0</v>
      </c>
    </row>
    <row r="1663" spans="1:11" x14ac:dyDescent="0.3">
      <c r="A1663" s="256">
        <v>452026433000</v>
      </c>
      <c r="B1663" t="s">
        <v>1764</v>
      </c>
      <c r="C1663" t="s">
        <v>1765</v>
      </c>
      <c r="D1663" s="379">
        <v>452026433000</v>
      </c>
      <c r="E1663" t="s">
        <v>2979</v>
      </c>
      <c r="F1663" t="s">
        <v>2979</v>
      </c>
      <c r="G1663" t="s">
        <v>2944</v>
      </c>
      <c r="H1663">
        <v>34.619999999999997</v>
      </c>
      <c r="I1663">
        <v>0</v>
      </c>
      <c r="J1663" s="380">
        <v>0</v>
      </c>
      <c r="K1663" s="380">
        <v>0</v>
      </c>
    </row>
    <row r="1664" spans="1:11" x14ac:dyDescent="0.3">
      <c r="A1664" s="256">
        <v>452026502200</v>
      </c>
      <c r="B1664" t="s">
        <v>1764</v>
      </c>
      <c r="C1664" t="s">
        <v>1765</v>
      </c>
      <c r="D1664" s="379">
        <v>452026502200</v>
      </c>
      <c r="E1664" t="s">
        <v>1791</v>
      </c>
      <c r="F1664" t="s">
        <v>1791</v>
      </c>
      <c r="G1664" t="s">
        <v>2944</v>
      </c>
      <c r="H1664">
        <v>5.55</v>
      </c>
      <c r="I1664">
        <v>0</v>
      </c>
      <c r="J1664" s="380">
        <v>0</v>
      </c>
      <c r="K1664" s="380">
        <v>0</v>
      </c>
    </row>
    <row r="1665" spans="1:11" x14ac:dyDescent="0.3">
      <c r="A1665" s="256">
        <v>452026602000</v>
      </c>
      <c r="B1665" t="s">
        <v>1764</v>
      </c>
      <c r="C1665" t="s">
        <v>1765</v>
      </c>
      <c r="D1665" s="379">
        <v>452026602000</v>
      </c>
      <c r="E1665" t="s">
        <v>1792</v>
      </c>
      <c r="F1665" t="s">
        <v>1792</v>
      </c>
      <c r="G1665" t="s">
        <v>2944</v>
      </c>
      <c r="H1665">
        <v>9.57</v>
      </c>
      <c r="I1665">
        <v>0</v>
      </c>
      <c r="J1665" s="380">
        <v>0</v>
      </c>
      <c r="K1665" s="380">
        <v>0</v>
      </c>
    </row>
    <row r="1666" spans="1:11" x14ac:dyDescent="0.3">
      <c r="A1666" s="256">
        <v>452026605000</v>
      </c>
      <c r="B1666" t="s">
        <v>1764</v>
      </c>
      <c r="C1666" t="s">
        <v>1765</v>
      </c>
      <c r="D1666" s="379">
        <v>452026605000</v>
      </c>
      <c r="E1666" t="s">
        <v>1793</v>
      </c>
      <c r="F1666" t="s">
        <v>1793</v>
      </c>
      <c r="G1666" t="s">
        <v>2944</v>
      </c>
      <c r="H1666">
        <v>2.95</v>
      </c>
      <c r="I1666">
        <v>0</v>
      </c>
      <c r="J1666" s="380">
        <v>0</v>
      </c>
      <c r="K1666" s="380">
        <v>0</v>
      </c>
    </row>
    <row r="1667" spans="1:11" x14ac:dyDescent="0.3">
      <c r="A1667" s="256">
        <v>452026701000</v>
      </c>
      <c r="B1667" t="s">
        <v>1764</v>
      </c>
      <c r="C1667" t="s">
        <v>1765</v>
      </c>
      <c r="D1667" s="379">
        <v>452026701000</v>
      </c>
      <c r="E1667" t="s">
        <v>1794</v>
      </c>
      <c r="F1667" t="s">
        <v>1794</v>
      </c>
      <c r="G1667" t="s">
        <v>2944</v>
      </c>
      <c r="H1667">
        <v>7.44</v>
      </c>
      <c r="I1667">
        <v>0</v>
      </c>
      <c r="J1667" s="380">
        <v>0</v>
      </c>
      <c r="K1667" s="380">
        <v>0</v>
      </c>
    </row>
    <row r="1668" spans="1:11" x14ac:dyDescent="0.3">
      <c r="A1668" s="256">
        <v>452026701500</v>
      </c>
      <c r="B1668" t="s">
        <v>1764</v>
      </c>
      <c r="C1668" t="s">
        <v>1765</v>
      </c>
      <c r="D1668" s="379">
        <v>452026701500</v>
      </c>
      <c r="E1668" t="s">
        <v>1795</v>
      </c>
      <c r="F1668" t="s">
        <v>1795</v>
      </c>
      <c r="G1668" t="s">
        <v>2944</v>
      </c>
      <c r="H1668">
        <v>39.19</v>
      </c>
      <c r="I1668">
        <v>0</v>
      </c>
      <c r="J1668" s="380">
        <v>0</v>
      </c>
      <c r="K1668" s="380">
        <v>0</v>
      </c>
    </row>
    <row r="1669" spans="1:11" x14ac:dyDescent="0.3">
      <c r="A1669" s="256">
        <v>452026801000</v>
      </c>
      <c r="B1669" t="s">
        <v>1764</v>
      </c>
      <c r="C1669" t="s">
        <v>1765</v>
      </c>
      <c r="D1669" s="379">
        <v>452026801000</v>
      </c>
      <c r="E1669" t="s">
        <v>1796</v>
      </c>
      <c r="F1669" t="s">
        <v>1796</v>
      </c>
      <c r="G1669" t="s">
        <v>2944</v>
      </c>
      <c r="H1669">
        <v>0.68</v>
      </c>
      <c r="I1669">
        <v>0</v>
      </c>
      <c r="J1669" s="380">
        <v>0</v>
      </c>
      <c r="K1669" s="380">
        <v>0</v>
      </c>
    </row>
    <row r="1670" spans="1:11" x14ac:dyDescent="0.3">
      <c r="A1670" s="256">
        <v>452026802000</v>
      </c>
      <c r="B1670" t="s">
        <v>1764</v>
      </c>
      <c r="C1670" t="s">
        <v>1765</v>
      </c>
      <c r="D1670" s="379">
        <v>452026802000</v>
      </c>
      <c r="E1670" t="s">
        <v>1797</v>
      </c>
      <c r="F1670" t="s">
        <v>1797</v>
      </c>
      <c r="G1670" t="s">
        <v>2944</v>
      </c>
      <c r="H1670">
        <v>0</v>
      </c>
      <c r="I1670">
        <v>0</v>
      </c>
      <c r="J1670" s="380">
        <v>0</v>
      </c>
      <c r="K1670" s="380">
        <v>0</v>
      </c>
    </row>
    <row r="1671" spans="1:11" x14ac:dyDescent="0.3">
      <c r="A1671" s="256">
        <v>452026803000</v>
      </c>
      <c r="B1671" t="s">
        <v>1764</v>
      </c>
      <c r="C1671" t="s">
        <v>1765</v>
      </c>
      <c r="D1671" s="379">
        <v>452026803000</v>
      </c>
      <c r="E1671" t="s">
        <v>1798</v>
      </c>
      <c r="F1671" t="s">
        <v>1798</v>
      </c>
      <c r="G1671" t="s">
        <v>2944</v>
      </c>
      <c r="H1671">
        <v>0.78</v>
      </c>
      <c r="I1671">
        <v>0</v>
      </c>
      <c r="J1671" s="380">
        <v>0</v>
      </c>
      <c r="K1671" s="380">
        <v>0</v>
      </c>
    </row>
    <row r="1672" spans="1:11" x14ac:dyDescent="0.3">
      <c r="A1672" s="256">
        <v>452026804000</v>
      </c>
      <c r="B1672" t="s">
        <v>1764</v>
      </c>
      <c r="C1672" t="s">
        <v>1765</v>
      </c>
      <c r="D1672" s="379">
        <v>452026804000</v>
      </c>
      <c r="E1672" t="s">
        <v>1799</v>
      </c>
      <c r="F1672" t="s">
        <v>1799</v>
      </c>
      <c r="G1672" t="s">
        <v>2944</v>
      </c>
      <c r="H1672">
        <v>0.78</v>
      </c>
      <c r="I1672">
        <v>0</v>
      </c>
      <c r="J1672" s="380">
        <v>0</v>
      </c>
      <c r="K1672" s="380">
        <v>0</v>
      </c>
    </row>
    <row r="1673" spans="1:11" x14ac:dyDescent="0.3">
      <c r="A1673" s="256">
        <v>452026805000</v>
      </c>
      <c r="B1673" t="s">
        <v>1764</v>
      </c>
      <c r="C1673" t="s">
        <v>1765</v>
      </c>
      <c r="D1673" s="379">
        <v>452026805000</v>
      </c>
      <c r="E1673" t="s">
        <v>1800</v>
      </c>
      <c r="F1673" t="s">
        <v>1800</v>
      </c>
      <c r="G1673" t="s">
        <v>2944</v>
      </c>
      <c r="H1673">
        <v>0.91</v>
      </c>
      <c r="I1673">
        <v>0</v>
      </c>
      <c r="J1673" s="380">
        <v>0</v>
      </c>
      <c r="K1673" s="380">
        <v>0</v>
      </c>
    </row>
    <row r="1674" spans="1:11" x14ac:dyDescent="0.3">
      <c r="A1674" s="256">
        <v>452026806000</v>
      </c>
      <c r="B1674" t="s">
        <v>1764</v>
      </c>
      <c r="C1674" t="s">
        <v>1765</v>
      </c>
      <c r="D1674" s="379">
        <v>452026806000</v>
      </c>
      <c r="E1674" t="s">
        <v>1801</v>
      </c>
      <c r="F1674">
        <v>0</v>
      </c>
      <c r="G1674" t="s">
        <v>2944</v>
      </c>
      <c r="H1674">
        <v>0.78</v>
      </c>
      <c r="I1674">
        <v>0</v>
      </c>
      <c r="J1674" s="380">
        <v>0</v>
      </c>
      <c r="K1674" s="380">
        <v>0</v>
      </c>
    </row>
    <row r="1675" spans="1:11" x14ac:dyDescent="0.3">
      <c r="A1675" s="256">
        <v>452226201000</v>
      </c>
      <c r="B1675" t="s">
        <v>1802</v>
      </c>
      <c r="C1675" t="s">
        <v>1803</v>
      </c>
      <c r="D1675" s="379">
        <v>452226201000</v>
      </c>
      <c r="E1675" t="s">
        <v>1804</v>
      </c>
      <c r="F1675" t="s">
        <v>1804</v>
      </c>
      <c r="G1675" t="s">
        <v>3018</v>
      </c>
      <c r="H1675">
        <v>0.95</v>
      </c>
      <c r="I1675">
        <v>0</v>
      </c>
      <c r="J1675" s="380">
        <v>0</v>
      </c>
      <c r="K1675" s="380">
        <v>0</v>
      </c>
    </row>
    <row r="1676" spans="1:11" x14ac:dyDescent="0.3">
      <c r="A1676" s="256">
        <v>452226201500</v>
      </c>
      <c r="B1676" t="s">
        <v>1802</v>
      </c>
      <c r="C1676" t="s">
        <v>1803</v>
      </c>
      <c r="D1676" s="379">
        <v>452226201500</v>
      </c>
      <c r="E1676" t="s">
        <v>1805</v>
      </c>
      <c r="F1676" t="s">
        <v>1805</v>
      </c>
      <c r="G1676" t="s">
        <v>3018</v>
      </c>
      <c r="H1676">
        <v>6.25</v>
      </c>
      <c r="I1676">
        <v>0</v>
      </c>
      <c r="J1676" s="380">
        <v>0</v>
      </c>
      <c r="K1676" s="380">
        <v>0</v>
      </c>
    </row>
    <row r="1677" spans="1:11" x14ac:dyDescent="0.3">
      <c r="A1677" s="256">
        <v>452226202000</v>
      </c>
      <c r="B1677" t="s">
        <v>1802</v>
      </c>
      <c r="C1677" t="s">
        <v>1803</v>
      </c>
      <c r="D1677" s="379">
        <v>452226202000</v>
      </c>
      <c r="E1677" t="s">
        <v>1806</v>
      </c>
      <c r="F1677">
        <v>0</v>
      </c>
      <c r="G1677" t="s">
        <v>2944</v>
      </c>
      <c r="H1677">
        <v>20.68</v>
      </c>
      <c r="I1677">
        <v>0</v>
      </c>
      <c r="J1677" s="380">
        <v>0</v>
      </c>
      <c r="K1677" s="380">
        <v>0</v>
      </c>
    </row>
    <row r="1678" spans="1:11" x14ac:dyDescent="0.3">
      <c r="A1678" s="256">
        <v>452226301000</v>
      </c>
      <c r="B1678" t="s">
        <v>1802</v>
      </c>
      <c r="C1678" t="s">
        <v>1803</v>
      </c>
      <c r="D1678" s="379">
        <v>452226301000</v>
      </c>
      <c r="E1678" t="s">
        <v>1807</v>
      </c>
      <c r="F1678">
        <v>0</v>
      </c>
      <c r="G1678" t="s">
        <v>2944</v>
      </c>
      <c r="H1678">
        <v>52.51</v>
      </c>
      <c r="I1678">
        <v>0</v>
      </c>
      <c r="J1678" s="380">
        <v>0</v>
      </c>
      <c r="K1678" s="380">
        <v>0</v>
      </c>
    </row>
    <row r="1679" spans="1:11" x14ac:dyDescent="0.3">
      <c r="A1679" s="256">
        <v>452226302000</v>
      </c>
      <c r="B1679" t="s">
        <v>1802</v>
      </c>
      <c r="C1679" t="s">
        <v>1803</v>
      </c>
      <c r="D1679" s="379">
        <v>452226302000</v>
      </c>
      <c r="E1679" t="s">
        <v>1808</v>
      </c>
      <c r="F1679">
        <v>0</v>
      </c>
      <c r="G1679" t="s">
        <v>2944</v>
      </c>
      <c r="H1679">
        <v>37.36</v>
      </c>
      <c r="I1679">
        <v>0</v>
      </c>
      <c r="J1679" s="380">
        <v>0</v>
      </c>
      <c r="K1679" s="380">
        <v>0</v>
      </c>
    </row>
    <row r="1680" spans="1:11" x14ac:dyDescent="0.3">
      <c r="A1680" s="256">
        <v>452226303000</v>
      </c>
      <c r="B1680" t="s">
        <v>1802</v>
      </c>
      <c r="C1680" t="s">
        <v>1803</v>
      </c>
      <c r="D1680" s="379">
        <v>452226303000</v>
      </c>
      <c r="E1680" t="s">
        <v>1809</v>
      </c>
      <c r="F1680" t="s">
        <v>1809</v>
      </c>
      <c r="G1680" t="s">
        <v>2944</v>
      </c>
      <c r="H1680">
        <v>35.11</v>
      </c>
      <c r="I1680">
        <v>0</v>
      </c>
      <c r="J1680" s="380">
        <v>0</v>
      </c>
      <c r="K1680" s="380">
        <v>0</v>
      </c>
    </row>
    <row r="1681" spans="1:11" x14ac:dyDescent="0.3">
      <c r="A1681" s="256">
        <v>452226304000</v>
      </c>
      <c r="B1681" t="s">
        <v>1802</v>
      </c>
      <c r="C1681" t="s">
        <v>1803</v>
      </c>
      <c r="D1681" s="379">
        <v>452226304000</v>
      </c>
      <c r="E1681" t="s">
        <v>2980</v>
      </c>
      <c r="F1681">
        <v>0</v>
      </c>
      <c r="G1681" t="s">
        <v>2944</v>
      </c>
      <c r="H1681">
        <v>36.81</v>
      </c>
      <c r="I1681">
        <v>0</v>
      </c>
      <c r="J1681" s="380">
        <v>0</v>
      </c>
      <c r="K1681" s="380">
        <v>0</v>
      </c>
    </row>
    <row r="1682" spans="1:11" x14ac:dyDescent="0.3">
      <c r="A1682" s="256">
        <v>452226401000</v>
      </c>
      <c r="B1682" t="s">
        <v>1802</v>
      </c>
      <c r="C1682" t="s">
        <v>1803</v>
      </c>
      <c r="D1682" s="379">
        <v>452226401000</v>
      </c>
      <c r="E1682" t="s">
        <v>1810</v>
      </c>
      <c r="F1682">
        <v>0</v>
      </c>
      <c r="G1682" t="s">
        <v>2944</v>
      </c>
      <c r="H1682">
        <v>0.08</v>
      </c>
      <c r="I1682">
        <v>0</v>
      </c>
      <c r="J1682" s="380">
        <v>0</v>
      </c>
      <c r="K1682" s="380">
        <v>0</v>
      </c>
    </row>
    <row r="1683" spans="1:11" x14ac:dyDescent="0.3">
      <c r="A1683" s="256">
        <v>452226405000</v>
      </c>
      <c r="B1683" t="s">
        <v>1802</v>
      </c>
      <c r="C1683" t="s">
        <v>1803</v>
      </c>
      <c r="D1683" s="379">
        <v>452226405000</v>
      </c>
      <c r="E1683" t="s">
        <v>1811</v>
      </c>
      <c r="F1683" t="s">
        <v>1811</v>
      </c>
      <c r="G1683" t="s">
        <v>2944</v>
      </c>
      <c r="H1683">
        <v>1.29</v>
      </c>
      <c r="I1683">
        <v>0</v>
      </c>
      <c r="J1683" s="380">
        <v>0</v>
      </c>
      <c r="K1683" s="380">
        <v>0</v>
      </c>
    </row>
    <row r="1684" spans="1:11" x14ac:dyDescent="0.3">
      <c r="A1684" s="256">
        <v>452226501000</v>
      </c>
      <c r="B1684" t="s">
        <v>1802</v>
      </c>
      <c r="C1684" t="s">
        <v>1803</v>
      </c>
      <c r="D1684" s="379">
        <v>452226501000</v>
      </c>
      <c r="E1684" t="s">
        <v>1812</v>
      </c>
      <c r="F1684" t="s">
        <v>1812</v>
      </c>
      <c r="G1684" t="s">
        <v>2944</v>
      </c>
      <c r="H1684">
        <v>2</v>
      </c>
      <c r="I1684">
        <v>0</v>
      </c>
      <c r="J1684" s="380">
        <v>0</v>
      </c>
      <c r="K1684" s="380">
        <v>0</v>
      </c>
    </row>
    <row r="1685" spans="1:11" x14ac:dyDescent="0.3">
      <c r="A1685" s="256">
        <v>452226502000</v>
      </c>
      <c r="B1685" t="s">
        <v>1802</v>
      </c>
      <c r="C1685" t="s">
        <v>1803</v>
      </c>
      <c r="D1685" s="379">
        <v>452226502000</v>
      </c>
      <c r="E1685" t="s">
        <v>1813</v>
      </c>
      <c r="F1685">
        <v>0</v>
      </c>
      <c r="G1685" t="s">
        <v>2944</v>
      </c>
      <c r="H1685">
        <v>4.38</v>
      </c>
      <c r="I1685">
        <v>0</v>
      </c>
      <c r="J1685" s="380">
        <v>0</v>
      </c>
      <c r="K1685" s="380">
        <v>0</v>
      </c>
    </row>
    <row r="1686" spans="1:11" x14ac:dyDescent="0.3">
      <c r="A1686" s="256">
        <v>457024101000</v>
      </c>
      <c r="B1686" t="s">
        <v>1814</v>
      </c>
      <c r="C1686" t="s">
        <v>1815</v>
      </c>
      <c r="D1686" s="379">
        <v>457024101000</v>
      </c>
      <c r="E1686" t="s">
        <v>1816</v>
      </c>
      <c r="F1686" t="s">
        <v>1816</v>
      </c>
      <c r="G1686" t="s">
        <v>2981</v>
      </c>
      <c r="H1686">
        <v>19.55</v>
      </c>
      <c r="I1686">
        <v>0</v>
      </c>
      <c r="J1686" s="380">
        <v>0</v>
      </c>
      <c r="K1686" s="380">
        <v>0</v>
      </c>
    </row>
    <row r="1687" spans="1:11" x14ac:dyDescent="0.3">
      <c r="A1687" s="256">
        <v>457024102000</v>
      </c>
      <c r="B1687" t="s">
        <v>1814</v>
      </c>
      <c r="C1687" t="s">
        <v>1815</v>
      </c>
      <c r="D1687" s="379">
        <v>457024102000</v>
      </c>
      <c r="E1687" t="s">
        <v>1817</v>
      </c>
      <c r="F1687" t="s">
        <v>1817</v>
      </c>
      <c r="G1687" t="s">
        <v>2944</v>
      </c>
      <c r="H1687">
        <v>41.58</v>
      </c>
      <c r="I1687">
        <v>0</v>
      </c>
      <c r="J1687" s="380">
        <v>0</v>
      </c>
      <c r="K1687" s="380">
        <v>0</v>
      </c>
    </row>
    <row r="1688" spans="1:11" x14ac:dyDescent="0.3">
      <c r="A1688" s="256">
        <v>457024103000</v>
      </c>
      <c r="B1688" t="s">
        <v>1814</v>
      </c>
      <c r="C1688" t="s">
        <v>1815</v>
      </c>
      <c r="D1688" s="379">
        <v>457024103000</v>
      </c>
      <c r="E1688" t="s">
        <v>1818</v>
      </c>
      <c r="F1688" t="s">
        <v>1818</v>
      </c>
      <c r="G1688" t="s">
        <v>2944</v>
      </c>
      <c r="H1688">
        <v>16.13</v>
      </c>
      <c r="I1688">
        <v>0</v>
      </c>
      <c r="J1688" s="380">
        <v>0</v>
      </c>
      <c r="K1688" s="380">
        <v>0</v>
      </c>
    </row>
    <row r="1689" spans="1:11" x14ac:dyDescent="0.3">
      <c r="A1689" s="256">
        <v>457024106000</v>
      </c>
      <c r="B1689" t="s">
        <v>1814</v>
      </c>
      <c r="C1689" t="s">
        <v>1815</v>
      </c>
      <c r="D1689" s="379">
        <v>457024106000</v>
      </c>
      <c r="E1689" t="s">
        <v>1819</v>
      </c>
      <c r="F1689" t="s">
        <v>1819</v>
      </c>
      <c r="G1689" t="s">
        <v>2944</v>
      </c>
      <c r="H1689">
        <v>549.83000000000004</v>
      </c>
      <c r="I1689">
        <v>0</v>
      </c>
      <c r="J1689" s="380">
        <v>0</v>
      </c>
      <c r="K1689" s="380">
        <v>0</v>
      </c>
    </row>
    <row r="1690" spans="1:11" x14ac:dyDescent="0.3">
      <c r="A1690" s="256">
        <v>457024107000</v>
      </c>
      <c r="B1690" t="s">
        <v>1814</v>
      </c>
      <c r="C1690" t="s">
        <v>1815</v>
      </c>
      <c r="D1690" s="379">
        <v>457024107000</v>
      </c>
      <c r="E1690" t="s">
        <v>1820</v>
      </c>
      <c r="F1690" t="s">
        <v>1820</v>
      </c>
      <c r="G1690" t="s">
        <v>2944</v>
      </c>
      <c r="H1690">
        <v>166.28</v>
      </c>
      <c r="I1690">
        <v>0</v>
      </c>
      <c r="J1690" s="380">
        <v>0</v>
      </c>
      <c r="K1690" s="380">
        <v>0</v>
      </c>
    </row>
    <row r="1691" spans="1:11" x14ac:dyDescent="0.3">
      <c r="A1691" s="256">
        <v>457024107200</v>
      </c>
      <c r="B1691" t="s">
        <v>1814</v>
      </c>
      <c r="C1691" t="s">
        <v>1815</v>
      </c>
      <c r="D1691" s="379">
        <v>457024107200</v>
      </c>
      <c r="E1691" t="s">
        <v>1821</v>
      </c>
      <c r="F1691" t="s">
        <v>1821</v>
      </c>
      <c r="G1691" t="s">
        <v>2944</v>
      </c>
      <c r="H1691">
        <v>17.57</v>
      </c>
      <c r="I1691">
        <v>0</v>
      </c>
      <c r="J1691" s="380">
        <v>0</v>
      </c>
      <c r="K1691" s="380">
        <v>0</v>
      </c>
    </row>
    <row r="1692" spans="1:11" x14ac:dyDescent="0.3">
      <c r="A1692" s="256">
        <v>457024108000</v>
      </c>
      <c r="B1692" t="s">
        <v>1814</v>
      </c>
      <c r="C1692" t="s">
        <v>1815</v>
      </c>
      <c r="D1692" s="379">
        <v>457024108000</v>
      </c>
      <c r="E1692" t="s">
        <v>1822</v>
      </c>
      <c r="F1692" t="s">
        <v>1822</v>
      </c>
      <c r="G1692" t="s">
        <v>2944</v>
      </c>
      <c r="H1692">
        <v>372.97</v>
      </c>
      <c r="I1692">
        <v>0</v>
      </c>
      <c r="J1692" s="380">
        <v>0</v>
      </c>
      <c r="K1692" s="380">
        <v>0</v>
      </c>
    </row>
    <row r="1693" spans="1:11" x14ac:dyDescent="0.3">
      <c r="A1693" s="256">
        <v>457024109000</v>
      </c>
      <c r="B1693" t="s">
        <v>1814</v>
      </c>
      <c r="C1693" t="s">
        <v>1815</v>
      </c>
      <c r="D1693" s="379">
        <v>457024109000</v>
      </c>
      <c r="E1693" t="s">
        <v>1823</v>
      </c>
      <c r="F1693" t="s">
        <v>1823</v>
      </c>
      <c r="G1693" t="s">
        <v>2944</v>
      </c>
      <c r="H1693">
        <v>0</v>
      </c>
      <c r="I1693">
        <v>0</v>
      </c>
      <c r="J1693" s="380">
        <v>0</v>
      </c>
      <c r="K1693" s="380">
        <v>0</v>
      </c>
    </row>
    <row r="1694" spans="1:11" x14ac:dyDescent="0.3">
      <c r="A1694" s="256">
        <v>457024110000</v>
      </c>
      <c r="B1694" t="s">
        <v>1814</v>
      </c>
      <c r="C1694" t="s">
        <v>1815</v>
      </c>
      <c r="D1694" s="379">
        <v>457024110000</v>
      </c>
      <c r="E1694" t="s">
        <v>1824</v>
      </c>
      <c r="F1694" t="s">
        <v>1824</v>
      </c>
      <c r="G1694" t="s">
        <v>2944</v>
      </c>
      <c r="H1694">
        <v>29.91</v>
      </c>
      <c r="I1694">
        <v>0</v>
      </c>
      <c r="J1694" s="380">
        <v>0</v>
      </c>
      <c r="K1694" s="380">
        <v>0</v>
      </c>
    </row>
    <row r="1695" spans="1:11" x14ac:dyDescent="0.3">
      <c r="A1695" s="256">
        <v>457024111000</v>
      </c>
      <c r="B1695" t="s">
        <v>1814</v>
      </c>
      <c r="C1695" t="s">
        <v>1815</v>
      </c>
      <c r="D1695" s="379">
        <v>457024111000</v>
      </c>
      <c r="E1695" t="s">
        <v>1825</v>
      </c>
      <c r="F1695" t="s">
        <v>1825</v>
      </c>
      <c r="G1695" t="s">
        <v>2944</v>
      </c>
      <c r="H1695">
        <v>27.87</v>
      </c>
      <c r="I1695">
        <v>0</v>
      </c>
      <c r="J1695" s="380">
        <v>0</v>
      </c>
      <c r="K1695" s="380">
        <v>0</v>
      </c>
    </row>
    <row r="1696" spans="1:11" x14ac:dyDescent="0.3">
      <c r="A1696" s="256">
        <v>457024112000</v>
      </c>
      <c r="B1696" t="s">
        <v>1814</v>
      </c>
      <c r="C1696" t="s">
        <v>1815</v>
      </c>
      <c r="D1696" s="379">
        <v>457024112000</v>
      </c>
      <c r="E1696" t="s">
        <v>1826</v>
      </c>
      <c r="F1696" t="s">
        <v>1826</v>
      </c>
      <c r="G1696" t="s">
        <v>2944</v>
      </c>
      <c r="H1696">
        <v>15.98</v>
      </c>
      <c r="I1696">
        <v>0</v>
      </c>
      <c r="J1696" s="380">
        <v>0</v>
      </c>
      <c r="K1696" s="380">
        <v>0</v>
      </c>
    </row>
    <row r="1697" spans="1:11" x14ac:dyDescent="0.3">
      <c r="A1697" s="256">
        <v>457024113000</v>
      </c>
      <c r="B1697" t="s">
        <v>1814</v>
      </c>
      <c r="C1697" t="s">
        <v>1815</v>
      </c>
      <c r="D1697" s="379">
        <v>457024113000</v>
      </c>
      <c r="E1697" t="s">
        <v>1827</v>
      </c>
      <c r="F1697" t="s">
        <v>1827</v>
      </c>
      <c r="G1697" t="s">
        <v>2944</v>
      </c>
      <c r="H1697">
        <v>15.98</v>
      </c>
      <c r="I1697">
        <v>0</v>
      </c>
      <c r="J1697" s="380">
        <v>0</v>
      </c>
      <c r="K1697" s="380">
        <v>0</v>
      </c>
    </row>
    <row r="1698" spans="1:11" x14ac:dyDescent="0.3">
      <c r="A1698" s="256">
        <v>457024114000</v>
      </c>
      <c r="B1698" t="s">
        <v>1814</v>
      </c>
      <c r="C1698" t="s">
        <v>1815</v>
      </c>
      <c r="D1698" s="379">
        <v>457024114000</v>
      </c>
      <c r="E1698" t="s">
        <v>1828</v>
      </c>
      <c r="F1698" t="s">
        <v>1828</v>
      </c>
      <c r="G1698" t="s">
        <v>2944</v>
      </c>
      <c r="H1698">
        <v>15.98</v>
      </c>
      <c r="I1698">
        <v>0</v>
      </c>
      <c r="J1698" s="380">
        <v>0</v>
      </c>
      <c r="K1698" s="380">
        <v>0</v>
      </c>
    </row>
    <row r="1699" spans="1:11" x14ac:dyDescent="0.3">
      <c r="A1699" s="256">
        <v>457024115000</v>
      </c>
      <c r="B1699" t="s">
        <v>1814</v>
      </c>
      <c r="C1699" t="s">
        <v>1815</v>
      </c>
      <c r="D1699" s="379">
        <v>457024115000</v>
      </c>
      <c r="E1699" t="s">
        <v>1829</v>
      </c>
      <c r="F1699" t="s">
        <v>1829</v>
      </c>
      <c r="G1699" t="s">
        <v>2944</v>
      </c>
      <c r="H1699">
        <v>173.43</v>
      </c>
      <c r="I1699">
        <v>0</v>
      </c>
      <c r="J1699" s="380">
        <v>0</v>
      </c>
      <c r="K1699" s="380">
        <v>0</v>
      </c>
    </row>
    <row r="1700" spans="1:11" x14ac:dyDescent="0.3">
      <c r="A1700" s="256">
        <v>457024116000</v>
      </c>
      <c r="B1700" t="s">
        <v>1814</v>
      </c>
      <c r="C1700" t="s">
        <v>1815</v>
      </c>
      <c r="D1700" s="379">
        <v>457024116000</v>
      </c>
      <c r="E1700" t="s">
        <v>1830</v>
      </c>
      <c r="F1700" t="s">
        <v>1830</v>
      </c>
      <c r="G1700" t="s">
        <v>2944</v>
      </c>
      <c r="H1700">
        <v>278.36</v>
      </c>
      <c r="I1700">
        <v>0</v>
      </c>
      <c r="J1700" s="380">
        <v>0</v>
      </c>
      <c r="K1700" s="380">
        <v>0</v>
      </c>
    </row>
    <row r="1701" spans="1:11" x14ac:dyDescent="0.3">
      <c r="A1701" s="256">
        <v>457024117000</v>
      </c>
      <c r="B1701" t="s">
        <v>1814</v>
      </c>
      <c r="C1701" t="s">
        <v>1815</v>
      </c>
      <c r="D1701" s="379">
        <v>457024117000</v>
      </c>
      <c r="E1701" t="s">
        <v>1831</v>
      </c>
      <c r="F1701" t="s">
        <v>1831</v>
      </c>
      <c r="G1701" t="s">
        <v>2944</v>
      </c>
      <c r="H1701">
        <v>36.79</v>
      </c>
      <c r="I1701">
        <v>0</v>
      </c>
      <c r="J1701" s="380">
        <v>0</v>
      </c>
      <c r="K1701" s="380">
        <v>0</v>
      </c>
    </row>
    <row r="1702" spans="1:11" x14ac:dyDescent="0.3">
      <c r="A1702" s="256">
        <v>457026105000</v>
      </c>
      <c r="B1702" t="s">
        <v>1832</v>
      </c>
      <c r="C1702" t="s">
        <v>1833</v>
      </c>
      <c r="D1702" s="379">
        <v>457026105000</v>
      </c>
      <c r="E1702" t="s">
        <v>1834</v>
      </c>
      <c r="F1702">
        <v>0</v>
      </c>
      <c r="G1702" t="s">
        <v>2944</v>
      </c>
      <c r="H1702">
        <v>122.7</v>
      </c>
      <c r="I1702">
        <v>0</v>
      </c>
      <c r="J1702" s="380">
        <v>0</v>
      </c>
      <c r="K1702" s="380">
        <v>0</v>
      </c>
    </row>
    <row r="1703" spans="1:11" x14ac:dyDescent="0.3">
      <c r="A1703" s="256">
        <v>457523212500</v>
      </c>
      <c r="B1703" t="s">
        <v>1835</v>
      </c>
      <c r="C1703" t="s">
        <v>1836</v>
      </c>
      <c r="D1703" s="379">
        <v>457523212500</v>
      </c>
      <c r="E1703" t="s">
        <v>1837</v>
      </c>
      <c r="F1703">
        <v>0</v>
      </c>
      <c r="G1703" t="s">
        <v>2944</v>
      </c>
      <c r="H1703">
        <v>25.71</v>
      </c>
      <c r="I1703">
        <v>0</v>
      </c>
      <c r="J1703" s="380">
        <v>0</v>
      </c>
      <c r="K1703" s="380">
        <v>0</v>
      </c>
    </row>
    <row r="1704" spans="1:11" x14ac:dyDescent="0.3">
      <c r="A1704" s="256">
        <v>457523213000</v>
      </c>
      <c r="B1704" t="s">
        <v>1835</v>
      </c>
      <c r="C1704" t="s">
        <v>1836</v>
      </c>
      <c r="D1704" s="379">
        <v>457523213000</v>
      </c>
      <c r="E1704" t="s">
        <v>1838</v>
      </c>
      <c r="F1704" t="s">
        <v>1838</v>
      </c>
      <c r="G1704" t="s">
        <v>2944</v>
      </c>
      <c r="H1704">
        <v>203.1</v>
      </c>
      <c r="I1704">
        <v>0</v>
      </c>
      <c r="J1704" s="380">
        <v>0</v>
      </c>
      <c r="K1704" s="380">
        <v>0</v>
      </c>
    </row>
    <row r="1705" spans="1:11" x14ac:dyDescent="0.3">
      <c r="A1705" s="256">
        <v>457523213100</v>
      </c>
      <c r="B1705" t="s">
        <v>1835</v>
      </c>
      <c r="C1705" t="s">
        <v>1836</v>
      </c>
      <c r="D1705" s="379">
        <v>457523213100</v>
      </c>
      <c r="E1705" t="s">
        <v>1839</v>
      </c>
      <c r="F1705" t="s">
        <v>1839</v>
      </c>
      <c r="G1705" t="s">
        <v>2944</v>
      </c>
      <c r="H1705">
        <v>546.25</v>
      </c>
      <c r="I1705">
        <v>0</v>
      </c>
      <c r="J1705" s="380">
        <v>0</v>
      </c>
      <c r="K1705" s="380">
        <v>0</v>
      </c>
    </row>
    <row r="1706" spans="1:11" x14ac:dyDescent="0.3">
      <c r="A1706" s="256">
        <v>457523214000</v>
      </c>
      <c r="B1706" t="s">
        <v>1835</v>
      </c>
      <c r="C1706" t="s">
        <v>1836</v>
      </c>
      <c r="D1706" s="379">
        <v>457523214000</v>
      </c>
      <c r="E1706" t="s">
        <v>1840</v>
      </c>
      <c r="F1706">
        <v>0</v>
      </c>
      <c r="G1706" t="s">
        <v>2944</v>
      </c>
      <c r="H1706">
        <v>192.31</v>
      </c>
      <c r="I1706">
        <v>0</v>
      </c>
      <c r="J1706" s="380">
        <v>0</v>
      </c>
      <c r="K1706" s="380">
        <v>0</v>
      </c>
    </row>
    <row r="1707" spans="1:11" x14ac:dyDescent="0.3">
      <c r="A1707" s="256">
        <v>457523213500</v>
      </c>
      <c r="B1707" t="s">
        <v>1835</v>
      </c>
      <c r="C1707" t="s">
        <v>1836</v>
      </c>
      <c r="D1707" s="379">
        <v>457523213500</v>
      </c>
      <c r="E1707" t="s">
        <v>1841</v>
      </c>
      <c r="F1707" t="s">
        <v>1841</v>
      </c>
      <c r="G1707" t="s">
        <v>2944</v>
      </c>
      <c r="H1707">
        <v>8.57</v>
      </c>
      <c r="I1707">
        <v>0</v>
      </c>
      <c r="J1707" s="380">
        <v>0</v>
      </c>
      <c r="K1707" s="380">
        <v>0</v>
      </c>
    </row>
    <row r="1708" spans="1:11" x14ac:dyDescent="0.3">
      <c r="A1708" s="256">
        <v>457724101000</v>
      </c>
      <c r="B1708" t="s">
        <v>1842</v>
      </c>
      <c r="C1708" t="s">
        <v>1843</v>
      </c>
      <c r="D1708" s="379">
        <v>457724101000</v>
      </c>
      <c r="E1708" t="s">
        <v>1844</v>
      </c>
      <c r="F1708" t="s">
        <v>1844</v>
      </c>
      <c r="G1708" t="s">
        <v>2944</v>
      </c>
      <c r="H1708">
        <v>37.93</v>
      </c>
      <c r="I1708">
        <v>0</v>
      </c>
      <c r="J1708" s="380">
        <v>0</v>
      </c>
      <c r="K1708" s="380">
        <v>0</v>
      </c>
    </row>
    <row r="1709" spans="1:11" x14ac:dyDescent="0.3">
      <c r="A1709" s="256">
        <v>457724102000</v>
      </c>
      <c r="B1709" t="s">
        <v>1842</v>
      </c>
      <c r="C1709" t="s">
        <v>1843</v>
      </c>
      <c r="D1709" s="379">
        <v>457724102000</v>
      </c>
      <c r="E1709" t="s">
        <v>1845</v>
      </c>
      <c r="F1709" t="s">
        <v>1845</v>
      </c>
      <c r="G1709" t="s">
        <v>2944</v>
      </c>
      <c r="H1709">
        <v>57.8</v>
      </c>
      <c r="I1709">
        <v>0</v>
      </c>
      <c r="J1709" s="380">
        <v>0</v>
      </c>
      <c r="K1709" s="380">
        <v>0</v>
      </c>
    </row>
    <row r="1710" spans="1:11" x14ac:dyDescent="0.3">
      <c r="A1710" s="256">
        <v>457724103000</v>
      </c>
      <c r="B1710" t="s">
        <v>1842</v>
      </c>
      <c r="C1710" t="s">
        <v>1843</v>
      </c>
      <c r="D1710" s="379">
        <v>457724103000</v>
      </c>
      <c r="E1710" t="s">
        <v>1846</v>
      </c>
      <c r="F1710" t="s">
        <v>1846</v>
      </c>
      <c r="G1710" t="s">
        <v>2944</v>
      </c>
      <c r="H1710">
        <v>20.99</v>
      </c>
      <c r="I1710">
        <v>0</v>
      </c>
      <c r="J1710" s="380">
        <v>0</v>
      </c>
      <c r="K1710" s="380">
        <v>0</v>
      </c>
    </row>
    <row r="1711" spans="1:11" x14ac:dyDescent="0.3">
      <c r="A1711" s="256">
        <v>457724104000</v>
      </c>
      <c r="B1711" t="s">
        <v>1842</v>
      </c>
      <c r="C1711" t="s">
        <v>1843</v>
      </c>
      <c r="D1711" s="379">
        <v>457724104000</v>
      </c>
      <c r="E1711" t="s">
        <v>1847</v>
      </c>
      <c r="F1711" t="s">
        <v>1847</v>
      </c>
      <c r="G1711" t="s">
        <v>2944</v>
      </c>
      <c r="H1711">
        <v>24.07</v>
      </c>
      <c r="I1711">
        <v>0</v>
      </c>
      <c r="J1711" s="380">
        <v>0</v>
      </c>
      <c r="K1711" s="380">
        <v>0</v>
      </c>
    </row>
    <row r="1712" spans="1:11" x14ac:dyDescent="0.3">
      <c r="A1712" s="256">
        <v>457724105000</v>
      </c>
      <c r="B1712" t="s">
        <v>1842</v>
      </c>
      <c r="C1712" t="s">
        <v>1843</v>
      </c>
      <c r="D1712" s="379">
        <v>457724105000</v>
      </c>
      <c r="E1712" t="s">
        <v>1848</v>
      </c>
      <c r="F1712" t="s">
        <v>1848</v>
      </c>
      <c r="G1712" t="s">
        <v>2944</v>
      </c>
      <c r="H1712">
        <v>23.29</v>
      </c>
      <c r="I1712">
        <v>0</v>
      </c>
      <c r="J1712" s="380">
        <v>0</v>
      </c>
      <c r="K1712" s="380">
        <v>0</v>
      </c>
    </row>
    <row r="1713" spans="1:11" x14ac:dyDescent="0.3">
      <c r="A1713" s="256">
        <v>457724106000</v>
      </c>
      <c r="B1713" t="s">
        <v>1842</v>
      </c>
      <c r="C1713" t="s">
        <v>1843</v>
      </c>
      <c r="D1713" s="379">
        <v>457724106000</v>
      </c>
      <c r="E1713" t="s">
        <v>1849</v>
      </c>
      <c r="F1713" t="s">
        <v>1849</v>
      </c>
      <c r="G1713" t="s">
        <v>2944</v>
      </c>
      <c r="H1713">
        <v>25.6</v>
      </c>
      <c r="I1713">
        <v>0</v>
      </c>
      <c r="J1713" s="380">
        <v>0</v>
      </c>
      <c r="K1713" s="380">
        <v>0</v>
      </c>
    </row>
    <row r="1714" spans="1:11" x14ac:dyDescent="0.3">
      <c r="A1714" s="256">
        <v>457724107000</v>
      </c>
      <c r="B1714" t="s">
        <v>1842</v>
      </c>
      <c r="C1714" t="s">
        <v>1843</v>
      </c>
      <c r="D1714" s="379">
        <v>457724107000</v>
      </c>
      <c r="E1714" t="s">
        <v>1850</v>
      </c>
      <c r="F1714" t="s">
        <v>1850</v>
      </c>
      <c r="G1714" t="s">
        <v>2944</v>
      </c>
      <c r="H1714">
        <v>306.88</v>
      </c>
      <c r="I1714">
        <v>0</v>
      </c>
      <c r="J1714" s="380">
        <v>0</v>
      </c>
      <c r="K1714" s="380">
        <v>0</v>
      </c>
    </row>
    <row r="1715" spans="1:11" x14ac:dyDescent="0.3">
      <c r="A1715" s="256">
        <v>457724108000</v>
      </c>
      <c r="B1715" t="s">
        <v>1842</v>
      </c>
      <c r="C1715" t="s">
        <v>1843</v>
      </c>
      <c r="D1715" s="379">
        <v>457724108000</v>
      </c>
      <c r="E1715" t="s">
        <v>1851</v>
      </c>
      <c r="F1715" t="s">
        <v>1851</v>
      </c>
      <c r="G1715" t="s">
        <v>2944</v>
      </c>
      <c r="H1715">
        <v>50.67</v>
      </c>
      <c r="I1715">
        <v>0</v>
      </c>
      <c r="J1715" s="380">
        <v>0</v>
      </c>
      <c r="K1715" s="380">
        <v>0</v>
      </c>
    </row>
    <row r="1716" spans="1:11" x14ac:dyDescent="0.3">
      <c r="A1716" s="256">
        <v>457724109000</v>
      </c>
      <c r="B1716" t="s">
        <v>1842</v>
      </c>
      <c r="C1716" t="s">
        <v>1843</v>
      </c>
      <c r="D1716" s="379">
        <v>457724109000</v>
      </c>
      <c r="E1716" t="s">
        <v>1852</v>
      </c>
      <c r="F1716" t="s">
        <v>1852</v>
      </c>
      <c r="G1716" t="s">
        <v>2944</v>
      </c>
      <c r="H1716">
        <v>57.8</v>
      </c>
      <c r="I1716">
        <v>0</v>
      </c>
      <c r="J1716" s="380">
        <v>0</v>
      </c>
      <c r="K1716" s="380">
        <v>0</v>
      </c>
    </row>
    <row r="1717" spans="1:11" x14ac:dyDescent="0.3">
      <c r="A1717" s="256">
        <v>457724110000</v>
      </c>
      <c r="B1717" t="s">
        <v>1842</v>
      </c>
      <c r="C1717" t="s">
        <v>1843</v>
      </c>
      <c r="D1717" s="379">
        <v>457724110000</v>
      </c>
      <c r="E1717" t="s">
        <v>1853</v>
      </c>
      <c r="F1717" t="s">
        <v>1853</v>
      </c>
      <c r="G1717" t="s">
        <v>2981</v>
      </c>
      <c r="H1717">
        <v>83.55</v>
      </c>
      <c r="I1717">
        <v>0</v>
      </c>
      <c r="J1717" s="380">
        <v>0</v>
      </c>
      <c r="K1717" s="380">
        <v>0</v>
      </c>
    </row>
    <row r="1718" spans="1:11" x14ac:dyDescent="0.3">
      <c r="A1718" s="256">
        <v>457724111000</v>
      </c>
      <c r="B1718" t="s">
        <v>1842</v>
      </c>
      <c r="C1718" t="s">
        <v>1843</v>
      </c>
      <c r="D1718" s="379">
        <v>457724111000</v>
      </c>
      <c r="E1718" t="s">
        <v>1854</v>
      </c>
      <c r="F1718" t="s">
        <v>1854</v>
      </c>
      <c r="G1718" t="s">
        <v>2944</v>
      </c>
      <c r="H1718">
        <v>23.82</v>
      </c>
      <c r="I1718">
        <v>0</v>
      </c>
      <c r="J1718" s="380">
        <v>0</v>
      </c>
      <c r="K1718" s="380">
        <v>0</v>
      </c>
    </row>
    <row r="1719" spans="1:11" x14ac:dyDescent="0.3">
      <c r="A1719" s="256">
        <v>457724112000</v>
      </c>
      <c r="B1719" t="s">
        <v>1842</v>
      </c>
      <c r="C1719" t="s">
        <v>1843</v>
      </c>
      <c r="D1719" s="379">
        <v>457724112000</v>
      </c>
      <c r="E1719" t="s">
        <v>1855</v>
      </c>
      <c r="F1719" t="s">
        <v>1855</v>
      </c>
      <c r="G1719" t="s">
        <v>2944</v>
      </c>
      <c r="H1719">
        <v>50.67</v>
      </c>
      <c r="I1719">
        <v>0</v>
      </c>
      <c r="J1719" s="380">
        <v>0</v>
      </c>
      <c r="K1719" s="380">
        <v>0</v>
      </c>
    </row>
    <row r="1720" spans="1:11" x14ac:dyDescent="0.3">
      <c r="A1720" s="256">
        <v>457724113000</v>
      </c>
      <c r="B1720" t="s">
        <v>1842</v>
      </c>
      <c r="C1720" t="s">
        <v>1843</v>
      </c>
      <c r="D1720" s="379">
        <v>457724113000</v>
      </c>
      <c r="E1720" t="s">
        <v>1856</v>
      </c>
      <c r="F1720" t="s">
        <v>1856</v>
      </c>
      <c r="G1720" t="s">
        <v>2944</v>
      </c>
      <c r="H1720">
        <v>41.45</v>
      </c>
      <c r="I1720">
        <v>0</v>
      </c>
      <c r="J1720" s="380">
        <v>0</v>
      </c>
      <c r="K1720" s="380">
        <v>0</v>
      </c>
    </row>
    <row r="1721" spans="1:11" x14ac:dyDescent="0.3">
      <c r="A1721" s="256">
        <v>457724114000</v>
      </c>
      <c r="B1721" t="s">
        <v>1842</v>
      </c>
      <c r="C1721" t="s">
        <v>1843</v>
      </c>
      <c r="D1721" s="379">
        <v>457724114000</v>
      </c>
      <c r="E1721" t="s">
        <v>1857</v>
      </c>
      <c r="F1721" t="s">
        <v>1857</v>
      </c>
      <c r="G1721" t="s">
        <v>2944</v>
      </c>
      <c r="H1721">
        <v>79.41</v>
      </c>
      <c r="I1721">
        <v>0</v>
      </c>
      <c r="J1721" s="380">
        <v>0</v>
      </c>
      <c r="K1721" s="380">
        <v>0</v>
      </c>
    </row>
    <row r="1722" spans="1:11" x14ac:dyDescent="0.3">
      <c r="A1722" s="256">
        <v>457724115000</v>
      </c>
      <c r="B1722" t="s">
        <v>1842</v>
      </c>
      <c r="C1722" t="s">
        <v>1843</v>
      </c>
      <c r="D1722" s="379">
        <v>457724115000</v>
      </c>
      <c r="E1722" t="s">
        <v>1858</v>
      </c>
      <c r="F1722" t="s">
        <v>1858</v>
      </c>
      <c r="G1722" t="s">
        <v>2944</v>
      </c>
      <c r="H1722">
        <v>908.35</v>
      </c>
      <c r="I1722">
        <v>0</v>
      </c>
      <c r="J1722" s="380">
        <v>0</v>
      </c>
      <c r="K1722" s="380">
        <v>0</v>
      </c>
    </row>
    <row r="1723" spans="1:11" x14ac:dyDescent="0.3">
      <c r="A1723" s="256">
        <v>457732105000</v>
      </c>
      <c r="B1723" t="s">
        <v>1859</v>
      </c>
      <c r="C1723" t="s">
        <v>1860</v>
      </c>
      <c r="D1723" s="379">
        <v>457732105000</v>
      </c>
      <c r="E1723" t="s">
        <v>1861</v>
      </c>
      <c r="F1723" t="s">
        <v>1861</v>
      </c>
      <c r="G1723" t="s">
        <v>2944</v>
      </c>
      <c r="H1723">
        <v>69.510000000000005</v>
      </c>
      <c r="I1723">
        <v>0</v>
      </c>
      <c r="J1723" s="380">
        <v>0</v>
      </c>
      <c r="K1723" s="380">
        <v>0</v>
      </c>
    </row>
    <row r="1724" spans="1:11" x14ac:dyDescent="0.3">
      <c r="A1724" s="256">
        <v>458023101000</v>
      </c>
      <c r="B1724" t="s">
        <v>1862</v>
      </c>
      <c r="C1724" t="s">
        <v>1863</v>
      </c>
      <c r="D1724" s="379">
        <v>458023101000</v>
      </c>
      <c r="E1724" t="s">
        <v>1864</v>
      </c>
      <c r="F1724" t="s">
        <v>1864</v>
      </c>
      <c r="G1724" t="s">
        <v>2973</v>
      </c>
      <c r="H1724">
        <v>208.88</v>
      </c>
      <c r="I1724">
        <v>0</v>
      </c>
      <c r="J1724" s="380">
        <v>0</v>
      </c>
      <c r="K1724" s="380">
        <v>0</v>
      </c>
    </row>
    <row r="1725" spans="1:11" x14ac:dyDescent="0.3">
      <c r="A1725" s="256">
        <v>458023102000</v>
      </c>
      <c r="B1725" t="s">
        <v>1862</v>
      </c>
      <c r="C1725" t="s">
        <v>1863</v>
      </c>
      <c r="D1725" s="379">
        <v>458023102000</v>
      </c>
      <c r="E1725" t="s">
        <v>1865</v>
      </c>
      <c r="F1725" t="s">
        <v>1865</v>
      </c>
      <c r="G1725" t="s">
        <v>2973</v>
      </c>
      <c r="H1725">
        <v>236.88</v>
      </c>
      <c r="I1725">
        <v>0</v>
      </c>
      <c r="J1725" s="380">
        <v>0</v>
      </c>
      <c r="K1725" s="380">
        <v>0</v>
      </c>
    </row>
    <row r="1726" spans="1:11" x14ac:dyDescent="0.3">
      <c r="A1726" s="256">
        <v>458023103000</v>
      </c>
      <c r="B1726" t="s">
        <v>1862</v>
      </c>
      <c r="C1726" t="s">
        <v>1863</v>
      </c>
      <c r="D1726" s="379">
        <v>458023103000</v>
      </c>
      <c r="E1726" t="s">
        <v>1866</v>
      </c>
      <c r="F1726" t="s">
        <v>1866</v>
      </c>
      <c r="G1726" t="s">
        <v>2973</v>
      </c>
      <c r="H1726">
        <v>7.71</v>
      </c>
      <c r="I1726">
        <v>0</v>
      </c>
      <c r="J1726" s="380">
        <v>0</v>
      </c>
      <c r="K1726" s="380">
        <v>0</v>
      </c>
    </row>
    <row r="1727" spans="1:11" x14ac:dyDescent="0.3">
      <c r="A1727" s="256">
        <v>458023104000</v>
      </c>
      <c r="B1727" t="s">
        <v>1862</v>
      </c>
      <c r="C1727" t="s">
        <v>1863</v>
      </c>
      <c r="D1727" s="379">
        <v>458023104000</v>
      </c>
      <c r="E1727" t="s">
        <v>1867</v>
      </c>
      <c r="F1727">
        <v>0</v>
      </c>
      <c r="G1727" t="s">
        <v>2973</v>
      </c>
      <c r="H1727">
        <v>15.44</v>
      </c>
      <c r="I1727">
        <v>0</v>
      </c>
      <c r="J1727" s="380">
        <v>0</v>
      </c>
      <c r="K1727" s="380">
        <v>0</v>
      </c>
    </row>
    <row r="1728" spans="1:11" x14ac:dyDescent="0.3">
      <c r="A1728" s="256">
        <v>458023105000</v>
      </c>
      <c r="B1728" t="s">
        <v>1862</v>
      </c>
      <c r="C1728" t="s">
        <v>1863</v>
      </c>
      <c r="D1728" s="379">
        <v>458023105000</v>
      </c>
      <c r="E1728" t="s">
        <v>1868</v>
      </c>
      <c r="F1728" t="s">
        <v>1868</v>
      </c>
      <c r="G1728" t="s">
        <v>2973</v>
      </c>
      <c r="H1728">
        <v>204.19</v>
      </c>
      <c r="I1728">
        <v>0</v>
      </c>
      <c r="J1728" s="380">
        <v>0</v>
      </c>
      <c r="K1728" s="380">
        <v>0</v>
      </c>
    </row>
    <row r="1729" spans="1:11" x14ac:dyDescent="0.3">
      <c r="A1729" s="256">
        <v>458023107000</v>
      </c>
      <c r="B1729" t="s">
        <v>1862</v>
      </c>
      <c r="C1729" t="s">
        <v>1863</v>
      </c>
      <c r="D1729" s="379">
        <v>458023107000</v>
      </c>
      <c r="E1729" t="s">
        <v>1869</v>
      </c>
      <c r="F1729" t="s">
        <v>1869</v>
      </c>
      <c r="G1729" t="s">
        <v>2973</v>
      </c>
      <c r="H1729">
        <v>168.81</v>
      </c>
      <c r="I1729">
        <v>0</v>
      </c>
      <c r="J1729" s="380">
        <v>0</v>
      </c>
      <c r="K1729" s="380">
        <v>0</v>
      </c>
    </row>
    <row r="1730" spans="1:11" x14ac:dyDescent="0.3">
      <c r="A1730" s="256">
        <v>458023108000</v>
      </c>
      <c r="B1730" t="s">
        <v>1862</v>
      </c>
      <c r="C1730" t="s">
        <v>1863</v>
      </c>
      <c r="D1730" s="379">
        <v>458023108000</v>
      </c>
      <c r="E1730" t="s">
        <v>1870</v>
      </c>
      <c r="F1730">
        <v>0</v>
      </c>
      <c r="G1730" t="s">
        <v>2981</v>
      </c>
      <c r="H1730">
        <v>3.08</v>
      </c>
      <c r="I1730">
        <v>0</v>
      </c>
      <c r="J1730" s="380">
        <v>0</v>
      </c>
      <c r="K1730" s="380">
        <v>0</v>
      </c>
    </row>
    <row r="1731" spans="1:11" x14ac:dyDescent="0.3">
      <c r="A1731" s="256">
        <v>458023109000</v>
      </c>
      <c r="B1731" t="s">
        <v>1862</v>
      </c>
      <c r="C1731" t="s">
        <v>1863</v>
      </c>
      <c r="D1731" s="379">
        <v>458023109000</v>
      </c>
      <c r="E1731" t="s">
        <v>1871</v>
      </c>
      <c r="F1731" t="s">
        <v>1871</v>
      </c>
      <c r="G1731" t="s">
        <v>2973</v>
      </c>
      <c r="H1731">
        <v>236.88</v>
      </c>
      <c r="I1731">
        <v>0</v>
      </c>
      <c r="J1731" s="380">
        <v>0</v>
      </c>
      <c r="K1731" s="380">
        <v>0</v>
      </c>
    </row>
    <row r="1732" spans="1:11" x14ac:dyDescent="0.3">
      <c r="A1732" s="256">
        <v>458024101000</v>
      </c>
      <c r="B1732" t="s">
        <v>1872</v>
      </c>
      <c r="C1732" t="s">
        <v>1873</v>
      </c>
      <c r="D1732" s="379">
        <v>458024101000</v>
      </c>
      <c r="E1732" t="s">
        <v>1874</v>
      </c>
      <c r="F1732" t="s">
        <v>1874</v>
      </c>
      <c r="G1732" t="s">
        <v>2944</v>
      </c>
      <c r="H1732">
        <v>23.71</v>
      </c>
      <c r="I1732">
        <v>0</v>
      </c>
      <c r="J1732" s="380">
        <v>0</v>
      </c>
      <c r="K1732" s="380">
        <v>0</v>
      </c>
    </row>
    <row r="1733" spans="1:11" x14ac:dyDescent="0.3">
      <c r="A1733" s="256">
        <v>458024101500</v>
      </c>
      <c r="B1733" t="s">
        <v>1872</v>
      </c>
      <c r="C1733" t="s">
        <v>1873</v>
      </c>
      <c r="D1733" s="379">
        <v>458024101500</v>
      </c>
      <c r="E1733" t="s">
        <v>1875</v>
      </c>
      <c r="F1733" t="s">
        <v>1875</v>
      </c>
      <c r="G1733" t="s">
        <v>2944</v>
      </c>
      <c r="H1733">
        <v>538.08000000000004</v>
      </c>
      <c r="I1733">
        <v>0</v>
      </c>
      <c r="J1733" s="380">
        <v>0</v>
      </c>
      <c r="K1733" s="380">
        <v>0</v>
      </c>
    </row>
    <row r="1734" spans="1:11" x14ac:dyDescent="0.3">
      <c r="A1734" s="256">
        <v>458024102000</v>
      </c>
      <c r="B1734" t="s">
        <v>1872</v>
      </c>
      <c r="C1734" t="s">
        <v>1873</v>
      </c>
      <c r="D1734" s="379">
        <v>458024102000</v>
      </c>
      <c r="E1734" t="s">
        <v>1876</v>
      </c>
      <c r="F1734" t="s">
        <v>1876</v>
      </c>
      <c r="G1734" t="s">
        <v>2944</v>
      </c>
      <c r="H1734">
        <v>356.44</v>
      </c>
      <c r="I1734">
        <v>0</v>
      </c>
      <c r="J1734" s="380">
        <v>0</v>
      </c>
      <c r="K1734" s="380">
        <v>0</v>
      </c>
    </row>
    <row r="1735" spans="1:11" x14ac:dyDescent="0.3">
      <c r="A1735" s="256">
        <v>458024102500</v>
      </c>
      <c r="B1735" t="s">
        <v>1872</v>
      </c>
      <c r="C1735" t="s">
        <v>1873</v>
      </c>
      <c r="D1735" s="379">
        <v>458024102500</v>
      </c>
      <c r="E1735" t="s">
        <v>1877</v>
      </c>
      <c r="F1735" t="s">
        <v>1877</v>
      </c>
      <c r="G1735" t="s">
        <v>2944</v>
      </c>
      <c r="H1735">
        <v>197.19</v>
      </c>
      <c r="I1735">
        <v>0</v>
      </c>
      <c r="J1735" s="380">
        <v>0</v>
      </c>
      <c r="K1735" s="380">
        <v>0</v>
      </c>
    </row>
    <row r="1736" spans="1:11" x14ac:dyDescent="0.3">
      <c r="A1736" s="256">
        <v>458024103000</v>
      </c>
      <c r="B1736" t="s">
        <v>1872</v>
      </c>
      <c r="C1736" t="s">
        <v>1873</v>
      </c>
      <c r="D1736" s="379">
        <v>458024103000</v>
      </c>
      <c r="E1736" t="s">
        <v>1878</v>
      </c>
      <c r="F1736" t="s">
        <v>1878</v>
      </c>
      <c r="G1736" t="s">
        <v>2944</v>
      </c>
      <c r="H1736">
        <v>87.22</v>
      </c>
      <c r="I1736">
        <v>0</v>
      </c>
      <c r="J1736" s="380">
        <v>0</v>
      </c>
      <c r="K1736" s="380">
        <v>0</v>
      </c>
    </row>
    <row r="1737" spans="1:11" x14ac:dyDescent="0.3">
      <c r="A1737" s="256">
        <v>458024103500</v>
      </c>
      <c r="B1737" t="s">
        <v>1872</v>
      </c>
      <c r="C1737" t="s">
        <v>1873</v>
      </c>
      <c r="D1737" s="379">
        <v>458024103500</v>
      </c>
      <c r="E1737" t="s">
        <v>1879</v>
      </c>
      <c r="F1737" t="s">
        <v>1879</v>
      </c>
      <c r="G1737" t="s">
        <v>2944</v>
      </c>
      <c r="H1737">
        <v>21.45</v>
      </c>
      <c r="I1737">
        <v>0</v>
      </c>
      <c r="J1737" s="380">
        <v>0</v>
      </c>
      <c r="K1737" s="380">
        <v>0</v>
      </c>
    </row>
    <row r="1738" spans="1:11" x14ac:dyDescent="0.3">
      <c r="A1738" s="256">
        <v>458024104000</v>
      </c>
      <c r="B1738" t="s">
        <v>1872</v>
      </c>
      <c r="C1738" t="s">
        <v>1873</v>
      </c>
      <c r="D1738" s="379">
        <v>458024104000</v>
      </c>
      <c r="E1738" t="s">
        <v>1880</v>
      </c>
      <c r="F1738" t="s">
        <v>1880</v>
      </c>
      <c r="G1738" t="s">
        <v>2944</v>
      </c>
      <c r="H1738">
        <v>18.96</v>
      </c>
      <c r="I1738">
        <v>0</v>
      </c>
      <c r="J1738" s="380">
        <v>0</v>
      </c>
      <c r="K1738" s="380">
        <v>0</v>
      </c>
    </row>
    <row r="1739" spans="1:11" x14ac:dyDescent="0.3">
      <c r="A1739" s="256">
        <v>458024105000</v>
      </c>
      <c r="B1739" t="s">
        <v>1872</v>
      </c>
      <c r="C1739" t="s">
        <v>1873</v>
      </c>
      <c r="D1739" s="379">
        <v>458024105000</v>
      </c>
      <c r="E1739" t="s">
        <v>1881</v>
      </c>
      <c r="F1739" t="s">
        <v>1881</v>
      </c>
      <c r="G1739" t="s">
        <v>2944</v>
      </c>
      <c r="H1739">
        <v>12.03</v>
      </c>
      <c r="I1739">
        <v>0</v>
      </c>
      <c r="J1739" s="380">
        <v>0</v>
      </c>
      <c r="K1739" s="380">
        <v>0</v>
      </c>
    </row>
    <row r="1740" spans="1:11" x14ac:dyDescent="0.3">
      <c r="A1740" s="256">
        <v>458024105400</v>
      </c>
      <c r="B1740" t="s">
        <v>1872</v>
      </c>
      <c r="C1740" t="s">
        <v>1873</v>
      </c>
      <c r="D1740" s="379">
        <v>458024105400</v>
      </c>
      <c r="E1740" t="s">
        <v>1882</v>
      </c>
      <c r="F1740" t="s">
        <v>1882</v>
      </c>
      <c r="G1740" t="s">
        <v>2965</v>
      </c>
      <c r="H1740">
        <v>44.48</v>
      </c>
      <c r="I1740">
        <v>0</v>
      </c>
      <c r="J1740" s="380">
        <v>0</v>
      </c>
      <c r="K1740" s="380">
        <v>0</v>
      </c>
    </row>
    <row r="1741" spans="1:11" x14ac:dyDescent="0.3">
      <c r="A1741" s="256">
        <v>458024105500</v>
      </c>
      <c r="B1741" t="s">
        <v>1872</v>
      </c>
      <c r="C1741" t="s">
        <v>1873</v>
      </c>
      <c r="D1741" s="379">
        <v>458024105500</v>
      </c>
      <c r="E1741" t="s">
        <v>1883</v>
      </c>
      <c r="F1741" t="s">
        <v>1883</v>
      </c>
      <c r="G1741" t="s">
        <v>2965</v>
      </c>
      <c r="H1741">
        <v>332.78</v>
      </c>
      <c r="I1741">
        <v>0</v>
      </c>
      <c r="J1741" s="380">
        <v>0</v>
      </c>
      <c r="K1741" s="380">
        <v>0</v>
      </c>
    </row>
    <row r="1742" spans="1:11" x14ac:dyDescent="0.3">
      <c r="A1742" s="256">
        <v>458024106000</v>
      </c>
      <c r="B1742" t="s">
        <v>1872</v>
      </c>
      <c r="C1742" t="s">
        <v>1873</v>
      </c>
      <c r="D1742" s="379">
        <v>458024106000</v>
      </c>
      <c r="E1742" t="s">
        <v>1884</v>
      </c>
      <c r="F1742" t="s">
        <v>1884</v>
      </c>
      <c r="G1742" t="s">
        <v>2944</v>
      </c>
      <c r="H1742">
        <v>8.5500000000000007</v>
      </c>
      <c r="I1742">
        <v>0</v>
      </c>
      <c r="J1742" s="380">
        <v>0</v>
      </c>
      <c r="K1742" s="380">
        <v>0</v>
      </c>
    </row>
    <row r="1743" spans="1:11" x14ac:dyDescent="0.3">
      <c r="A1743" s="256">
        <v>458024106500</v>
      </c>
      <c r="B1743" t="s">
        <v>1872</v>
      </c>
      <c r="C1743" t="s">
        <v>1873</v>
      </c>
      <c r="D1743" s="379">
        <v>458024106500</v>
      </c>
      <c r="E1743" t="s">
        <v>1885</v>
      </c>
      <c r="F1743">
        <v>0</v>
      </c>
      <c r="G1743" t="s">
        <v>2944</v>
      </c>
      <c r="H1743">
        <v>480.53</v>
      </c>
      <c r="I1743">
        <v>0</v>
      </c>
      <c r="J1743" s="380">
        <v>0</v>
      </c>
      <c r="K1743" s="380">
        <v>0</v>
      </c>
    </row>
    <row r="1744" spans="1:11" x14ac:dyDescent="0.3">
      <c r="A1744" s="256">
        <v>458024107000</v>
      </c>
      <c r="B1744" t="s">
        <v>1872</v>
      </c>
      <c r="C1744" t="s">
        <v>1873</v>
      </c>
      <c r="D1744" s="379">
        <v>458024107000</v>
      </c>
      <c r="E1744" t="s">
        <v>1886</v>
      </c>
      <c r="F1744" t="s">
        <v>1886</v>
      </c>
      <c r="G1744" t="s">
        <v>2944</v>
      </c>
      <c r="H1744">
        <v>206.44</v>
      </c>
      <c r="I1744">
        <v>0</v>
      </c>
      <c r="J1744" s="380">
        <v>0</v>
      </c>
      <c r="K1744" s="380">
        <v>0</v>
      </c>
    </row>
    <row r="1745" spans="1:11" x14ac:dyDescent="0.3">
      <c r="A1745" s="256">
        <v>458024107500</v>
      </c>
      <c r="B1745" t="s">
        <v>1872</v>
      </c>
      <c r="C1745" t="s">
        <v>1873</v>
      </c>
      <c r="D1745" s="379">
        <v>458024107500</v>
      </c>
      <c r="E1745" t="s">
        <v>1887</v>
      </c>
      <c r="F1745">
        <v>0</v>
      </c>
      <c r="G1745" t="s">
        <v>2944</v>
      </c>
      <c r="H1745">
        <v>1928.53</v>
      </c>
      <c r="I1745">
        <v>0</v>
      </c>
      <c r="J1745" s="380">
        <v>0</v>
      </c>
      <c r="K1745" s="380">
        <v>0</v>
      </c>
    </row>
    <row r="1746" spans="1:11" x14ac:dyDescent="0.3">
      <c r="A1746" s="256">
        <v>458024201000</v>
      </c>
      <c r="B1746" t="s">
        <v>1872</v>
      </c>
      <c r="C1746" t="s">
        <v>1873</v>
      </c>
      <c r="D1746" s="379">
        <v>458024201000</v>
      </c>
      <c r="E1746" t="s">
        <v>1888</v>
      </c>
      <c r="F1746" t="s">
        <v>1888</v>
      </c>
      <c r="G1746" t="s">
        <v>2944</v>
      </c>
      <c r="H1746">
        <v>3.73</v>
      </c>
      <c r="I1746">
        <v>0</v>
      </c>
      <c r="J1746" s="380">
        <v>0</v>
      </c>
      <c r="K1746" s="380">
        <v>0</v>
      </c>
    </row>
    <row r="1747" spans="1:11" x14ac:dyDescent="0.3">
      <c r="A1747" s="256">
        <v>458024201300</v>
      </c>
      <c r="B1747" t="s">
        <v>1872</v>
      </c>
      <c r="C1747" t="s">
        <v>1873</v>
      </c>
      <c r="D1747" s="379">
        <v>458024201300</v>
      </c>
      <c r="E1747" t="s">
        <v>1889</v>
      </c>
      <c r="F1747" t="s">
        <v>1889</v>
      </c>
      <c r="G1747" t="s">
        <v>2944</v>
      </c>
      <c r="H1747">
        <v>1.86</v>
      </c>
      <c r="I1747">
        <v>0</v>
      </c>
      <c r="J1747" s="380">
        <v>0</v>
      </c>
      <c r="K1747" s="380">
        <v>0</v>
      </c>
    </row>
    <row r="1748" spans="1:11" x14ac:dyDescent="0.3">
      <c r="A1748" s="256">
        <v>458024201500</v>
      </c>
      <c r="B1748" t="s">
        <v>1872</v>
      </c>
      <c r="C1748" t="s">
        <v>1873</v>
      </c>
      <c r="D1748" s="379">
        <v>458024201500</v>
      </c>
      <c r="E1748" t="s">
        <v>1890</v>
      </c>
      <c r="F1748" t="s">
        <v>1890</v>
      </c>
      <c r="G1748" t="s">
        <v>2944</v>
      </c>
      <c r="H1748">
        <v>9.4600000000000009</v>
      </c>
      <c r="I1748">
        <v>0</v>
      </c>
      <c r="J1748" s="380">
        <v>0</v>
      </c>
      <c r="K1748" s="380">
        <v>0</v>
      </c>
    </row>
    <row r="1749" spans="1:11" x14ac:dyDescent="0.3">
      <c r="A1749" s="256">
        <v>458024202000</v>
      </c>
      <c r="B1749" t="s">
        <v>1872</v>
      </c>
      <c r="C1749" t="s">
        <v>1873</v>
      </c>
      <c r="D1749" s="379">
        <v>458024202000</v>
      </c>
      <c r="E1749" t="s">
        <v>1891</v>
      </c>
      <c r="F1749" t="s">
        <v>1891</v>
      </c>
      <c r="G1749" t="s">
        <v>2944</v>
      </c>
      <c r="H1749">
        <v>3.81</v>
      </c>
      <c r="I1749">
        <v>0</v>
      </c>
      <c r="J1749" s="380">
        <v>0</v>
      </c>
      <c r="K1749" s="380">
        <v>0</v>
      </c>
    </row>
    <row r="1750" spans="1:11" x14ac:dyDescent="0.3">
      <c r="A1750" s="256">
        <v>458024202500</v>
      </c>
      <c r="B1750" t="s">
        <v>1872</v>
      </c>
      <c r="C1750" t="s">
        <v>1873</v>
      </c>
      <c r="D1750" s="379">
        <v>458024202500</v>
      </c>
      <c r="E1750" t="s">
        <v>1892</v>
      </c>
      <c r="F1750" t="s">
        <v>1892</v>
      </c>
      <c r="G1750" t="s">
        <v>2944</v>
      </c>
      <c r="H1750">
        <v>3.73</v>
      </c>
      <c r="I1750">
        <v>0</v>
      </c>
      <c r="J1750" s="380">
        <v>0</v>
      </c>
      <c r="K1750" s="380">
        <v>0</v>
      </c>
    </row>
    <row r="1751" spans="1:11" x14ac:dyDescent="0.3">
      <c r="A1751" s="256">
        <v>458024203000</v>
      </c>
      <c r="B1751" t="s">
        <v>1872</v>
      </c>
      <c r="C1751" t="s">
        <v>1873</v>
      </c>
      <c r="D1751" s="379">
        <v>458024203000</v>
      </c>
      <c r="E1751" t="s">
        <v>1893</v>
      </c>
      <c r="F1751" t="s">
        <v>1893</v>
      </c>
      <c r="G1751" t="s">
        <v>2944</v>
      </c>
      <c r="H1751">
        <v>4.1500000000000004</v>
      </c>
      <c r="I1751">
        <v>0</v>
      </c>
      <c r="J1751" s="380">
        <v>0</v>
      </c>
      <c r="K1751" s="380">
        <v>0</v>
      </c>
    </row>
    <row r="1752" spans="1:11" x14ac:dyDescent="0.3">
      <c r="A1752" s="256">
        <v>458024203500</v>
      </c>
      <c r="B1752" t="s">
        <v>1872</v>
      </c>
      <c r="C1752" t="s">
        <v>1873</v>
      </c>
      <c r="D1752" s="379">
        <v>458024203500</v>
      </c>
      <c r="E1752" t="s">
        <v>1894</v>
      </c>
      <c r="F1752" t="s">
        <v>1894</v>
      </c>
      <c r="G1752" t="s">
        <v>2973</v>
      </c>
      <c r="H1752">
        <v>150.41999999999999</v>
      </c>
      <c r="I1752">
        <v>0</v>
      </c>
      <c r="J1752" s="380">
        <v>0</v>
      </c>
      <c r="K1752" s="380">
        <v>0</v>
      </c>
    </row>
    <row r="1753" spans="1:11" x14ac:dyDescent="0.3">
      <c r="A1753" s="256">
        <v>458024205000</v>
      </c>
      <c r="B1753" t="s">
        <v>1872</v>
      </c>
      <c r="C1753" t="s">
        <v>1873</v>
      </c>
      <c r="D1753" s="379">
        <v>458024205000</v>
      </c>
      <c r="E1753" t="s">
        <v>1895</v>
      </c>
      <c r="F1753" t="s">
        <v>1895</v>
      </c>
      <c r="G1753" t="s">
        <v>2944</v>
      </c>
      <c r="H1753">
        <v>3.06</v>
      </c>
      <c r="I1753">
        <v>0</v>
      </c>
      <c r="J1753" s="380">
        <v>0</v>
      </c>
      <c r="K1753" s="380">
        <v>0</v>
      </c>
    </row>
    <row r="1754" spans="1:11" x14ac:dyDescent="0.3">
      <c r="A1754" s="256">
        <v>458049101000</v>
      </c>
      <c r="B1754" t="s">
        <v>1896</v>
      </c>
      <c r="C1754" t="s">
        <v>1897</v>
      </c>
      <c r="D1754" s="379">
        <v>458049101000</v>
      </c>
      <c r="E1754" t="s">
        <v>1898</v>
      </c>
      <c r="F1754">
        <v>0</v>
      </c>
      <c r="G1754" t="s">
        <v>2944</v>
      </c>
      <c r="H1754">
        <v>165.39</v>
      </c>
      <c r="I1754">
        <v>0</v>
      </c>
      <c r="J1754" s="380">
        <v>0</v>
      </c>
      <c r="K1754" s="380">
        <v>0</v>
      </c>
    </row>
    <row r="1755" spans="1:11" x14ac:dyDescent="0.3">
      <c r="A1755" s="256">
        <v>458049200000</v>
      </c>
      <c r="B1755" t="s">
        <v>1896</v>
      </c>
      <c r="C1755" t="s">
        <v>1897</v>
      </c>
      <c r="D1755" s="379">
        <v>458049200000</v>
      </c>
      <c r="E1755" t="s">
        <v>1899</v>
      </c>
      <c r="F1755" t="s">
        <v>1899</v>
      </c>
      <c r="G1755" t="s">
        <v>2973</v>
      </c>
      <c r="H1755">
        <v>12.82</v>
      </c>
      <c r="I1755">
        <v>0</v>
      </c>
      <c r="J1755" s="380">
        <v>0</v>
      </c>
      <c r="K1755" s="380">
        <v>0</v>
      </c>
    </row>
    <row r="1756" spans="1:11" x14ac:dyDescent="0.3">
      <c r="A1756" s="256">
        <v>458049200200</v>
      </c>
      <c r="B1756" t="s">
        <v>1896</v>
      </c>
      <c r="C1756" t="s">
        <v>1897</v>
      </c>
      <c r="D1756" s="379">
        <v>458049200200</v>
      </c>
      <c r="E1756" t="s">
        <v>1900</v>
      </c>
      <c r="F1756" t="s">
        <v>1900</v>
      </c>
      <c r="G1756" t="s">
        <v>2973</v>
      </c>
      <c r="H1756">
        <v>57.85</v>
      </c>
      <c r="I1756">
        <v>0</v>
      </c>
      <c r="J1756" s="380">
        <v>0</v>
      </c>
      <c r="K1756" s="380">
        <v>0</v>
      </c>
    </row>
    <row r="1757" spans="1:11" x14ac:dyDescent="0.3">
      <c r="A1757" s="256">
        <v>458049200500</v>
      </c>
      <c r="B1757" t="s">
        <v>1896</v>
      </c>
      <c r="C1757" t="s">
        <v>1897</v>
      </c>
      <c r="D1757" s="379">
        <v>458049200500</v>
      </c>
      <c r="E1757" t="s">
        <v>1901</v>
      </c>
      <c r="F1757" t="s">
        <v>1901</v>
      </c>
      <c r="G1757" t="s">
        <v>2944</v>
      </c>
      <c r="H1757">
        <v>157.43</v>
      </c>
      <c r="I1757">
        <v>0</v>
      </c>
      <c r="J1757" s="380">
        <v>0</v>
      </c>
      <c r="K1757" s="380">
        <v>0</v>
      </c>
    </row>
    <row r="1758" spans="1:11" x14ac:dyDescent="0.3">
      <c r="A1758" s="256">
        <v>458049202000</v>
      </c>
      <c r="B1758" t="s">
        <v>1896</v>
      </c>
      <c r="C1758" t="s">
        <v>1897</v>
      </c>
      <c r="D1758" s="379">
        <v>458049202000</v>
      </c>
      <c r="E1758" t="s">
        <v>1902</v>
      </c>
      <c r="F1758" t="s">
        <v>1902</v>
      </c>
      <c r="G1758" t="s">
        <v>2944</v>
      </c>
      <c r="H1758">
        <v>34.979999999999997</v>
      </c>
      <c r="I1758">
        <v>0</v>
      </c>
      <c r="J1758" s="380">
        <v>0</v>
      </c>
      <c r="K1758" s="380">
        <v>0</v>
      </c>
    </row>
    <row r="1759" spans="1:11" x14ac:dyDescent="0.3">
      <c r="A1759" s="256">
        <v>458049202100</v>
      </c>
      <c r="B1759" t="s">
        <v>1896</v>
      </c>
      <c r="C1759" t="s">
        <v>1897</v>
      </c>
      <c r="D1759" s="379">
        <v>458049202100</v>
      </c>
      <c r="E1759" t="s">
        <v>1903</v>
      </c>
      <c r="F1759" t="s">
        <v>1903</v>
      </c>
      <c r="G1759" t="s">
        <v>2944</v>
      </c>
      <c r="H1759">
        <v>162.07</v>
      </c>
      <c r="I1759">
        <v>0</v>
      </c>
      <c r="J1759" s="380">
        <v>0</v>
      </c>
      <c r="K1759" s="380">
        <v>0</v>
      </c>
    </row>
    <row r="1760" spans="1:11" x14ac:dyDescent="0.3">
      <c r="A1760" s="256">
        <v>458049202500</v>
      </c>
      <c r="B1760" t="s">
        <v>1896</v>
      </c>
      <c r="C1760" t="s">
        <v>1897</v>
      </c>
      <c r="D1760" s="379">
        <v>458049202500</v>
      </c>
      <c r="E1760" t="s">
        <v>1904</v>
      </c>
      <c r="F1760" t="s">
        <v>1904</v>
      </c>
      <c r="G1760" t="s">
        <v>2973</v>
      </c>
      <c r="H1760">
        <v>51.92</v>
      </c>
      <c r="I1760">
        <v>0</v>
      </c>
      <c r="J1760" s="380">
        <v>0</v>
      </c>
      <c r="K1760" s="380">
        <v>0</v>
      </c>
    </row>
    <row r="1761" spans="1:11" x14ac:dyDescent="0.3">
      <c r="A1761" s="256">
        <v>458049203000</v>
      </c>
      <c r="B1761" t="s">
        <v>1896</v>
      </c>
      <c r="C1761" t="s">
        <v>1897</v>
      </c>
      <c r="D1761" s="379">
        <v>458049203000</v>
      </c>
      <c r="E1761" t="s">
        <v>1905</v>
      </c>
      <c r="F1761" t="s">
        <v>1905</v>
      </c>
      <c r="G1761" t="s">
        <v>2973</v>
      </c>
      <c r="H1761">
        <v>18.55</v>
      </c>
      <c r="I1761">
        <v>0</v>
      </c>
      <c r="J1761" s="380">
        <v>0</v>
      </c>
      <c r="K1761" s="380">
        <v>0</v>
      </c>
    </row>
    <row r="1762" spans="1:11" x14ac:dyDescent="0.3">
      <c r="A1762" s="256">
        <v>458049203500</v>
      </c>
      <c r="B1762" t="s">
        <v>1896</v>
      </c>
      <c r="C1762" t="s">
        <v>1897</v>
      </c>
      <c r="D1762" s="379">
        <v>458049203500</v>
      </c>
      <c r="E1762" t="s">
        <v>1906</v>
      </c>
      <c r="F1762">
        <v>0</v>
      </c>
      <c r="G1762" t="s">
        <v>2973</v>
      </c>
      <c r="H1762">
        <v>46.11</v>
      </c>
      <c r="I1762">
        <v>0</v>
      </c>
      <c r="J1762" s="380">
        <v>0</v>
      </c>
      <c r="K1762" s="380">
        <v>0</v>
      </c>
    </row>
    <row r="1763" spans="1:11" x14ac:dyDescent="0.3">
      <c r="A1763" s="256">
        <v>459020100500</v>
      </c>
      <c r="B1763" t="s">
        <v>1907</v>
      </c>
      <c r="C1763" t="s">
        <v>1908</v>
      </c>
      <c r="D1763" s="379">
        <v>459020100500</v>
      </c>
      <c r="E1763" t="s">
        <v>1909</v>
      </c>
      <c r="F1763">
        <v>0</v>
      </c>
      <c r="G1763" t="s">
        <v>2965</v>
      </c>
      <c r="H1763">
        <v>107.9</v>
      </c>
      <c r="I1763">
        <v>0</v>
      </c>
      <c r="J1763" s="380">
        <v>0</v>
      </c>
      <c r="K1763" s="380">
        <v>0</v>
      </c>
    </row>
    <row r="1764" spans="1:11" x14ac:dyDescent="0.3">
      <c r="A1764" s="256">
        <v>459023101000</v>
      </c>
      <c r="B1764" t="s">
        <v>1910</v>
      </c>
      <c r="C1764" t="s">
        <v>1911</v>
      </c>
      <c r="D1764" s="379">
        <v>459023101000</v>
      </c>
      <c r="E1764" t="s">
        <v>1912</v>
      </c>
      <c r="F1764" t="s">
        <v>1912</v>
      </c>
      <c r="G1764" t="s">
        <v>2944</v>
      </c>
      <c r="H1764">
        <v>1313.02</v>
      </c>
      <c r="I1764">
        <v>0</v>
      </c>
      <c r="J1764" s="380">
        <v>0</v>
      </c>
      <c r="K1764" s="380">
        <v>0</v>
      </c>
    </row>
    <row r="1765" spans="1:11" x14ac:dyDescent="0.3">
      <c r="A1765" s="256">
        <v>459023102000</v>
      </c>
      <c r="B1765" t="s">
        <v>1910</v>
      </c>
      <c r="C1765" t="s">
        <v>1911</v>
      </c>
      <c r="D1765" s="379">
        <v>459023102000</v>
      </c>
      <c r="E1765" t="s">
        <v>1913</v>
      </c>
      <c r="F1765" t="s">
        <v>1913</v>
      </c>
      <c r="G1765" t="s">
        <v>2944</v>
      </c>
      <c r="H1765">
        <v>299.66000000000003</v>
      </c>
      <c r="I1765">
        <v>0</v>
      </c>
      <c r="J1765" s="380">
        <v>0</v>
      </c>
      <c r="K1765" s="380">
        <v>0</v>
      </c>
    </row>
    <row r="1766" spans="1:11" x14ac:dyDescent="0.3">
      <c r="A1766" s="256">
        <v>459023102800</v>
      </c>
      <c r="B1766" t="s">
        <v>1910</v>
      </c>
      <c r="C1766" t="s">
        <v>1911</v>
      </c>
      <c r="D1766" s="379">
        <v>459023102800</v>
      </c>
      <c r="E1766" t="s">
        <v>1914</v>
      </c>
      <c r="F1766" t="s">
        <v>1914</v>
      </c>
      <c r="G1766" t="s">
        <v>2965</v>
      </c>
      <c r="H1766">
        <v>286.47000000000003</v>
      </c>
      <c r="I1766">
        <v>0</v>
      </c>
      <c r="J1766" s="380">
        <v>0</v>
      </c>
      <c r="K1766" s="380">
        <v>0</v>
      </c>
    </row>
    <row r="1767" spans="1:11" x14ac:dyDescent="0.3">
      <c r="A1767" s="256">
        <v>459023103000</v>
      </c>
      <c r="B1767" t="s">
        <v>1910</v>
      </c>
      <c r="C1767" t="s">
        <v>1911</v>
      </c>
      <c r="D1767" s="379">
        <v>459023103000</v>
      </c>
      <c r="E1767" t="s">
        <v>1915</v>
      </c>
      <c r="F1767" t="s">
        <v>1915</v>
      </c>
      <c r="G1767" t="s">
        <v>2965</v>
      </c>
      <c r="H1767">
        <v>1429.9</v>
      </c>
      <c r="I1767">
        <v>0</v>
      </c>
      <c r="J1767" s="380">
        <v>0</v>
      </c>
      <c r="K1767" s="380">
        <v>0</v>
      </c>
    </row>
    <row r="1768" spans="1:11" x14ac:dyDescent="0.3">
      <c r="A1768" s="256">
        <v>459023104000</v>
      </c>
      <c r="B1768" t="s">
        <v>1910</v>
      </c>
      <c r="C1768" t="s">
        <v>1911</v>
      </c>
      <c r="D1768" s="379">
        <v>459023104000</v>
      </c>
      <c r="E1768" t="s">
        <v>1916</v>
      </c>
      <c r="F1768" t="s">
        <v>1916</v>
      </c>
      <c r="G1768" t="s">
        <v>2944</v>
      </c>
      <c r="H1768">
        <v>370.03</v>
      </c>
      <c r="I1768">
        <v>0</v>
      </c>
      <c r="J1768" s="380">
        <v>0</v>
      </c>
      <c r="K1768" s="380">
        <v>0</v>
      </c>
    </row>
    <row r="1769" spans="1:11" x14ac:dyDescent="0.3">
      <c r="A1769" s="256">
        <v>459023105000</v>
      </c>
      <c r="B1769" t="s">
        <v>1910</v>
      </c>
      <c r="C1769" t="s">
        <v>1911</v>
      </c>
      <c r="D1769" s="379">
        <v>459023105000</v>
      </c>
      <c r="E1769" t="s">
        <v>1917</v>
      </c>
      <c r="F1769" t="s">
        <v>1917</v>
      </c>
      <c r="G1769" t="s">
        <v>2944</v>
      </c>
      <c r="H1769">
        <v>74.599999999999994</v>
      </c>
      <c r="I1769">
        <v>0</v>
      </c>
      <c r="J1769" s="380">
        <v>0</v>
      </c>
      <c r="K1769" s="380">
        <v>0</v>
      </c>
    </row>
    <row r="1770" spans="1:11" x14ac:dyDescent="0.3">
      <c r="A1770" s="256">
        <v>459023107000</v>
      </c>
      <c r="B1770" t="s">
        <v>1910</v>
      </c>
      <c r="C1770" t="s">
        <v>1911</v>
      </c>
      <c r="D1770" s="379">
        <v>459023107000</v>
      </c>
      <c r="E1770" t="s">
        <v>1918</v>
      </c>
      <c r="F1770" t="s">
        <v>1918</v>
      </c>
      <c r="G1770" t="s">
        <v>2944</v>
      </c>
      <c r="H1770">
        <v>1381</v>
      </c>
      <c r="I1770">
        <v>0</v>
      </c>
      <c r="J1770" s="380">
        <v>0</v>
      </c>
      <c r="K1770" s="380">
        <v>0</v>
      </c>
    </row>
    <row r="1771" spans="1:11" x14ac:dyDescent="0.3">
      <c r="A1771" s="256">
        <v>459023200500</v>
      </c>
      <c r="B1771" t="s">
        <v>1910</v>
      </c>
      <c r="C1771" t="s">
        <v>1911</v>
      </c>
      <c r="D1771" s="379">
        <v>459023200500</v>
      </c>
      <c r="E1771" t="s">
        <v>1919</v>
      </c>
      <c r="F1771">
        <v>0</v>
      </c>
      <c r="G1771" t="s">
        <v>2944</v>
      </c>
      <c r="H1771">
        <v>171.91</v>
      </c>
      <c r="I1771">
        <v>0</v>
      </c>
      <c r="J1771" s="380">
        <v>0</v>
      </c>
      <c r="K1771" s="380">
        <v>0</v>
      </c>
    </row>
    <row r="1772" spans="1:11" x14ac:dyDescent="0.3">
      <c r="A1772" s="256">
        <v>459024101000</v>
      </c>
      <c r="B1772" t="s">
        <v>1920</v>
      </c>
      <c r="C1772" t="s">
        <v>1921</v>
      </c>
      <c r="D1772" s="379">
        <v>459024101000</v>
      </c>
      <c r="E1772" t="s">
        <v>1922</v>
      </c>
      <c r="F1772" t="s">
        <v>1922</v>
      </c>
      <c r="G1772" t="s">
        <v>2944</v>
      </c>
      <c r="H1772">
        <v>322.11</v>
      </c>
      <c r="I1772">
        <v>0</v>
      </c>
      <c r="J1772" s="380">
        <v>0</v>
      </c>
      <c r="K1772" s="380">
        <v>0</v>
      </c>
    </row>
    <row r="1773" spans="1:11" x14ac:dyDescent="0.3">
      <c r="A1773" s="256">
        <v>459024102000</v>
      </c>
      <c r="B1773" t="s">
        <v>1920</v>
      </c>
      <c r="C1773" t="s">
        <v>1921</v>
      </c>
      <c r="D1773" s="379">
        <v>459024102000</v>
      </c>
      <c r="E1773" t="s">
        <v>1923</v>
      </c>
      <c r="F1773" t="s">
        <v>1923</v>
      </c>
      <c r="G1773" t="s">
        <v>2944</v>
      </c>
      <c r="H1773">
        <v>24.45</v>
      </c>
      <c r="I1773">
        <v>0</v>
      </c>
      <c r="J1773" s="380">
        <v>0</v>
      </c>
      <c r="K1773" s="380">
        <v>0</v>
      </c>
    </row>
    <row r="1774" spans="1:11" x14ac:dyDescent="0.3">
      <c r="A1774" s="256">
        <v>459024102500</v>
      </c>
      <c r="B1774" t="s">
        <v>1920</v>
      </c>
      <c r="C1774" t="s">
        <v>1921</v>
      </c>
      <c r="D1774" s="379">
        <v>459024102500</v>
      </c>
      <c r="E1774" t="s">
        <v>1924</v>
      </c>
      <c r="F1774" t="s">
        <v>1924</v>
      </c>
      <c r="G1774" t="s">
        <v>2944</v>
      </c>
      <c r="H1774">
        <v>27.79</v>
      </c>
      <c r="I1774">
        <v>0</v>
      </c>
      <c r="J1774" s="380">
        <v>0</v>
      </c>
      <c r="K1774" s="380">
        <v>0</v>
      </c>
    </row>
    <row r="1775" spans="1:11" x14ac:dyDescent="0.3">
      <c r="A1775" s="256">
        <v>459024103000</v>
      </c>
      <c r="B1775" t="s">
        <v>1920</v>
      </c>
      <c r="C1775" t="s">
        <v>1921</v>
      </c>
      <c r="D1775" s="379">
        <v>459024103000</v>
      </c>
      <c r="E1775" t="s">
        <v>1925</v>
      </c>
      <c r="F1775" t="s">
        <v>1925</v>
      </c>
      <c r="G1775" t="s">
        <v>2944</v>
      </c>
      <c r="H1775">
        <v>248.97</v>
      </c>
      <c r="I1775">
        <v>0</v>
      </c>
      <c r="J1775" s="380">
        <v>0</v>
      </c>
      <c r="K1775" s="380">
        <v>0</v>
      </c>
    </row>
    <row r="1776" spans="1:11" x14ac:dyDescent="0.3">
      <c r="A1776" s="256">
        <v>459024104000</v>
      </c>
      <c r="B1776" t="s">
        <v>1920</v>
      </c>
      <c r="C1776" t="s">
        <v>1921</v>
      </c>
      <c r="D1776" s="379">
        <v>459024104000</v>
      </c>
      <c r="E1776" t="s">
        <v>1926</v>
      </c>
      <c r="F1776" t="s">
        <v>1926</v>
      </c>
      <c r="G1776" t="s">
        <v>2944</v>
      </c>
      <c r="H1776">
        <v>26.55</v>
      </c>
      <c r="I1776">
        <v>0</v>
      </c>
      <c r="J1776" s="380">
        <v>0</v>
      </c>
      <c r="K1776" s="380">
        <v>0</v>
      </c>
    </row>
    <row r="1777" spans="1:11" x14ac:dyDescent="0.3">
      <c r="A1777" s="256">
        <v>459024107000</v>
      </c>
      <c r="B1777" t="s">
        <v>1920</v>
      </c>
      <c r="C1777" t="s">
        <v>1921</v>
      </c>
      <c r="D1777" s="379">
        <v>459024107000</v>
      </c>
      <c r="E1777" t="s">
        <v>1927</v>
      </c>
      <c r="F1777" t="s">
        <v>1927</v>
      </c>
      <c r="G1777" t="s">
        <v>2944</v>
      </c>
      <c r="H1777">
        <v>495.05</v>
      </c>
      <c r="I1777">
        <v>0</v>
      </c>
      <c r="J1777" s="380">
        <v>0</v>
      </c>
      <c r="K1777" s="380">
        <v>0</v>
      </c>
    </row>
    <row r="1778" spans="1:11" x14ac:dyDescent="0.3">
      <c r="A1778" s="256">
        <v>459024104500</v>
      </c>
      <c r="B1778" t="s">
        <v>1920</v>
      </c>
      <c r="C1778" t="s">
        <v>1921</v>
      </c>
      <c r="D1778" s="379">
        <v>459024104500</v>
      </c>
      <c r="E1778" t="s">
        <v>1928</v>
      </c>
      <c r="F1778" t="s">
        <v>1928</v>
      </c>
      <c r="G1778" t="s">
        <v>2944</v>
      </c>
      <c r="H1778">
        <v>29.05</v>
      </c>
      <c r="I1778">
        <v>0</v>
      </c>
      <c r="J1778" s="380">
        <v>0</v>
      </c>
      <c r="K1778" s="380">
        <v>0</v>
      </c>
    </row>
    <row r="1779" spans="1:11" x14ac:dyDescent="0.3">
      <c r="A1779" s="256">
        <v>459024105000</v>
      </c>
      <c r="B1779" t="s">
        <v>1920</v>
      </c>
      <c r="C1779" t="s">
        <v>1921</v>
      </c>
      <c r="D1779" s="379">
        <v>459024105000</v>
      </c>
      <c r="E1779" t="s">
        <v>1929</v>
      </c>
      <c r="F1779" t="s">
        <v>1929</v>
      </c>
      <c r="G1779" t="s">
        <v>2944</v>
      </c>
      <c r="H1779">
        <v>26.55</v>
      </c>
      <c r="I1779">
        <v>0</v>
      </c>
      <c r="J1779" s="380">
        <v>0</v>
      </c>
      <c r="K1779" s="380">
        <v>0</v>
      </c>
    </row>
    <row r="1780" spans="1:11" x14ac:dyDescent="0.3">
      <c r="A1780" s="256">
        <v>459024106000</v>
      </c>
      <c r="B1780" t="s">
        <v>1920</v>
      </c>
      <c r="C1780" t="s">
        <v>1921</v>
      </c>
      <c r="D1780" s="379">
        <v>459024106000</v>
      </c>
      <c r="E1780" t="s">
        <v>1930</v>
      </c>
      <c r="F1780" t="s">
        <v>1930</v>
      </c>
      <c r="G1780" t="s">
        <v>2944</v>
      </c>
      <c r="H1780">
        <v>275.24</v>
      </c>
      <c r="I1780">
        <v>0</v>
      </c>
      <c r="J1780" s="380">
        <v>0</v>
      </c>
      <c r="K1780" s="380">
        <v>0</v>
      </c>
    </row>
    <row r="1781" spans="1:11" x14ac:dyDescent="0.3">
      <c r="A1781" s="256">
        <v>459024106500</v>
      </c>
      <c r="B1781" t="s">
        <v>1920</v>
      </c>
      <c r="C1781" t="s">
        <v>1921</v>
      </c>
      <c r="D1781" s="379">
        <v>459024106500</v>
      </c>
      <c r="E1781" t="s">
        <v>1931</v>
      </c>
      <c r="F1781" t="s">
        <v>1931</v>
      </c>
      <c r="G1781" t="s">
        <v>2944</v>
      </c>
      <c r="H1781">
        <v>5.27</v>
      </c>
      <c r="I1781">
        <v>0</v>
      </c>
      <c r="J1781" s="380">
        <v>0</v>
      </c>
      <c r="K1781" s="380">
        <v>0</v>
      </c>
    </row>
    <row r="1782" spans="1:11" x14ac:dyDescent="0.3">
      <c r="A1782" s="256">
        <v>459024107500</v>
      </c>
      <c r="B1782" t="s">
        <v>1920</v>
      </c>
      <c r="C1782" t="s">
        <v>1921</v>
      </c>
      <c r="D1782" s="379">
        <v>459024107500</v>
      </c>
      <c r="E1782" t="s">
        <v>1932</v>
      </c>
      <c r="F1782">
        <v>0</v>
      </c>
      <c r="G1782" t="s">
        <v>2944</v>
      </c>
      <c r="H1782">
        <v>43.73</v>
      </c>
      <c r="I1782">
        <v>0</v>
      </c>
      <c r="J1782" s="380">
        <v>0</v>
      </c>
      <c r="K1782" s="380">
        <v>0</v>
      </c>
    </row>
    <row r="1783" spans="1:11" x14ac:dyDescent="0.3">
      <c r="A1783" s="256">
        <v>459024108000</v>
      </c>
      <c r="B1783" t="s">
        <v>1920</v>
      </c>
      <c r="C1783" t="s">
        <v>1921</v>
      </c>
      <c r="D1783" s="379">
        <v>459024108000</v>
      </c>
      <c r="E1783" t="s">
        <v>1933</v>
      </c>
      <c r="F1783" t="s">
        <v>1933</v>
      </c>
      <c r="G1783" t="s">
        <v>2944</v>
      </c>
      <c r="H1783">
        <v>41</v>
      </c>
      <c r="I1783">
        <v>0</v>
      </c>
      <c r="J1783" s="380">
        <v>0</v>
      </c>
      <c r="K1783" s="380">
        <v>0</v>
      </c>
    </row>
    <row r="1784" spans="1:11" x14ac:dyDescent="0.3">
      <c r="A1784" s="256">
        <v>459024200500</v>
      </c>
      <c r="B1784" t="s">
        <v>1920</v>
      </c>
      <c r="C1784" t="s">
        <v>1921</v>
      </c>
      <c r="D1784" s="379">
        <v>459024200500</v>
      </c>
      <c r="E1784" t="s">
        <v>1934</v>
      </c>
      <c r="F1784" t="s">
        <v>1934</v>
      </c>
      <c r="G1784" t="s">
        <v>2944</v>
      </c>
      <c r="H1784">
        <v>41.09</v>
      </c>
      <c r="I1784">
        <v>0</v>
      </c>
      <c r="J1784" s="380">
        <v>0</v>
      </c>
      <c r="K1784" s="380">
        <v>0</v>
      </c>
    </row>
    <row r="1785" spans="1:11" x14ac:dyDescent="0.3">
      <c r="A1785" s="256">
        <v>459024201000</v>
      </c>
      <c r="B1785" t="s">
        <v>1920</v>
      </c>
      <c r="C1785" t="s">
        <v>1921</v>
      </c>
      <c r="D1785" s="379">
        <v>459024201000</v>
      </c>
      <c r="E1785" t="s">
        <v>1935</v>
      </c>
      <c r="F1785" t="s">
        <v>1935</v>
      </c>
      <c r="G1785" t="s">
        <v>2965</v>
      </c>
      <c r="H1785">
        <v>8.91</v>
      </c>
      <c r="I1785" s="447">
        <v>70</v>
      </c>
      <c r="J1785" s="380">
        <v>0</v>
      </c>
      <c r="K1785" s="447">
        <v>50000</v>
      </c>
    </row>
    <row r="1786" spans="1:11" x14ac:dyDescent="0.3">
      <c r="A1786" s="256">
        <v>459024202000</v>
      </c>
      <c r="B1786" t="s">
        <v>1920</v>
      </c>
      <c r="C1786" t="s">
        <v>1921</v>
      </c>
      <c r="D1786" s="379">
        <v>459024202000</v>
      </c>
      <c r="E1786" t="s">
        <v>1936</v>
      </c>
      <c r="F1786" t="s">
        <v>1936</v>
      </c>
      <c r="G1786" t="s">
        <v>2965</v>
      </c>
      <c r="H1786">
        <v>10.87</v>
      </c>
      <c r="I1786">
        <v>0</v>
      </c>
      <c r="J1786" s="447">
        <v>100</v>
      </c>
      <c r="K1786" s="447">
        <v>30000</v>
      </c>
    </row>
    <row r="1787" spans="1:11" x14ac:dyDescent="0.3">
      <c r="A1787" s="256">
        <v>459024203000</v>
      </c>
      <c r="B1787" t="s">
        <v>1920</v>
      </c>
      <c r="C1787" t="s">
        <v>1921</v>
      </c>
      <c r="D1787" s="379">
        <v>459024203000</v>
      </c>
      <c r="E1787" t="s">
        <v>1937</v>
      </c>
      <c r="F1787">
        <v>0</v>
      </c>
      <c r="G1787" t="s">
        <v>2965</v>
      </c>
      <c r="H1787">
        <v>396.28</v>
      </c>
      <c r="I1787">
        <v>0</v>
      </c>
      <c r="J1787" s="380">
        <v>0</v>
      </c>
      <c r="K1787" s="380">
        <v>0</v>
      </c>
    </row>
    <row r="1788" spans="1:11" x14ac:dyDescent="0.3">
      <c r="A1788" s="256">
        <v>459024203500</v>
      </c>
      <c r="B1788" t="s">
        <v>1920</v>
      </c>
      <c r="C1788" t="s">
        <v>1921</v>
      </c>
      <c r="D1788" s="379">
        <v>459024203500</v>
      </c>
      <c r="E1788" t="s">
        <v>1938</v>
      </c>
      <c r="F1788" t="s">
        <v>1938</v>
      </c>
      <c r="G1788" t="s">
        <v>2944</v>
      </c>
      <c r="H1788">
        <v>25.68</v>
      </c>
      <c r="I1788">
        <v>0</v>
      </c>
      <c r="J1788" s="380">
        <v>0</v>
      </c>
      <c r="K1788" s="447">
        <v>30000</v>
      </c>
    </row>
    <row r="1789" spans="1:11" x14ac:dyDescent="0.3">
      <c r="A1789" s="256">
        <v>459024204000</v>
      </c>
      <c r="B1789" t="s">
        <v>1920</v>
      </c>
      <c r="C1789" t="s">
        <v>1921</v>
      </c>
      <c r="D1789" s="379">
        <v>459024204000</v>
      </c>
      <c r="E1789" t="s">
        <v>1939</v>
      </c>
      <c r="F1789">
        <v>0</v>
      </c>
      <c r="G1789" t="s">
        <v>2944</v>
      </c>
      <c r="H1789">
        <v>56.85</v>
      </c>
      <c r="I1789">
        <v>0</v>
      </c>
      <c r="J1789" s="380">
        <v>0</v>
      </c>
      <c r="K1789" s="447">
        <v>30000</v>
      </c>
    </row>
    <row r="1790" spans="1:11" x14ac:dyDescent="0.3">
      <c r="A1790" s="256">
        <v>459024204500</v>
      </c>
      <c r="B1790" t="s">
        <v>1920</v>
      </c>
      <c r="C1790" t="s">
        <v>1921</v>
      </c>
      <c r="D1790" s="379">
        <v>459024204500</v>
      </c>
      <c r="E1790" t="s">
        <v>1940</v>
      </c>
      <c r="F1790">
        <v>0</v>
      </c>
      <c r="G1790" t="s">
        <v>2944</v>
      </c>
      <c r="H1790">
        <v>52.07</v>
      </c>
      <c r="I1790">
        <v>0</v>
      </c>
      <c r="J1790" s="380">
        <v>0</v>
      </c>
      <c r="K1790" s="447">
        <v>1000</v>
      </c>
    </row>
    <row r="1791" spans="1:11" x14ac:dyDescent="0.3">
      <c r="A1791" s="256">
        <v>459024301000</v>
      </c>
      <c r="B1791" t="s">
        <v>1920</v>
      </c>
      <c r="C1791" t="s">
        <v>1921</v>
      </c>
      <c r="D1791" s="379">
        <v>459024301000</v>
      </c>
      <c r="E1791" t="s">
        <v>1941</v>
      </c>
      <c r="F1791" t="s">
        <v>1941</v>
      </c>
      <c r="G1791" t="s">
        <v>2944</v>
      </c>
      <c r="H1791">
        <v>178.71</v>
      </c>
      <c r="I1791">
        <v>0</v>
      </c>
      <c r="J1791" s="380">
        <v>0</v>
      </c>
      <c r="K1791" s="380">
        <v>0</v>
      </c>
    </row>
    <row r="1792" spans="1:11" x14ac:dyDescent="0.3">
      <c r="A1792" s="256">
        <v>459024302000</v>
      </c>
      <c r="B1792" t="s">
        <v>1920</v>
      </c>
      <c r="C1792" t="s">
        <v>1921</v>
      </c>
      <c r="D1792" s="379">
        <v>459024302000</v>
      </c>
      <c r="E1792" t="s">
        <v>1942</v>
      </c>
      <c r="F1792" t="s">
        <v>1942</v>
      </c>
      <c r="G1792" t="s">
        <v>2944</v>
      </c>
      <c r="H1792">
        <v>318.88</v>
      </c>
      <c r="I1792">
        <v>0</v>
      </c>
      <c r="J1792" s="380">
        <v>0</v>
      </c>
      <c r="K1792" s="447">
        <v>3000</v>
      </c>
    </row>
    <row r="1793" spans="1:11" x14ac:dyDescent="0.3">
      <c r="A1793" s="256">
        <v>459024303000</v>
      </c>
      <c r="B1793" t="s">
        <v>1920</v>
      </c>
      <c r="C1793" t="s">
        <v>1921</v>
      </c>
      <c r="D1793" s="379">
        <v>459024303000</v>
      </c>
      <c r="E1793" t="s">
        <v>1943</v>
      </c>
      <c r="F1793" t="s">
        <v>1943</v>
      </c>
      <c r="G1793" t="s">
        <v>2944</v>
      </c>
      <c r="H1793">
        <v>35.56</v>
      </c>
      <c r="I1793">
        <v>0</v>
      </c>
      <c r="J1793" s="380">
        <v>0</v>
      </c>
      <c r="K1793" s="380">
        <v>0</v>
      </c>
    </row>
    <row r="1794" spans="1:11" x14ac:dyDescent="0.3">
      <c r="A1794" s="256">
        <v>459032101000</v>
      </c>
      <c r="B1794" t="s">
        <v>1944</v>
      </c>
      <c r="C1794" t="s">
        <v>1945</v>
      </c>
      <c r="D1794" s="379">
        <v>459032101000</v>
      </c>
      <c r="E1794" t="s">
        <v>1946</v>
      </c>
      <c r="F1794" t="s">
        <v>1946</v>
      </c>
      <c r="G1794" t="s">
        <v>2944</v>
      </c>
      <c r="H1794">
        <v>366.56</v>
      </c>
      <c r="I1794">
        <v>0</v>
      </c>
      <c r="J1794" s="380">
        <v>0</v>
      </c>
      <c r="K1794" s="380">
        <v>0</v>
      </c>
    </row>
    <row r="1795" spans="1:11" x14ac:dyDescent="0.3">
      <c r="A1795" s="256">
        <v>459032105000</v>
      </c>
      <c r="B1795" t="s">
        <v>1944</v>
      </c>
      <c r="C1795" t="s">
        <v>1945</v>
      </c>
      <c r="D1795" s="379">
        <v>459032105000</v>
      </c>
      <c r="E1795" t="s">
        <v>1947</v>
      </c>
      <c r="F1795" t="s">
        <v>1947</v>
      </c>
      <c r="G1795" t="s">
        <v>2944</v>
      </c>
      <c r="H1795">
        <v>341.79</v>
      </c>
      <c r="I1795">
        <v>0</v>
      </c>
      <c r="J1795" s="380">
        <v>0</v>
      </c>
      <c r="K1795" s="380">
        <v>0</v>
      </c>
    </row>
    <row r="1796" spans="1:11" x14ac:dyDescent="0.3">
      <c r="A1796" s="256">
        <v>459523120000</v>
      </c>
      <c r="B1796" t="s">
        <v>1948</v>
      </c>
      <c r="C1796" t="s">
        <v>1949</v>
      </c>
      <c r="D1796" s="379">
        <v>459523120000</v>
      </c>
      <c r="E1796" t="s">
        <v>1950</v>
      </c>
      <c r="F1796">
        <v>0</v>
      </c>
      <c r="G1796" t="s">
        <v>2944</v>
      </c>
      <c r="H1796">
        <v>91.44</v>
      </c>
      <c r="I1796">
        <v>0</v>
      </c>
      <c r="J1796" s="380">
        <v>0</v>
      </c>
      <c r="K1796" s="380">
        <v>0</v>
      </c>
    </row>
    <row r="1797" spans="1:11" x14ac:dyDescent="0.3">
      <c r="A1797" s="256">
        <v>459523125000</v>
      </c>
      <c r="B1797" t="s">
        <v>1948</v>
      </c>
      <c r="C1797" t="s">
        <v>1949</v>
      </c>
      <c r="D1797" s="379">
        <v>459523125000</v>
      </c>
      <c r="E1797" t="s">
        <v>1951</v>
      </c>
      <c r="F1797">
        <v>0</v>
      </c>
      <c r="G1797" t="s">
        <v>2944</v>
      </c>
      <c r="H1797">
        <v>91.07</v>
      </c>
      <c r="I1797">
        <v>0</v>
      </c>
      <c r="J1797" s="380">
        <v>0</v>
      </c>
      <c r="K1797" s="380">
        <v>0</v>
      </c>
    </row>
    <row r="1798" spans="1:11" x14ac:dyDescent="0.3">
      <c r="A1798" s="256">
        <v>459523101000</v>
      </c>
      <c r="B1798" t="s">
        <v>1948</v>
      </c>
      <c r="C1798" t="s">
        <v>1949</v>
      </c>
      <c r="D1798" s="379">
        <v>459523101000</v>
      </c>
      <c r="E1798" t="s">
        <v>1952</v>
      </c>
      <c r="F1798" t="s">
        <v>1952</v>
      </c>
      <c r="G1798" t="s">
        <v>2944</v>
      </c>
      <c r="H1798">
        <v>122.42</v>
      </c>
      <c r="I1798">
        <v>0</v>
      </c>
      <c r="J1798" s="380">
        <v>0</v>
      </c>
      <c r="K1798" s="380">
        <v>0</v>
      </c>
    </row>
    <row r="1799" spans="1:11" x14ac:dyDescent="0.3">
      <c r="A1799" s="256">
        <v>459523102000</v>
      </c>
      <c r="B1799" t="s">
        <v>1948</v>
      </c>
      <c r="C1799" t="s">
        <v>1949</v>
      </c>
      <c r="D1799" s="379">
        <v>459523102000</v>
      </c>
      <c r="E1799" t="s">
        <v>1953</v>
      </c>
      <c r="F1799" t="s">
        <v>1953</v>
      </c>
      <c r="G1799" t="s">
        <v>2944</v>
      </c>
      <c r="H1799">
        <v>133.21</v>
      </c>
      <c r="I1799">
        <v>0</v>
      </c>
      <c r="J1799" s="380">
        <v>0</v>
      </c>
      <c r="K1799" s="380">
        <v>0</v>
      </c>
    </row>
    <row r="1800" spans="1:11" x14ac:dyDescent="0.3">
      <c r="A1800" s="256">
        <v>459523103000</v>
      </c>
      <c r="B1800" t="s">
        <v>1948</v>
      </c>
      <c r="C1800" t="s">
        <v>1949</v>
      </c>
      <c r="D1800" s="379">
        <v>459523103000</v>
      </c>
      <c r="E1800" t="s">
        <v>1954</v>
      </c>
      <c r="F1800" t="s">
        <v>1954</v>
      </c>
      <c r="G1800" t="s">
        <v>2944</v>
      </c>
      <c r="H1800">
        <v>107.34</v>
      </c>
      <c r="I1800">
        <v>0</v>
      </c>
      <c r="J1800" s="380">
        <v>0</v>
      </c>
      <c r="K1800" s="380">
        <v>0</v>
      </c>
    </row>
    <row r="1801" spans="1:11" x14ac:dyDescent="0.3">
      <c r="A1801" s="256">
        <v>459523104000</v>
      </c>
      <c r="B1801" t="s">
        <v>1948</v>
      </c>
      <c r="C1801" t="s">
        <v>1949</v>
      </c>
      <c r="D1801" s="379">
        <v>459523104000</v>
      </c>
      <c r="E1801" t="s">
        <v>1955</v>
      </c>
      <c r="F1801" t="s">
        <v>1955</v>
      </c>
      <c r="G1801" t="s">
        <v>2944</v>
      </c>
      <c r="H1801">
        <v>152.91</v>
      </c>
      <c r="I1801">
        <v>0</v>
      </c>
      <c r="J1801" s="380">
        <v>0</v>
      </c>
      <c r="K1801" s="380">
        <v>0</v>
      </c>
    </row>
    <row r="1802" spans="1:11" x14ac:dyDescent="0.3">
      <c r="A1802" s="256">
        <v>459523104500</v>
      </c>
      <c r="B1802" t="s">
        <v>1948</v>
      </c>
      <c r="C1802" t="s">
        <v>1949</v>
      </c>
      <c r="D1802" s="379">
        <v>459523104500</v>
      </c>
      <c r="E1802" t="s">
        <v>1956</v>
      </c>
      <c r="F1802">
        <v>0</v>
      </c>
      <c r="G1802" t="s">
        <v>2944</v>
      </c>
      <c r="H1802">
        <v>136.58000000000001</v>
      </c>
      <c r="I1802">
        <v>0</v>
      </c>
      <c r="J1802" s="380">
        <v>0</v>
      </c>
      <c r="K1802" s="380">
        <v>0</v>
      </c>
    </row>
    <row r="1803" spans="1:11" x14ac:dyDescent="0.3">
      <c r="A1803" s="256">
        <v>459523105000</v>
      </c>
      <c r="B1803" t="s">
        <v>1948</v>
      </c>
      <c r="C1803" t="s">
        <v>1949</v>
      </c>
      <c r="D1803" s="379">
        <v>459523105000</v>
      </c>
      <c r="E1803" t="s">
        <v>1957</v>
      </c>
      <c r="F1803" t="s">
        <v>1957</v>
      </c>
      <c r="G1803" t="s">
        <v>2944</v>
      </c>
      <c r="H1803">
        <v>89.98</v>
      </c>
      <c r="I1803">
        <v>0</v>
      </c>
      <c r="J1803" s="380">
        <v>0</v>
      </c>
      <c r="K1803" s="380">
        <v>0</v>
      </c>
    </row>
    <row r="1804" spans="1:11" x14ac:dyDescent="0.3">
      <c r="A1804" s="256">
        <v>459523106000</v>
      </c>
      <c r="B1804" t="s">
        <v>1948</v>
      </c>
      <c r="C1804" t="s">
        <v>1949</v>
      </c>
      <c r="D1804" s="379">
        <v>459523106000</v>
      </c>
      <c r="E1804" t="s">
        <v>1958</v>
      </c>
      <c r="F1804" t="s">
        <v>1958</v>
      </c>
      <c r="G1804" t="s">
        <v>2944</v>
      </c>
      <c r="H1804">
        <v>119.32</v>
      </c>
      <c r="I1804">
        <v>0</v>
      </c>
      <c r="J1804" s="380">
        <v>0</v>
      </c>
      <c r="K1804" s="380">
        <v>0</v>
      </c>
    </row>
    <row r="1805" spans="1:11" x14ac:dyDescent="0.3">
      <c r="A1805" s="256">
        <v>459523107000</v>
      </c>
      <c r="B1805" t="s">
        <v>1948</v>
      </c>
      <c r="C1805" t="s">
        <v>1949</v>
      </c>
      <c r="D1805" s="379">
        <v>459523107000</v>
      </c>
      <c r="E1805" t="s">
        <v>1959</v>
      </c>
      <c r="F1805" t="s">
        <v>1959</v>
      </c>
      <c r="G1805" t="s">
        <v>2944</v>
      </c>
      <c r="H1805">
        <v>88.03</v>
      </c>
      <c r="I1805">
        <v>0</v>
      </c>
      <c r="J1805" s="380">
        <v>0</v>
      </c>
      <c r="K1805" s="380">
        <v>0</v>
      </c>
    </row>
    <row r="1806" spans="1:11" x14ac:dyDescent="0.3">
      <c r="A1806" s="256">
        <v>459523110000</v>
      </c>
      <c r="B1806" t="s">
        <v>1948</v>
      </c>
      <c r="C1806" t="s">
        <v>1949</v>
      </c>
      <c r="D1806" s="379">
        <v>459523110000</v>
      </c>
      <c r="E1806" t="s">
        <v>1960</v>
      </c>
      <c r="F1806">
        <v>0</v>
      </c>
      <c r="G1806" t="s">
        <v>2944</v>
      </c>
      <c r="H1806">
        <v>25.74</v>
      </c>
      <c r="I1806">
        <v>0</v>
      </c>
      <c r="J1806" s="380">
        <v>0</v>
      </c>
      <c r="K1806" s="380">
        <v>0</v>
      </c>
    </row>
    <row r="1807" spans="1:11" x14ac:dyDescent="0.3">
      <c r="A1807" s="256">
        <v>459523111000</v>
      </c>
      <c r="B1807" t="s">
        <v>1948</v>
      </c>
      <c r="C1807" t="s">
        <v>1949</v>
      </c>
      <c r="D1807" s="379">
        <v>459523111000</v>
      </c>
      <c r="E1807" t="s">
        <v>1961</v>
      </c>
      <c r="F1807">
        <v>0</v>
      </c>
      <c r="G1807" t="s">
        <v>2944</v>
      </c>
      <c r="H1807">
        <v>6.41</v>
      </c>
      <c r="I1807">
        <v>0</v>
      </c>
      <c r="J1807" s="380">
        <v>0</v>
      </c>
      <c r="K1807" s="380">
        <v>0</v>
      </c>
    </row>
    <row r="1808" spans="1:11" x14ac:dyDescent="0.3">
      <c r="A1808" s="256">
        <v>459523112000</v>
      </c>
      <c r="B1808" t="s">
        <v>1948</v>
      </c>
      <c r="C1808" t="s">
        <v>1949</v>
      </c>
      <c r="D1808" s="379">
        <v>459523112000</v>
      </c>
      <c r="E1808" t="s">
        <v>1962</v>
      </c>
      <c r="F1808">
        <v>0</v>
      </c>
      <c r="G1808" t="s">
        <v>2944</v>
      </c>
      <c r="H1808">
        <v>438.42</v>
      </c>
      <c r="I1808">
        <v>0</v>
      </c>
      <c r="J1808" s="380">
        <v>0</v>
      </c>
      <c r="K1808" s="380">
        <v>0</v>
      </c>
    </row>
    <row r="1809" spans="1:11" x14ac:dyDescent="0.3">
      <c r="A1809" s="256">
        <v>459523113000</v>
      </c>
      <c r="B1809" t="s">
        <v>1948</v>
      </c>
      <c r="C1809" t="s">
        <v>1949</v>
      </c>
      <c r="D1809" s="379">
        <v>459523113000</v>
      </c>
      <c r="E1809" t="s">
        <v>1963</v>
      </c>
      <c r="F1809">
        <v>0</v>
      </c>
      <c r="G1809" t="s">
        <v>2944</v>
      </c>
      <c r="H1809">
        <v>12.85</v>
      </c>
      <c r="I1809">
        <v>0</v>
      </c>
      <c r="J1809" s="380">
        <v>0</v>
      </c>
      <c r="K1809" s="380">
        <v>0</v>
      </c>
    </row>
    <row r="1810" spans="1:11" x14ac:dyDescent="0.3">
      <c r="A1810" s="256">
        <v>459523114000</v>
      </c>
      <c r="B1810" t="s">
        <v>1948</v>
      </c>
      <c r="C1810" t="s">
        <v>1949</v>
      </c>
      <c r="D1810" s="379">
        <v>459523114000</v>
      </c>
      <c r="E1810" t="s">
        <v>1964</v>
      </c>
      <c r="F1810">
        <v>0</v>
      </c>
      <c r="G1810" t="s">
        <v>2944</v>
      </c>
      <c r="H1810">
        <v>164.34</v>
      </c>
      <c r="I1810">
        <v>0</v>
      </c>
      <c r="J1810" s="380">
        <v>0</v>
      </c>
      <c r="K1810" s="380">
        <v>0</v>
      </c>
    </row>
    <row r="1811" spans="1:11" x14ac:dyDescent="0.3">
      <c r="A1811" s="256">
        <v>459523114200</v>
      </c>
      <c r="B1811" t="s">
        <v>1948</v>
      </c>
      <c r="C1811" t="s">
        <v>1949</v>
      </c>
      <c r="D1811" s="379">
        <v>459523114200</v>
      </c>
      <c r="E1811" t="s">
        <v>1965</v>
      </c>
      <c r="F1811" t="s">
        <v>1965</v>
      </c>
      <c r="G1811" t="s">
        <v>2944</v>
      </c>
      <c r="H1811">
        <v>143.47999999999999</v>
      </c>
      <c r="I1811">
        <v>0</v>
      </c>
      <c r="J1811" s="380">
        <v>0</v>
      </c>
      <c r="K1811" s="380">
        <v>0</v>
      </c>
    </row>
    <row r="1812" spans="1:11" x14ac:dyDescent="0.3">
      <c r="A1812" s="256">
        <v>459523114500</v>
      </c>
      <c r="B1812" t="s">
        <v>1948</v>
      </c>
      <c r="C1812" t="s">
        <v>1949</v>
      </c>
      <c r="D1812" s="379">
        <v>459523114500</v>
      </c>
      <c r="E1812" t="s">
        <v>1966</v>
      </c>
      <c r="F1812" t="s">
        <v>1966</v>
      </c>
      <c r="G1812" t="s">
        <v>2944</v>
      </c>
      <c r="H1812">
        <v>151.27000000000001</v>
      </c>
      <c r="I1812">
        <v>0</v>
      </c>
      <c r="J1812" s="380">
        <v>0</v>
      </c>
      <c r="K1812" s="380">
        <v>0</v>
      </c>
    </row>
    <row r="1813" spans="1:11" x14ac:dyDescent="0.3">
      <c r="A1813" s="256">
        <v>459523115000</v>
      </c>
      <c r="B1813" t="s">
        <v>1948</v>
      </c>
      <c r="C1813" t="s">
        <v>1949</v>
      </c>
      <c r="D1813" s="379">
        <v>459523115000</v>
      </c>
      <c r="E1813" t="s">
        <v>1967</v>
      </c>
      <c r="F1813" t="s">
        <v>1967</v>
      </c>
      <c r="G1813" t="s">
        <v>2944</v>
      </c>
      <c r="H1813">
        <v>6.41</v>
      </c>
      <c r="I1813">
        <v>0</v>
      </c>
      <c r="J1813" s="380">
        <v>0</v>
      </c>
      <c r="K1813" s="380">
        <v>0</v>
      </c>
    </row>
    <row r="1814" spans="1:11" x14ac:dyDescent="0.3">
      <c r="A1814" s="256">
        <v>459523116000</v>
      </c>
      <c r="B1814" t="s">
        <v>1948</v>
      </c>
      <c r="C1814" t="s">
        <v>1949</v>
      </c>
      <c r="D1814" s="379">
        <v>459523116000</v>
      </c>
      <c r="E1814" t="s">
        <v>1968</v>
      </c>
      <c r="F1814">
        <v>0</v>
      </c>
      <c r="G1814" t="s">
        <v>2944</v>
      </c>
      <c r="H1814">
        <v>475.48</v>
      </c>
      <c r="I1814">
        <v>0</v>
      </c>
      <c r="J1814" s="380">
        <v>0</v>
      </c>
      <c r="K1814" s="380">
        <v>0</v>
      </c>
    </row>
    <row r="1815" spans="1:11" x14ac:dyDescent="0.3">
      <c r="A1815" s="256">
        <v>459523117000</v>
      </c>
      <c r="B1815" t="s">
        <v>1948</v>
      </c>
      <c r="C1815" t="s">
        <v>1949</v>
      </c>
      <c r="D1815" s="379">
        <v>459523117000</v>
      </c>
      <c r="E1815" t="s">
        <v>1969</v>
      </c>
      <c r="F1815">
        <v>0</v>
      </c>
      <c r="G1815" t="s">
        <v>2944</v>
      </c>
      <c r="H1815">
        <v>2.58</v>
      </c>
      <c r="I1815">
        <v>0</v>
      </c>
      <c r="J1815" s="380">
        <v>0</v>
      </c>
      <c r="K1815" s="380">
        <v>0</v>
      </c>
    </row>
    <row r="1816" spans="1:11" x14ac:dyDescent="0.3">
      <c r="A1816" s="256">
        <v>459523118000</v>
      </c>
      <c r="B1816" t="s">
        <v>1948</v>
      </c>
      <c r="C1816" t="s">
        <v>1949</v>
      </c>
      <c r="D1816" s="379">
        <v>459523118000</v>
      </c>
      <c r="E1816" t="s">
        <v>1970</v>
      </c>
      <c r="F1816">
        <v>0</v>
      </c>
      <c r="G1816" t="s">
        <v>2944</v>
      </c>
      <c r="H1816">
        <v>12.85</v>
      </c>
      <c r="I1816">
        <v>0</v>
      </c>
      <c r="J1816" s="380">
        <v>0</v>
      </c>
      <c r="K1816" s="380">
        <v>0</v>
      </c>
    </row>
    <row r="1817" spans="1:11" x14ac:dyDescent="0.3">
      <c r="A1817" s="256">
        <v>459523119000</v>
      </c>
      <c r="B1817" t="s">
        <v>1948</v>
      </c>
      <c r="C1817" t="s">
        <v>1949</v>
      </c>
      <c r="D1817" s="379">
        <v>459523119000</v>
      </c>
      <c r="E1817" t="s">
        <v>1971</v>
      </c>
      <c r="F1817" t="s">
        <v>1971</v>
      </c>
      <c r="G1817" t="s">
        <v>2944</v>
      </c>
      <c r="H1817">
        <v>60.19</v>
      </c>
      <c r="I1817">
        <v>0</v>
      </c>
      <c r="J1817" s="380">
        <v>0</v>
      </c>
      <c r="K1817" s="380">
        <v>0</v>
      </c>
    </row>
    <row r="1818" spans="1:11" x14ac:dyDescent="0.3">
      <c r="A1818" s="256">
        <v>459523121000</v>
      </c>
      <c r="B1818" t="s">
        <v>1948</v>
      </c>
      <c r="C1818" t="s">
        <v>1949</v>
      </c>
      <c r="D1818" s="379">
        <v>459523121000</v>
      </c>
      <c r="E1818" t="s">
        <v>1972</v>
      </c>
      <c r="F1818">
        <v>0</v>
      </c>
      <c r="G1818" t="s">
        <v>2944</v>
      </c>
      <c r="H1818">
        <v>439.88</v>
      </c>
      <c r="I1818">
        <v>0</v>
      </c>
      <c r="J1818" s="380">
        <v>0</v>
      </c>
      <c r="K1818" s="380">
        <v>0</v>
      </c>
    </row>
    <row r="1819" spans="1:11" x14ac:dyDescent="0.3">
      <c r="A1819" s="256">
        <v>459523122000</v>
      </c>
      <c r="B1819" t="s">
        <v>1948</v>
      </c>
      <c r="C1819" t="s">
        <v>1949</v>
      </c>
      <c r="D1819" s="379">
        <v>459523122000</v>
      </c>
      <c r="E1819" t="s">
        <v>1973</v>
      </c>
      <c r="F1819">
        <v>0</v>
      </c>
      <c r="G1819" t="s">
        <v>2944</v>
      </c>
      <c r="H1819">
        <v>1523.86</v>
      </c>
      <c r="I1819">
        <v>0</v>
      </c>
      <c r="J1819" s="380">
        <v>0</v>
      </c>
      <c r="K1819" s="380">
        <v>0</v>
      </c>
    </row>
    <row r="1820" spans="1:11" x14ac:dyDescent="0.3">
      <c r="A1820" s="256">
        <v>459523123000</v>
      </c>
      <c r="B1820" t="s">
        <v>1948</v>
      </c>
      <c r="C1820" t="s">
        <v>1949</v>
      </c>
      <c r="D1820" s="379">
        <v>459523123000</v>
      </c>
      <c r="E1820" t="s">
        <v>1974</v>
      </c>
      <c r="F1820">
        <v>0</v>
      </c>
      <c r="G1820" t="s">
        <v>2944</v>
      </c>
      <c r="H1820">
        <v>315.58</v>
      </c>
      <c r="I1820">
        <v>0</v>
      </c>
      <c r="J1820" s="380">
        <v>0</v>
      </c>
      <c r="K1820" s="380">
        <v>0</v>
      </c>
    </row>
    <row r="1821" spans="1:11" x14ac:dyDescent="0.3">
      <c r="A1821" s="256">
        <v>459523124000</v>
      </c>
      <c r="B1821" t="s">
        <v>1948</v>
      </c>
      <c r="C1821" t="s">
        <v>1949</v>
      </c>
      <c r="D1821" s="379">
        <v>459523124000</v>
      </c>
      <c r="E1821" t="s">
        <v>1975</v>
      </c>
      <c r="F1821">
        <v>0</v>
      </c>
      <c r="G1821" t="s">
        <v>2944</v>
      </c>
      <c r="H1821">
        <v>93.35</v>
      </c>
      <c r="I1821">
        <v>0</v>
      </c>
      <c r="J1821" s="380">
        <v>0</v>
      </c>
      <c r="K1821" s="380">
        <v>0</v>
      </c>
    </row>
    <row r="1822" spans="1:11" x14ac:dyDescent="0.3">
      <c r="A1822" s="256">
        <v>459524101000</v>
      </c>
      <c r="B1822" t="s">
        <v>1976</v>
      </c>
      <c r="C1822" t="s">
        <v>1977</v>
      </c>
      <c r="D1822" s="379">
        <v>459524101000</v>
      </c>
      <c r="E1822" t="s">
        <v>1978</v>
      </c>
      <c r="F1822" t="s">
        <v>1978</v>
      </c>
      <c r="G1822" t="s">
        <v>2944</v>
      </c>
      <c r="H1822">
        <v>56.41</v>
      </c>
      <c r="I1822">
        <v>0</v>
      </c>
      <c r="J1822" s="380">
        <v>0</v>
      </c>
      <c r="K1822" s="380">
        <v>0</v>
      </c>
    </row>
    <row r="1823" spans="1:11" x14ac:dyDescent="0.3">
      <c r="A1823" s="256">
        <v>459524101500</v>
      </c>
      <c r="B1823" t="s">
        <v>1976</v>
      </c>
      <c r="C1823" t="s">
        <v>1977</v>
      </c>
      <c r="D1823" s="379">
        <v>459524101500</v>
      </c>
      <c r="E1823" t="s">
        <v>1979</v>
      </c>
      <c r="F1823" t="s">
        <v>1979</v>
      </c>
      <c r="G1823" t="s">
        <v>2944</v>
      </c>
      <c r="H1823">
        <v>56.41</v>
      </c>
      <c r="I1823">
        <v>0</v>
      </c>
      <c r="J1823" s="380">
        <v>0</v>
      </c>
      <c r="K1823" s="380">
        <v>0</v>
      </c>
    </row>
    <row r="1824" spans="1:11" x14ac:dyDescent="0.3">
      <c r="A1824" s="256">
        <v>459524125600</v>
      </c>
      <c r="B1824" t="s">
        <v>1976</v>
      </c>
      <c r="C1824" t="s">
        <v>1977</v>
      </c>
      <c r="D1824" s="379">
        <v>459524125600</v>
      </c>
      <c r="E1824" t="s">
        <v>1980</v>
      </c>
      <c r="F1824" t="s">
        <v>1980</v>
      </c>
      <c r="G1824" t="s">
        <v>2944</v>
      </c>
      <c r="H1824">
        <v>0</v>
      </c>
      <c r="I1824">
        <v>0</v>
      </c>
      <c r="J1824" s="380">
        <v>0</v>
      </c>
      <c r="K1824" s="380">
        <v>0</v>
      </c>
    </row>
    <row r="1825" spans="1:11" x14ac:dyDescent="0.3">
      <c r="A1825" s="256">
        <v>459524130500</v>
      </c>
      <c r="B1825" t="s">
        <v>1976</v>
      </c>
      <c r="C1825" t="s">
        <v>1977</v>
      </c>
      <c r="D1825" s="379">
        <v>459524130500</v>
      </c>
      <c r="E1825" t="s">
        <v>1981</v>
      </c>
      <c r="F1825" t="s">
        <v>1981</v>
      </c>
      <c r="G1825" t="s">
        <v>2944</v>
      </c>
      <c r="H1825">
        <v>56</v>
      </c>
      <c r="I1825">
        <v>0</v>
      </c>
      <c r="J1825" s="380">
        <v>0</v>
      </c>
      <c r="K1825" s="380">
        <v>0</v>
      </c>
    </row>
    <row r="1826" spans="1:11" x14ac:dyDescent="0.3">
      <c r="A1826" s="256">
        <v>459524132300</v>
      </c>
      <c r="B1826" t="s">
        <v>1976</v>
      </c>
      <c r="C1826" t="s">
        <v>1977</v>
      </c>
      <c r="D1826" s="379">
        <v>459524132300</v>
      </c>
      <c r="E1826" t="s">
        <v>1982</v>
      </c>
      <c r="F1826" t="s">
        <v>1982</v>
      </c>
      <c r="G1826" t="s">
        <v>2944</v>
      </c>
      <c r="H1826">
        <v>56.81</v>
      </c>
      <c r="I1826">
        <v>0</v>
      </c>
      <c r="J1826" s="380">
        <v>0</v>
      </c>
      <c r="K1826" s="380">
        <v>0</v>
      </c>
    </row>
    <row r="1827" spans="1:11" x14ac:dyDescent="0.3">
      <c r="A1827" s="256">
        <v>459524140100</v>
      </c>
      <c r="B1827" t="s">
        <v>1976</v>
      </c>
      <c r="C1827" t="s">
        <v>1977</v>
      </c>
      <c r="D1827" s="379">
        <v>459524140100</v>
      </c>
      <c r="E1827" t="s">
        <v>1983</v>
      </c>
      <c r="F1827" t="s">
        <v>1983</v>
      </c>
      <c r="G1827" t="s">
        <v>2944</v>
      </c>
      <c r="H1827">
        <v>56</v>
      </c>
      <c r="I1827">
        <v>0</v>
      </c>
      <c r="J1827" s="380">
        <v>0</v>
      </c>
      <c r="K1827" s="380">
        <v>0</v>
      </c>
    </row>
    <row r="1828" spans="1:11" x14ac:dyDescent="0.3">
      <c r="A1828" s="256">
        <v>459524140700</v>
      </c>
      <c r="B1828" t="s">
        <v>1976</v>
      </c>
      <c r="C1828" t="s">
        <v>1977</v>
      </c>
      <c r="D1828" s="379">
        <v>459524140700</v>
      </c>
      <c r="E1828" t="s">
        <v>1984</v>
      </c>
      <c r="F1828" t="s">
        <v>1984</v>
      </c>
      <c r="G1828" t="s">
        <v>2944</v>
      </c>
      <c r="H1828">
        <v>56</v>
      </c>
      <c r="I1828">
        <v>0</v>
      </c>
      <c r="J1828" s="380">
        <v>0</v>
      </c>
      <c r="K1828" s="380">
        <v>0</v>
      </c>
    </row>
    <row r="1829" spans="1:11" x14ac:dyDescent="0.3">
      <c r="A1829" s="256">
        <v>459524144100</v>
      </c>
      <c r="B1829" t="s">
        <v>1976</v>
      </c>
      <c r="C1829" t="s">
        <v>1977</v>
      </c>
      <c r="D1829" s="379">
        <v>459524144100</v>
      </c>
      <c r="E1829" t="s">
        <v>1985</v>
      </c>
      <c r="F1829" t="s">
        <v>1985</v>
      </c>
      <c r="G1829" t="s">
        <v>2944</v>
      </c>
      <c r="H1829">
        <v>56.75</v>
      </c>
      <c r="I1829">
        <v>0</v>
      </c>
      <c r="J1829" s="380">
        <v>0</v>
      </c>
      <c r="K1829" s="380">
        <v>0</v>
      </c>
    </row>
    <row r="1830" spans="1:11" x14ac:dyDescent="0.3">
      <c r="A1830" s="256">
        <v>459524144500</v>
      </c>
      <c r="B1830" t="s">
        <v>1976</v>
      </c>
      <c r="C1830" t="s">
        <v>1977</v>
      </c>
      <c r="D1830" s="379">
        <v>459524144500</v>
      </c>
      <c r="E1830" t="s">
        <v>1986</v>
      </c>
      <c r="F1830" t="s">
        <v>1986</v>
      </c>
      <c r="G1830" t="s">
        <v>2944</v>
      </c>
      <c r="H1830">
        <v>56</v>
      </c>
      <c r="I1830">
        <v>0</v>
      </c>
      <c r="J1830" s="380">
        <v>0</v>
      </c>
      <c r="K1830" s="380">
        <v>0</v>
      </c>
    </row>
    <row r="1831" spans="1:11" x14ac:dyDescent="0.3">
      <c r="A1831" s="256">
        <v>459524144800</v>
      </c>
      <c r="B1831" t="s">
        <v>1976</v>
      </c>
      <c r="C1831" t="s">
        <v>1977</v>
      </c>
      <c r="D1831" s="379">
        <v>459524144800</v>
      </c>
      <c r="E1831" t="s">
        <v>1987</v>
      </c>
      <c r="F1831" t="s">
        <v>1987</v>
      </c>
      <c r="G1831" t="s">
        <v>2944</v>
      </c>
      <c r="H1831">
        <v>56</v>
      </c>
      <c r="I1831">
        <v>0</v>
      </c>
      <c r="J1831" s="380">
        <v>0</v>
      </c>
      <c r="K1831" s="380">
        <v>0</v>
      </c>
    </row>
    <row r="1832" spans="1:11" x14ac:dyDescent="0.3">
      <c r="A1832" s="256">
        <v>459524145100</v>
      </c>
      <c r="B1832" t="s">
        <v>1976</v>
      </c>
      <c r="C1832" t="s">
        <v>1977</v>
      </c>
      <c r="D1832" s="379">
        <v>459524145100</v>
      </c>
      <c r="E1832" t="s">
        <v>1988</v>
      </c>
      <c r="F1832" t="s">
        <v>1988</v>
      </c>
      <c r="G1832" t="s">
        <v>2944</v>
      </c>
      <c r="H1832">
        <v>51.94</v>
      </c>
      <c r="I1832">
        <v>0</v>
      </c>
      <c r="J1832" s="380">
        <v>0</v>
      </c>
      <c r="K1832" s="380">
        <v>0</v>
      </c>
    </row>
    <row r="1833" spans="1:11" x14ac:dyDescent="0.3">
      <c r="A1833" s="256">
        <v>459524149900</v>
      </c>
      <c r="B1833" t="s">
        <v>1976</v>
      </c>
      <c r="C1833" t="s">
        <v>1977</v>
      </c>
      <c r="D1833" s="379">
        <v>459524149900</v>
      </c>
      <c r="E1833" t="s">
        <v>1989</v>
      </c>
      <c r="F1833" t="s">
        <v>1989</v>
      </c>
      <c r="G1833" t="s">
        <v>2944</v>
      </c>
      <c r="H1833">
        <v>67.010000000000005</v>
      </c>
      <c r="I1833">
        <v>0</v>
      </c>
      <c r="J1833" s="380">
        <v>0</v>
      </c>
      <c r="K1833" s="380">
        <v>0</v>
      </c>
    </row>
    <row r="1834" spans="1:11" x14ac:dyDescent="0.3">
      <c r="A1834" s="256">
        <v>459524201000</v>
      </c>
      <c r="B1834" t="s">
        <v>1976</v>
      </c>
      <c r="C1834" t="s">
        <v>1977</v>
      </c>
      <c r="D1834" s="379">
        <v>459524201000</v>
      </c>
      <c r="E1834" t="s">
        <v>1990</v>
      </c>
      <c r="F1834" t="s">
        <v>1990</v>
      </c>
      <c r="G1834" t="s">
        <v>2944</v>
      </c>
      <c r="H1834">
        <v>83.46</v>
      </c>
      <c r="I1834">
        <v>0</v>
      </c>
      <c r="J1834" s="380">
        <v>0</v>
      </c>
      <c r="K1834" s="380">
        <v>0</v>
      </c>
    </row>
    <row r="1835" spans="1:11" x14ac:dyDescent="0.3">
      <c r="A1835" s="256">
        <v>459524202000</v>
      </c>
      <c r="B1835" t="s">
        <v>1976</v>
      </c>
      <c r="C1835" t="s">
        <v>1977</v>
      </c>
      <c r="D1835" s="379">
        <v>459524202000</v>
      </c>
      <c r="E1835" t="s">
        <v>1991</v>
      </c>
      <c r="F1835" t="s">
        <v>1991</v>
      </c>
      <c r="G1835" t="s">
        <v>2944</v>
      </c>
      <c r="H1835">
        <v>83.46</v>
      </c>
      <c r="I1835">
        <v>0</v>
      </c>
      <c r="J1835" s="380">
        <v>0</v>
      </c>
      <c r="K1835" s="380">
        <v>0</v>
      </c>
    </row>
    <row r="1836" spans="1:11" x14ac:dyDescent="0.3">
      <c r="A1836" s="256">
        <v>459524203000</v>
      </c>
      <c r="B1836" t="s">
        <v>1976</v>
      </c>
      <c r="C1836" t="s">
        <v>1977</v>
      </c>
      <c r="D1836" s="379">
        <v>459524203000</v>
      </c>
      <c r="E1836" t="s">
        <v>1992</v>
      </c>
      <c r="F1836" t="s">
        <v>1992</v>
      </c>
      <c r="G1836" t="s">
        <v>2944</v>
      </c>
      <c r="H1836">
        <v>59.26</v>
      </c>
      <c r="I1836">
        <v>0</v>
      </c>
      <c r="J1836" s="380">
        <v>0</v>
      </c>
      <c r="K1836" s="380">
        <v>0</v>
      </c>
    </row>
    <row r="1837" spans="1:11" x14ac:dyDescent="0.3">
      <c r="A1837" s="256">
        <v>459524204000</v>
      </c>
      <c r="B1837" t="s">
        <v>1976</v>
      </c>
      <c r="C1837" t="s">
        <v>1977</v>
      </c>
      <c r="D1837" s="379">
        <v>459524204000</v>
      </c>
      <c r="E1837" t="s">
        <v>1993</v>
      </c>
      <c r="F1837" t="s">
        <v>1993</v>
      </c>
      <c r="G1837" t="s">
        <v>2944</v>
      </c>
      <c r="H1837">
        <v>48.11</v>
      </c>
      <c r="I1837">
        <v>0</v>
      </c>
      <c r="J1837" s="380">
        <v>0</v>
      </c>
      <c r="K1837" s="380">
        <v>0</v>
      </c>
    </row>
    <row r="1838" spans="1:11" x14ac:dyDescent="0.3">
      <c r="A1838" s="256">
        <v>459524350000</v>
      </c>
      <c r="B1838" t="s">
        <v>1976</v>
      </c>
      <c r="C1838" t="s">
        <v>1977</v>
      </c>
      <c r="D1838" s="379">
        <v>459524350000</v>
      </c>
      <c r="E1838" t="s">
        <v>1994</v>
      </c>
      <c r="F1838" t="s">
        <v>1994</v>
      </c>
      <c r="G1838" t="s">
        <v>2944</v>
      </c>
      <c r="H1838">
        <v>179.13</v>
      </c>
      <c r="I1838">
        <v>0</v>
      </c>
      <c r="J1838" s="380">
        <v>0</v>
      </c>
      <c r="K1838" s="380">
        <v>0</v>
      </c>
    </row>
    <row r="1839" spans="1:11" x14ac:dyDescent="0.3">
      <c r="A1839" s="256">
        <v>459524350100</v>
      </c>
      <c r="B1839" t="s">
        <v>1976</v>
      </c>
      <c r="C1839" t="s">
        <v>1977</v>
      </c>
      <c r="D1839" s="379">
        <v>459524350100</v>
      </c>
      <c r="E1839" t="s">
        <v>1995</v>
      </c>
      <c r="F1839" t="s">
        <v>1995</v>
      </c>
      <c r="G1839" t="s">
        <v>2944</v>
      </c>
      <c r="H1839">
        <v>47.19</v>
      </c>
      <c r="I1839">
        <v>0</v>
      </c>
      <c r="J1839" s="380">
        <v>0</v>
      </c>
      <c r="K1839" s="380">
        <v>0</v>
      </c>
    </row>
    <row r="1840" spans="1:11" x14ac:dyDescent="0.3">
      <c r="A1840" s="256">
        <v>459524350200</v>
      </c>
      <c r="B1840" t="s">
        <v>1976</v>
      </c>
      <c r="C1840" t="s">
        <v>1977</v>
      </c>
      <c r="D1840" s="379">
        <v>459524350200</v>
      </c>
      <c r="E1840" t="s">
        <v>1996</v>
      </c>
      <c r="F1840" t="s">
        <v>1996</v>
      </c>
      <c r="G1840" t="s">
        <v>2944</v>
      </c>
      <c r="H1840">
        <v>71.41</v>
      </c>
      <c r="I1840">
        <v>0</v>
      </c>
      <c r="J1840" s="380">
        <v>0</v>
      </c>
      <c r="K1840" s="380">
        <v>0</v>
      </c>
    </row>
    <row r="1841" spans="1:11" x14ac:dyDescent="0.3">
      <c r="A1841" s="256">
        <v>459524350300</v>
      </c>
      <c r="B1841" t="s">
        <v>1976</v>
      </c>
      <c r="C1841" t="s">
        <v>1977</v>
      </c>
      <c r="D1841" s="379">
        <v>459524350300</v>
      </c>
      <c r="E1841" t="s">
        <v>1997</v>
      </c>
      <c r="F1841">
        <v>0</v>
      </c>
      <c r="G1841" t="s">
        <v>2944</v>
      </c>
      <c r="H1841">
        <v>11.02</v>
      </c>
      <c r="I1841">
        <v>0</v>
      </c>
      <c r="J1841" s="380">
        <v>0</v>
      </c>
      <c r="K1841" s="380">
        <v>0</v>
      </c>
    </row>
    <row r="1842" spans="1:11" x14ac:dyDescent="0.3">
      <c r="A1842" s="256">
        <v>459524350400</v>
      </c>
      <c r="B1842" t="s">
        <v>1976</v>
      </c>
      <c r="C1842" t="s">
        <v>1977</v>
      </c>
      <c r="D1842" s="379">
        <v>459524350400</v>
      </c>
      <c r="E1842" t="s">
        <v>1998</v>
      </c>
      <c r="F1842" t="s">
        <v>1998</v>
      </c>
      <c r="G1842" t="s">
        <v>2944</v>
      </c>
      <c r="H1842">
        <v>0</v>
      </c>
      <c r="I1842">
        <v>0</v>
      </c>
      <c r="J1842" s="380">
        <v>0</v>
      </c>
      <c r="K1842" s="380">
        <v>0</v>
      </c>
    </row>
    <row r="1843" spans="1:11" x14ac:dyDescent="0.3">
      <c r="A1843" s="256">
        <v>459524350500</v>
      </c>
      <c r="B1843" t="s">
        <v>1976</v>
      </c>
      <c r="C1843" t="s">
        <v>1977</v>
      </c>
      <c r="D1843" s="379">
        <v>459524350500</v>
      </c>
      <c r="E1843" t="s">
        <v>1999</v>
      </c>
      <c r="F1843" t="s">
        <v>1999</v>
      </c>
      <c r="G1843" t="s">
        <v>2944</v>
      </c>
      <c r="H1843">
        <v>10.74</v>
      </c>
      <c r="I1843">
        <v>0</v>
      </c>
      <c r="J1843" s="380">
        <v>0</v>
      </c>
      <c r="K1843" s="380">
        <v>0</v>
      </c>
    </row>
    <row r="1844" spans="1:11" x14ac:dyDescent="0.3">
      <c r="A1844" s="256">
        <v>459524350700</v>
      </c>
      <c r="B1844" t="s">
        <v>1976</v>
      </c>
      <c r="C1844" t="s">
        <v>1977</v>
      </c>
      <c r="D1844" s="379">
        <v>459524350700</v>
      </c>
      <c r="E1844" t="s">
        <v>2000</v>
      </c>
      <c r="F1844" t="s">
        <v>2000</v>
      </c>
      <c r="G1844" t="s">
        <v>2944</v>
      </c>
      <c r="H1844">
        <v>10.74</v>
      </c>
      <c r="I1844">
        <v>0</v>
      </c>
      <c r="J1844" s="380">
        <v>0</v>
      </c>
      <c r="K1844" s="380">
        <v>0</v>
      </c>
    </row>
    <row r="1845" spans="1:11" x14ac:dyDescent="0.3">
      <c r="A1845" s="256">
        <v>459524354500</v>
      </c>
      <c r="B1845" t="s">
        <v>1976</v>
      </c>
      <c r="C1845" t="s">
        <v>1977</v>
      </c>
      <c r="D1845" s="379">
        <v>459524354500</v>
      </c>
      <c r="E1845" t="s">
        <v>2001</v>
      </c>
      <c r="F1845" t="s">
        <v>2001</v>
      </c>
      <c r="G1845" t="s">
        <v>2944</v>
      </c>
      <c r="H1845">
        <v>56</v>
      </c>
      <c r="I1845">
        <v>0</v>
      </c>
      <c r="J1845" s="380">
        <v>0</v>
      </c>
      <c r="K1845" s="380">
        <v>0</v>
      </c>
    </row>
    <row r="1846" spans="1:11" x14ac:dyDescent="0.3">
      <c r="A1846" s="256">
        <v>459524355200</v>
      </c>
      <c r="B1846" t="s">
        <v>1976</v>
      </c>
      <c r="C1846" t="s">
        <v>1977</v>
      </c>
      <c r="D1846" s="379">
        <v>459524355200</v>
      </c>
      <c r="E1846" t="s">
        <v>2002</v>
      </c>
      <c r="F1846">
        <v>0</v>
      </c>
      <c r="G1846" t="s">
        <v>2944</v>
      </c>
      <c r="H1846">
        <v>14.27</v>
      </c>
      <c r="I1846">
        <v>0</v>
      </c>
      <c r="J1846" s="380">
        <v>0</v>
      </c>
      <c r="K1846" s="380">
        <v>0</v>
      </c>
    </row>
    <row r="1847" spans="1:11" x14ac:dyDescent="0.3">
      <c r="A1847" s="256">
        <v>459524370100</v>
      </c>
      <c r="B1847" t="s">
        <v>1976</v>
      </c>
      <c r="C1847" t="s">
        <v>1977</v>
      </c>
      <c r="D1847" s="379">
        <v>459524370100</v>
      </c>
      <c r="E1847" t="s">
        <v>2003</v>
      </c>
      <c r="F1847" t="s">
        <v>2004</v>
      </c>
      <c r="G1847" t="s">
        <v>2944</v>
      </c>
      <c r="H1847">
        <v>39.79</v>
      </c>
      <c r="I1847">
        <v>0</v>
      </c>
      <c r="J1847" s="380">
        <v>0</v>
      </c>
      <c r="K1847" s="380">
        <v>0</v>
      </c>
    </row>
    <row r="1848" spans="1:11" x14ac:dyDescent="0.3">
      <c r="A1848" s="256">
        <v>459524370300</v>
      </c>
      <c r="B1848" t="s">
        <v>1976</v>
      </c>
      <c r="C1848" t="s">
        <v>1977</v>
      </c>
      <c r="D1848" s="379">
        <v>459524370300</v>
      </c>
      <c r="E1848" t="s">
        <v>2005</v>
      </c>
      <c r="F1848" t="s">
        <v>2005</v>
      </c>
      <c r="G1848" t="s">
        <v>2944</v>
      </c>
      <c r="H1848">
        <v>54.94</v>
      </c>
      <c r="I1848">
        <v>0</v>
      </c>
      <c r="J1848" s="380">
        <v>0</v>
      </c>
      <c r="K1848" s="380">
        <v>0</v>
      </c>
    </row>
    <row r="1849" spans="1:11" x14ac:dyDescent="0.3">
      <c r="A1849" s="256">
        <v>459524370400</v>
      </c>
      <c r="B1849" t="s">
        <v>1976</v>
      </c>
      <c r="C1849" t="s">
        <v>1977</v>
      </c>
      <c r="D1849" s="379">
        <v>459524370400</v>
      </c>
      <c r="E1849" t="s">
        <v>2006</v>
      </c>
      <c r="F1849" t="s">
        <v>2006</v>
      </c>
      <c r="G1849" t="s">
        <v>2944</v>
      </c>
      <c r="H1849">
        <v>8.9499999999999993</v>
      </c>
      <c r="I1849">
        <v>0</v>
      </c>
      <c r="J1849" s="380">
        <v>0</v>
      </c>
      <c r="K1849" s="380">
        <v>0</v>
      </c>
    </row>
    <row r="1850" spans="1:11" x14ac:dyDescent="0.3">
      <c r="A1850" s="256">
        <v>459524373800</v>
      </c>
      <c r="B1850" t="s">
        <v>1976</v>
      </c>
      <c r="C1850" t="s">
        <v>1977</v>
      </c>
      <c r="D1850" s="379">
        <v>459524373800</v>
      </c>
      <c r="E1850" t="s">
        <v>2007</v>
      </c>
      <c r="F1850" t="s">
        <v>2007</v>
      </c>
      <c r="G1850" t="s">
        <v>2944</v>
      </c>
      <c r="H1850">
        <v>252.21</v>
      </c>
      <c r="I1850">
        <v>0</v>
      </c>
      <c r="J1850" s="380">
        <v>0</v>
      </c>
      <c r="K1850" s="380">
        <v>0</v>
      </c>
    </row>
    <row r="1851" spans="1:11" x14ac:dyDescent="0.3">
      <c r="A1851" s="256">
        <v>459524373900</v>
      </c>
      <c r="B1851" t="s">
        <v>1976</v>
      </c>
      <c r="C1851" t="s">
        <v>1977</v>
      </c>
      <c r="D1851" s="379">
        <v>459524373900</v>
      </c>
      <c r="E1851" t="s">
        <v>2008</v>
      </c>
      <c r="F1851" t="s">
        <v>2008</v>
      </c>
      <c r="G1851" t="s">
        <v>2944</v>
      </c>
      <c r="H1851">
        <v>53.73</v>
      </c>
      <c r="I1851">
        <v>0</v>
      </c>
      <c r="J1851" s="380">
        <v>0</v>
      </c>
      <c r="K1851" s="380">
        <v>0</v>
      </c>
    </row>
    <row r="1852" spans="1:11" x14ac:dyDescent="0.3">
      <c r="A1852" s="256">
        <v>459524451100</v>
      </c>
      <c r="B1852" t="s">
        <v>1976</v>
      </c>
      <c r="C1852" t="s">
        <v>1977</v>
      </c>
      <c r="D1852" s="379">
        <v>459524451100</v>
      </c>
      <c r="E1852" t="s">
        <v>2009</v>
      </c>
      <c r="F1852" t="s">
        <v>2009</v>
      </c>
      <c r="G1852" t="s">
        <v>2944</v>
      </c>
      <c r="H1852">
        <v>9.19</v>
      </c>
      <c r="I1852">
        <v>0</v>
      </c>
      <c r="J1852" s="380">
        <v>0</v>
      </c>
      <c r="K1852" s="380">
        <v>0</v>
      </c>
    </row>
    <row r="1853" spans="1:11" x14ac:dyDescent="0.3">
      <c r="A1853" s="256">
        <v>459524480100</v>
      </c>
      <c r="B1853" t="s">
        <v>1976</v>
      </c>
      <c r="C1853" t="s">
        <v>1977</v>
      </c>
      <c r="D1853" s="379">
        <v>459524480100</v>
      </c>
      <c r="E1853" t="s">
        <v>2010</v>
      </c>
      <c r="F1853" t="s">
        <v>2010</v>
      </c>
      <c r="G1853" t="s">
        <v>2944</v>
      </c>
      <c r="H1853">
        <v>148.15</v>
      </c>
      <c r="I1853">
        <v>0</v>
      </c>
      <c r="J1853" s="380">
        <v>0</v>
      </c>
      <c r="K1853" s="380">
        <v>0</v>
      </c>
    </row>
    <row r="1854" spans="1:11" x14ac:dyDescent="0.3">
      <c r="A1854" s="256">
        <v>459524580300</v>
      </c>
      <c r="B1854" t="s">
        <v>1976</v>
      </c>
      <c r="C1854" t="s">
        <v>1977</v>
      </c>
      <c r="D1854" s="379">
        <v>459524580300</v>
      </c>
      <c r="E1854" t="s">
        <v>2011</v>
      </c>
      <c r="F1854" t="s">
        <v>2011</v>
      </c>
      <c r="G1854" t="s">
        <v>2944</v>
      </c>
      <c r="H1854">
        <v>185.17</v>
      </c>
      <c r="I1854">
        <v>0</v>
      </c>
      <c r="J1854" s="380">
        <v>0</v>
      </c>
      <c r="K1854" s="380">
        <v>0</v>
      </c>
    </row>
    <row r="1855" spans="1:11" x14ac:dyDescent="0.3">
      <c r="A1855" s="256">
        <v>459524480400</v>
      </c>
      <c r="B1855" t="s">
        <v>1976</v>
      </c>
      <c r="C1855" t="s">
        <v>1977</v>
      </c>
      <c r="D1855" s="379">
        <v>459524480400</v>
      </c>
      <c r="E1855" t="s">
        <v>2012</v>
      </c>
      <c r="F1855" t="s">
        <v>2012</v>
      </c>
      <c r="G1855" t="s">
        <v>2985</v>
      </c>
      <c r="H1855">
        <v>168.23</v>
      </c>
      <c r="I1855">
        <v>0</v>
      </c>
      <c r="J1855" s="380">
        <v>0</v>
      </c>
      <c r="K1855" s="380">
        <v>0</v>
      </c>
    </row>
    <row r="1856" spans="1:11" x14ac:dyDescent="0.3">
      <c r="A1856" s="256">
        <v>459524580400</v>
      </c>
      <c r="B1856" t="s">
        <v>1976</v>
      </c>
      <c r="C1856" t="s">
        <v>1977</v>
      </c>
      <c r="D1856" s="379">
        <v>459524580400</v>
      </c>
      <c r="E1856" t="s">
        <v>2013</v>
      </c>
      <c r="F1856" t="s">
        <v>2013</v>
      </c>
      <c r="G1856" t="s">
        <v>2944</v>
      </c>
      <c r="H1856">
        <v>7.4</v>
      </c>
      <c r="I1856">
        <v>0</v>
      </c>
      <c r="J1856" s="380">
        <v>0</v>
      </c>
      <c r="K1856" s="380">
        <v>0</v>
      </c>
    </row>
    <row r="1857" spans="1:11" x14ac:dyDescent="0.3">
      <c r="A1857" s="256">
        <v>459524580800</v>
      </c>
      <c r="B1857" t="s">
        <v>1976</v>
      </c>
      <c r="C1857" t="s">
        <v>1977</v>
      </c>
      <c r="D1857" s="379">
        <v>459524580800</v>
      </c>
      <c r="E1857" t="s">
        <v>2014</v>
      </c>
      <c r="F1857" t="s">
        <v>2014</v>
      </c>
      <c r="G1857" t="s">
        <v>2944</v>
      </c>
      <c r="H1857">
        <v>7.4</v>
      </c>
      <c r="I1857">
        <v>0</v>
      </c>
      <c r="J1857" s="380">
        <v>0</v>
      </c>
      <c r="K1857" s="380">
        <v>0</v>
      </c>
    </row>
    <row r="1858" spans="1:11" x14ac:dyDescent="0.3">
      <c r="A1858" s="256">
        <v>459524630800</v>
      </c>
      <c r="B1858" t="s">
        <v>1976</v>
      </c>
      <c r="C1858" t="s">
        <v>1977</v>
      </c>
      <c r="D1858" s="379">
        <v>459524630800</v>
      </c>
      <c r="E1858" t="s">
        <v>2015</v>
      </c>
      <c r="F1858" t="s">
        <v>2015</v>
      </c>
      <c r="G1858" t="s">
        <v>2944</v>
      </c>
      <c r="H1858">
        <v>10.66</v>
      </c>
      <c r="I1858">
        <v>0</v>
      </c>
      <c r="J1858" s="380">
        <v>0</v>
      </c>
      <c r="K1858" s="380">
        <v>0</v>
      </c>
    </row>
    <row r="1859" spans="1:11" x14ac:dyDescent="0.3">
      <c r="A1859" s="256">
        <v>459524634500</v>
      </c>
      <c r="B1859" t="s">
        <v>1976</v>
      </c>
      <c r="C1859" t="s">
        <v>1977</v>
      </c>
      <c r="D1859" s="379">
        <v>459524634500</v>
      </c>
      <c r="E1859" t="s">
        <v>2016</v>
      </c>
      <c r="F1859" t="s">
        <v>2016</v>
      </c>
      <c r="G1859" t="s">
        <v>2981</v>
      </c>
      <c r="H1859">
        <v>10.66</v>
      </c>
      <c r="I1859">
        <v>0</v>
      </c>
      <c r="J1859" s="380">
        <v>0</v>
      </c>
      <c r="K1859" s="380">
        <v>0</v>
      </c>
    </row>
    <row r="1860" spans="1:11" x14ac:dyDescent="0.3">
      <c r="A1860" s="256">
        <v>459524710100</v>
      </c>
      <c r="B1860" t="s">
        <v>1976</v>
      </c>
      <c r="C1860" t="s">
        <v>1977</v>
      </c>
      <c r="D1860" s="379">
        <v>459524710100</v>
      </c>
      <c r="E1860" t="s">
        <v>2017</v>
      </c>
      <c r="F1860" t="s">
        <v>2017</v>
      </c>
      <c r="G1860" t="s">
        <v>2944</v>
      </c>
      <c r="H1860">
        <v>30.6</v>
      </c>
      <c r="I1860">
        <v>0</v>
      </c>
      <c r="J1860" s="380">
        <v>0</v>
      </c>
      <c r="K1860" s="380">
        <v>0</v>
      </c>
    </row>
    <row r="1861" spans="1:11" x14ac:dyDescent="0.3">
      <c r="A1861" s="256">
        <v>459524710110</v>
      </c>
      <c r="B1861" t="s">
        <v>1976</v>
      </c>
      <c r="C1861" t="s">
        <v>1977</v>
      </c>
      <c r="D1861" s="379">
        <v>459524710110</v>
      </c>
      <c r="E1861" t="s">
        <v>2018</v>
      </c>
      <c r="F1861" t="s">
        <v>2018</v>
      </c>
      <c r="G1861" t="s">
        <v>2944</v>
      </c>
      <c r="H1861">
        <v>32.83</v>
      </c>
      <c r="I1861">
        <v>0</v>
      </c>
      <c r="J1861" s="380">
        <v>0</v>
      </c>
      <c r="K1861" s="380">
        <v>0</v>
      </c>
    </row>
    <row r="1862" spans="1:11" x14ac:dyDescent="0.3">
      <c r="A1862" s="256">
        <v>459524710120</v>
      </c>
      <c r="B1862" t="s">
        <v>1976</v>
      </c>
      <c r="C1862" t="s">
        <v>1977</v>
      </c>
      <c r="D1862" s="379">
        <v>459524710120</v>
      </c>
      <c r="E1862" t="s">
        <v>2019</v>
      </c>
      <c r="F1862" t="s">
        <v>2019</v>
      </c>
      <c r="G1862" t="s">
        <v>2944</v>
      </c>
      <c r="H1862">
        <v>32.83</v>
      </c>
      <c r="I1862">
        <v>0</v>
      </c>
      <c r="J1862" s="380">
        <v>0</v>
      </c>
      <c r="K1862" s="380">
        <v>0</v>
      </c>
    </row>
    <row r="1863" spans="1:11" x14ac:dyDescent="0.3">
      <c r="A1863" s="256">
        <v>459524710300</v>
      </c>
      <c r="B1863" t="s">
        <v>1976</v>
      </c>
      <c r="C1863" t="s">
        <v>1977</v>
      </c>
      <c r="D1863" s="379">
        <v>459524710300</v>
      </c>
      <c r="E1863" t="s">
        <v>2020</v>
      </c>
      <c r="F1863" t="s">
        <v>2020</v>
      </c>
      <c r="G1863" t="s">
        <v>2944</v>
      </c>
      <c r="H1863">
        <v>30.6</v>
      </c>
      <c r="I1863">
        <v>0</v>
      </c>
      <c r="J1863" s="380">
        <v>0</v>
      </c>
      <c r="K1863" s="380">
        <v>0</v>
      </c>
    </row>
    <row r="1864" spans="1:11" x14ac:dyDescent="0.3">
      <c r="A1864" s="256">
        <v>459524710600</v>
      </c>
      <c r="B1864" t="s">
        <v>1976</v>
      </c>
      <c r="C1864" t="s">
        <v>1977</v>
      </c>
      <c r="D1864" s="379">
        <v>459524710600</v>
      </c>
      <c r="E1864" t="s">
        <v>2021</v>
      </c>
      <c r="F1864" t="s">
        <v>2021</v>
      </c>
      <c r="G1864" t="s">
        <v>2944</v>
      </c>
      <c r="H1864">
        <v>30.6</v>
      </c>
      <c r="I1864">
        <v>0</v>
      </c>
      <c r="J1864" s="380">
        <v>0</v>
      </c>
      <c r="K1864" s="380">
        <v>0</v>
      </c>
    </row>
    <row r="1865" spans="1:11" x14ac:dyDescent="0.3">
      <c r="A1865" s="256">
        <v>459524710700</v>
      </c>
      <c r="B1865" t="s">
        <v>1976</v>
      </c>
      <c r="C1865" t="s">
        <v>1977</v>
      </c>
      <c r="D1865" s="379">
        <v>459524710700</v>
      </c>
      <c r="E1865" t="s">
        <v>2022</v>
      </c>
      <c r="F1865" t="s">
        <v>2022</v>
      </c>
      <c r="G1865" t="s">
        <v>2944</v>
      </c>
      <c r="H1865">
        <v>32.68</v>
      </c>
      <c r="I1865">
        <v>0</v>
      </c>
      <c r="J1865" s="380">
        <v>0</v>
      </c>
      <c r="K1865" s="380">
        <v>0</v>
      </c>
    </row>
    <row r="1866" spans="1:11" x14ac:dyDescent="0.3">
      <c r="A1866" s="256">
        <v>459524710800</v>
      </c>
      <c r="B1866" t="s">
        <v>1976</v>
      </c>
      <c r="C1866" t="s">
        <v>1977</v>
      </c>
      <c r="D1866" s="379">
        <v>459524710800</v>
      </c>
      <c r="E1866" t="s">
        <v>2023</v>
      </c>
      <c r="F1866" t="s">
        <v>2023</v>
      </c>
      <c r="G1866" t="s">
        <v>2944</v>
      </c>
      <c r="H1866">
        <v>30.6</v>
      </c>
      <c r="I1866">
        <v>0</v>
      </c>
      <c r="J1866" s="380">
        <v>0</v>
      </c>
      <c r="K1866" s="380">
        <v>0</v>
      </c>
    </row>
    <row r="1867" spans="1:11" x14ac:dyDescent="0.3">
      <c r="A1867" s="256">
        <v>459524711100</v>
      </c>
      <c r="B1867" t="s">
        <v>1976</v>
      </c>
      <c r="C1867" t="s">
        <v>1977</v>
      </c>
      <c r="D1867" s="379">
        <v>459524711100</v>
      </c>
      <c r="E1867" t="s">
        <v>2024</v>
      </c>
      <c r="F1867" t="s">
        <v>2024</v>
      </c>
      <c r="G1867" t="s">
        <v>2944</v>
      </c>
      <c r="H1867">
        <v>30.6</v>
      </c>
      <c r="I1867">
        <v>0</v>
      </c>
      <c r="J1867" s="380">
        <v>0</v>
      </c>
      <c r="K1867" s="380">
        <v>0</v>
      </c>
    </row>
    <row r="1868" spans="1:11" x14ac:dyDescent="0.3">
      <c r="A1868" s="256">
        <v>459524711900</v>
      </c>
      <c r="B1868" t="s">
        <v>1976</v>
      </c>
      <c r="C1868" t="s">
        <v>1977</v>
      </c>
      <c r="D1868" s="379">
        <v>459524711900</v>
      </c>
      <c r="E1868" t="s">
        <v>2025</v>
      </c>
      <c r="F1868" t="s">
        <v>2025</v>
      </c>
      <c r="G1868" t="s">
        <v>2944</v>
      </c>
      <c r="H1868">
        <v>38.43</v>
      </c>
      <c r="I1868">
        <v>0</v>
      </c>
      <c r="J1868" s="380">
        <v>0</v>
      </c>
      <c r="K1868" s="380">
        <v>0</v>
      </c>
    </row>
    <row r="1869" spans="1:11" x14ac:dyDescent="0.3">
      <c r="A1869" s="256">
        <v>459524715100</v>
      </c>
      <c r="B1869" t="s">
        <v>1976</v>
      </c>
      <c r="C1869" t="s">
        <v>1977</v>
      </c>
      <c r="D1869" s="379">
        <v>459524715100</v>
      </c>
      <c r="E1869" t="s">
        <v>2026</v>
      </c>
      <c r="F1869" t="s">
        <v>2026</v>
      </c>
      <c r="G1869" t="s">
        <v>2944</v>
      </c>
      <c r="H1869">
        <v>28.15</v>
      </c>
      <c r="I1869">
        <v>0</v>
      </c>
      <c r="J1869" s="380">
        <v>0</v>
      </c>
      <c r="K1869" s="380">
        <v>0</v>
      </c>
    </row>
    <row r="1870" spans="1:11" x14ac:dyDescent="0.3">
      <c r="A1870" s="256">
        <v>459524781000</v>
      </c>
      <c r="B1870" t="s">
        <v>1976</v>
      </c>
      <c r="C1870" t="s">
        <v>1977</v>
      </c>
      <c r="D1870" s="379">
        <v>459524781000</v>
      </c>
      <c r="E1870" t="s">
        <v>2027</v>
      </c>
      <c r="F1870" t="s">
        <v>2027</v>
      </c>
      <c r="G1870" t="s">
        <v>2981</v>
      </c>
      <c r="H1870">
        <v>227.99</v>
      </c>
      <c r="I1870">
        <v>0</v>
      </c>
      <c r="J1870" s="380">
        <v>0</v>
      </c>
      <c r="K1870" s="380">
        <v>0</v>
      </c>
    </row>
    <row r="1871" spans="1:11" x14ac:dyDescent="0.3">
      <c r="A1871" s="256">
        <v>459524782000</v>
      </c>
      <c r="B1871" t="s">
        <v>1976</v>
      </c>
      <c r="C1871" t="s">
        <v>1977</v>
      </c>
      <c r="D1871" s="379">
        <v>459524782000</v>
      </c>
      <c r="E1871" t="s">
        <v>2028</v>
      </c>
      <c r="F1871" t="s">
        <v>2028</v>
      </c>
      <c r="G1871" t="s">
        <v>2944</v>
      </c>
      <c r="H1871">
        <v>35.92</v>
      </c>
      <c r="I1871">
        <v>0</v>
      </c>
      <c r="J1871" s="380">
        <v>0</v>
      </c>
      <c r="K1871" s="380">
        <v>0</v>
      </c>
    </row>
    <row r="1872" spans="1:11" x14ac:dyDescent="0.3">
      <c r="A1872" s="256">
        <v>459524783000</v>
      </c>
      <c r="B1872" t="s">
        <v>1976</v>
      </c>
      <c r="C1872" t="s">
        <v>1977</v>
      </c>
      <c r="D1872" s="379">
        <v>459524783000</v>
      </c>
      <c r="E1872" t="s">
        <v>2029</v>
      </c>
      <c r="F1872">
        <v>0</v>
      </c>
      <c r="G1872" t="s">
        <v>2944</v>
      </c>
      <c r="H1872">
        <v>101.95</v>
      </c>
      <c r="I1872">
        <v>0</v>
      </c>
      <c r="J1872" s="380">
        <v>0</v>
      </c>
      <c r="K1872" s="380">
        <v>0</v>
      </c>
    </row>
    <row r="1873" spans="1:11" x14ac:dyDescent="0.3">
      <c r="A1873" s="256">
        <v>459524784000</v>
      </c>
      <c r="B1873" t="s">
        <v>1976</v>
      </c>
      <c r="C1873" t="s">
        <v>1977</v>
      </c>
      <c r="D1873" s="379">
        <v>459524784000</v>
      </c>
      <c r="E1873" t="s">
        <v>2030</v>
      </c>
      <c r="F1873" t="s">
        <v>2030</v>
      </c>
      <c r="G1873" t="s">
        <v>2944</v>
      </c>
      <c r="H1873">
        <v>3</v>
      </c>
      <c r="I1873">
        <v>0</v>
      </c>
      <c r="J1873" s="380">
        <v>0</v>
      </c>
      <c r="K1873" s="380">
        <v>0</v>
      </c>
    </row>
    <row r="1874" spans="1:11" x14ac:dyDescent="0.3">
      <c r="A1874" s="256">
        <v>459524801000</v>
      </c>
      <c r="B1874" t="s">
        <v>1976</v>
      </c>
      <c r="C1874" t="s">
        <v>1977</v>
      </c>
      <c r="D1874" s="379">
        <v>459524801000</v>
      </c>
      <c r="E1874" t="s">
        <v>2031</v>
      </c>
      <c r="F1874" t="s">
        <v>2031</v>
      </c>
      <c r="G1874" t="s">
        <v>2944</v>
      </c>
      <c r="H1874">
        <v>82.14</v>
      </c>
      <c r="I1874">
        <v>0</v>
      </c>
      <c r="J1874" s="380">
        <v>0</v>
      </c>
      <c r="K1874" s="380">
        <v>0</v>
      </c>
    </row>
    <row r="1875" spans="1:11" x14ac:dyDescent="0.3">
      <c r="A1875" s="256">
        <v>459524801500</v>
      </c>
      <c r="B1875" t="s">
        <v>1976</v>
      </c>
      <c r="C1875" t="s">
        <v>1977</v>
      </c>
      <c r="D1875" s="379">
        <v>459524801500</v>
      </c>
      <c r="E1875" t="s">
        <v>2032</v>
      </c>
      <c r="F1875" t="s">
        <v>2032</v>
      </c>
      <c r="G1875" t="s">
        <v>2944</v>
      </c>
      <c r="H1875">
        <v>68.09</v>
      </c>
      <c r="I1875">
        <v>0</v>
      </c>
      <c r="J1875" s="380">
        <v>0</v>
      </c>
      <c r="K1875" s="380">
        <v>0</v>
      </c>
    </row>
    <row r="1876" spans="1:11" x14ac:dyDescent="0.3">
      <c r="A1876" s="256">
        <v>459524802000</v>
      </c>
      <c r="B1876" t="s">
        <v>1976</v>
      </c>
      <c r="C1876" t="s">
        <v>1977</v>
      </c>
      <c r="D1876" s="379">
        <v>459524802000</v>
      </c>
      <c r="E1876" t="s">
        <v>2033</v>
      </c>
      <c r="F1876" t="s">
        <v>2033</v>
      </c>
      <c r="G1876" t="s">
        <v>2944</v>
      </c>
      <c r="H1876">
        <v>4.63</v>
      </c>
      <c r="I1876">
        <v>0</v>
      </c>
      <c r="J1876" s="380">
        <v>0</v>
      </c>
      <c r="K1876" s="380">
        <v>0</v>
      </c>
    </row>
    <row r="1877" spans="1:11" x14ac:dyDescent="0.3">
      <c r="A1877" s="256">
        <v>459524802100</v>
      </c>
      <c r="B1877" t="s">
        <v>1976</v>
      </c>
      <c r="C1877" t="s">
        <v>1977</v>
      </c>
      <c r="D1877" s="379">
        <v>459524802100</v>
      </c>
      <c r="E1877" t="s">
        <v>2034</v>
      </c>
      <c r="F1877" t="s">
        <v>2034</v>
      </c>
      <c r="G1877" t="s">
        <v>2944</v>
      </c>
      <c r="H1877">
        <v>5.8</v>
      </c>
      <c r="I1877">
        <v>0</v>
      </c>
      <c r="J1877" s="380">
        <v>0</v>
      </c>
      <c r="K1877" s="380">
        <v>0</v>
      </c>
    </row>
    <row r="1878" spans="1:11" x14ac:dyDescent="0.3">
      <c r="A1878" s="256">
        <v>459524802200</v>
      </c>
      <c r="B1878" t="s">
        <v>1976</v>
      </c>
      <c r="C1878" t="s">
        <v>1977</v>
      </c>
      <c r="D1878" s="379">
        <v>459524802200</v>
      </c>
      <c r="E1878" t="s">
        <v>2035</v>
      </c>
      <c r="F1878" t="s">
        <v>2035</v>
      </c>
      <c r="G1878" t="s">
        <v>2944</v>
      </c>
      <c r="H1878">
        <v>5.23</v>
      </c>
      <c r="I1878">
        <v>0</v>
      </c>
      <c r="J1878" s="380">
        <v>0</v>
      </c>
      <c r="K1878" s="380">
        <v>0</v>
      </c>
    </row>
    <row r="1879" spans="1:11" x14ac:dyDescent="0.3">
      <c r="A1879" s="256">
        <v>459524802300</v>
      </c>
      <c r="B1879" t="s">
        <v>1976</v>
      </c>
      <c r="C1879" t="s">
        <v>1977</v>
      </c>
      <c r="D1879" s="379">
        <v>459524802300</v>
      </c>
      <c r="E1879" t="s">
        <v>2036</v>
      </c>
      <c r="F1879" t="s">
        <v>2036</v>
      </c>
      <c r="G1879" t="s">
        <v>2944</v>
      </c>
      <c r="H1879">
        <v>3.48</v>
      </c>
      <c r="I1879">
        <v>0</v>
      </c>
      <c r="J1879" s="380">
        <v>0</v>
      </c>
      <c r="K1879" s="380">
        <v>0</v>
      </c>
    </row>
    <row r="1880" spans="1:11" x14ac:dyDescent="0.3">
      <c r="A1880" s="256">
        <v>459524802400</v>
      </c>
      <c r="B1880" t="s">
        <v>1976</v>
      </c>
      <c r="C1880" t="s">
        <v>1977</v>
      </c>
      <c r="D1880" s="379">
        <v>459524802400</v>
      </c>
      <c r="E1880" t="s">
        <v>2037</v>
      </c>
      <c r="F1880" t="s">
        <v>2037</v>
      </c>
      <c r="G1880" t="s">
        <v>2944</v>
      </c>
      <c r="H1880">
        <v>3.57</v>
      </c>
      <c r="I1880">
        <v>0</v>
      </c>
      <c r="J1880" s="380">
        <v>0</v>
      </c>
      <c r="K1880" s="380">
        <v>0</v>
      </c>
    </row>
    <row r="1881" spans="1:11" x14ac:dyDescent="0.3">
      <c r="A1881" s="256">
        <v>459524802500</v>
      </c>
      <c r="B1881" t="s">
        <v>1976</v>
      </c>
      <c r="C1881" t="s">
        <v>1977</v>
      </c>
      <c r="D1881" s="379">
        <v>459524802500</v>
      </c>
      <c r="E1881" t="s">
        <v>2038</v>
      </c>
      <c r="F1881" t="s">
        <v>2038</v>
      </c>
      <c r="G1881" t="s">
        <v>2944</v>
      </c>
      <c r="H1881">
        <v>168.23</v>
      </c>
      <c r="I1881">
        <v>0</v>
      </c>
      <c r="J1881" s="380">
        <v>0</v>
      </c>
      <c r="K1881" s="380">
        <v>0</v>
      </c>
    </row>
    <row r="1882" spans="1:11" x14ac:dyDescent="0.3">
      <c r="A1882" s="256">
        <v>459524803000</v>
      </c>
      <c r="B1882" t="s">
        <v>1976</v>
      </c>
      <c r="C1882" t="s">
        <v>1977</v>
      </c>
      <c r="D1882" s="379">
        <v>459524803000</v>
      </c>
      <c r="E1882" t="s">
        <v>2039</v>
      </c>
      <c r="F1882" t="s">
        <v>2039</v>
      </c>
      <c r="G1882" t="s">
        <v>2944</v>
      </c>
      <c r="H1882">
        <v>186.39</v>
      </c>
      <c r="I1882">
        <v>0</v>
      </c>
      <c r="J1882" s="380">
        <v>0</v>
      </c>
      <c r="K1882" s="380">
        <v>0</v>
      </c>
    </row>
    <row r="1883" spans="1:11" x14ac:dyDescent="0.3">
      <c r="A1883" s="256">
        <v>459524803500</v>
      </c>
      <c r="B1883" t="s">
        <v>1976</v>
      </c>
      <c r="C1883" t="s">
        <v>1977</v>
      </c>
      <c r="D1883" s="379">
        <v>459524803500</v>
      </c>
      <c r="E1883" t="s">
        <v>2040</v>
      </c>
      <c r="F1883" t="s">
        <v>2040</v>
      </c>
      <c r="G1883" t="s">
        <v>2944</v>
      </c>
      <c r="H1883">
        <v>193.64</v>
      </c>
      <c r="I1883">
        <v>0</v>
      </c>
      <c r="J1883" s="380">
        <v>0</v>
      </c>
      <c r="K1883" s="380">
        <v>0</v>
      </c>
    </row>
    <row r="1884" spans="1:11" x14ac:dyDescent="0.3">
      <c r="A1884" s="256">
        <v>459524804000</v>
      </c>
      <c r="B1884" t="s">
        <v>1976</v>
      </c>
      <c r="C1884" t="s">
        <v>1977</v>
      </c>
      <c r="D1884" s="379">
        <v>459524804000</v>
      </c>
      <c r="E1884" t="s">
        <v>2041</v>
      </c>
      <c r="F1884" t="s">
        <v>2041</v>
      </c>
      <c r="G1884" t="s">
        <v>2944</v>
      </c>
      <c r="H1884">
        <v>210.58</v>
      </c>
      <c r="I1884">
        <v>0</v>
      </c>
      <c r="J1884" s="380">
        <v>0</v>
      </c>
      <c r="K1884" s="380">
        <v>0</v>
      </c>
    </row>
    <row r="1885" spans="1:11" x14ac:dyDescent="0.3">
      <c r="A1885" s="256">
        <v>459524804500</v>
      </c>
      <c r="B1885" t="s">
        <v>1976</v>
      </c>
      <c r="C1885" t="s">
        <v>1977</v>
      </c>
      <c r="D1885" s="379">
        <v>459524804500</v>
      </c>
      <c r="E1885" t="s">
        <v>2042</v>
      </c>
      <c r="F1885" t="s">
        <v>2042</v>
      </c>
      <c r="G1885" t="s">
        <v>2944</v>
      </c>
      <c r="H1885">
        <v>180.32</v>
      </c>
      <c r="I1885">
        <v>0</v>
      </c>
      <c r="J1885" s="380">
        <v>0</v>
      </c>
      <c r="K1885" s="380">
        <v>0</v>
      </c>
    </row>
    <row r="1886" spans="1:11" x14ac:dyDescent="0.3">
      <c r="A1886" s="256">
        <v>459524805000</v>
      </c>
      <c r="B1886" t="s">
        <v>1976</v>
      </c>
      <c r="C1886" t="s">
        <v>1977</v>
      </c>
      <c r="D1886" s="379">
        <v>459524805000</v>
      </c>
      <c r="E1886" t="s">
        <v>2043</v>
      </c>
      <c r="F1886" t="s">
        <v>2043</v>
      </c>
      <c r="G1886" t="s">
        <v>2944</v>
      </c>
      <c r="H1886">
        <v>7</v>
      </c>
      <c r="I1886">
        <v>0</v>
      </c>
      <c r="J1886" s="380">
        <v>0</v>
      </c>
      <c r="K1886" s="380">
        <v>0</v>
      </c>
    </row>
    <row r="1887" spans="1:11" x14ac:dyDescent="0.3">
      <c r="A1887" s="256">
        <v>459524805500</v>
      </c>
      <c r="B1887" t="s">
        <v>1976</v>
      </c>
      <c r="C1887" t="s">
        <v>1977</v>
      </c>
      <c r="D1887" s="379">
        <v>459524805500</v>
      </c>
      <c r="E1887" t="s">
        <v>2044</v>
      </c>
      <c r="F1887" t="s">
        <v>2044</v>
      </c>
      <c r="G1887" t="s">
        <v>2944</v>
      </c>
      <c r="H1887">
        <v>193.64</v>
      </c>
      <c r="I1887">
        <v>0</v>
      </c>
      <c r="J1887" s="380">
        <v>0</v>
      </c>
      <c r="K1887" s="380">
        <v>0</v>
      </c>
    </row>
    <row r="1888" spans="1:11" x14ac:dyDescent="0.3">
      <c r="A1888" s="256">
        <v>459524806000</v>
      </c>
      <c r="B1888" t="s">
        <v>1976</v>
      </c>
      <c r="C1888" t="s">
        <v>1977</v>
      </c>
      <c r="D1888" s="379">
        <v>459524806000</v>
      </c>
      <c r="E1888" t="s">
        <v>2045</v>
      </c>
      <c r="F1888" t="s">
        <v>2045</v>
      </c>
      <c r="G1888" t="s">
        <v>2944</v>
      </c>
      <c r="H1888">
        <v>45.7</v>
      </c>
      <c r="I1888">
        <v>0</v>
      </c>
      <c r="J1888" s="380">
        <v>0</v>
      </c>
      <c r="K1888" s="380">
        <v>0</v>
      </c>
    </row>
    <row r="1889" spans="1:11" x14ac:dyDescent="0.3">
      <c r="A1889" s="256">
        <v>459524806500</v>
      </c>
      <c r="B1889" t="s">
        <v>1976</v>
      </c>
      <c r="C1889" t="s">
        <v>1977</v>
      </c>
      <c r="D1889" s="379">
        <v>459524806500</v>
      </c>
      <c r="E1889" t="s">
        <v>2046</v>
      </c>
      <c r="F1889" t="s">
        <v>2046</v>
      </c>
      <c r="G1889" t="s">
        <v>2944</v>
      </c>
      <c r="H1889">
        <v>45.7</v>
      </c>
      <c r="I1889">
        <v>0</v>
      </c>
      <c r="J1889" s="380">
        <v>0</v>
      </c>
      <c r="K1889" s="380">
        <v>0</v>
      </c>
    </row>
    <row r="1890" spans="1:11" x14ac:dyDescent="0.3">
      <c r="A1890" s="256">
        <v>459524807000</v>
      </c>
      <c r="B1890" t="s">
        <v>1976</v>
      </c>
      <c r="C1890" t="s">
        <v>1977</v>
      </c>
      <c r="D1890" s="379">
        <v>459524807000</v>
      </c>
      <c r="E1890" t="s">
        <v>2047</v>
      </c>
      <c r="F1890" t="s">
        <v>2047</v>
      </c>
      <c r="G1890" t="s">
        <v>2944</v>
      </c>
      <c r="H1890">
        <v>5.08</v>
      </c>
      <c r="I1890">
        <v>0</v>
      </c>
      <c r="J1890" s="380">
        <v>0</v>
      </c>
      <c r="K1890" s="380">
        <v>0</v>
      </c>
    </row>
    <row r="1891" spans="1:11" x14ac:dyDescent="0.3">
      <c r="A1891" s="256">
        <v>459524807200</v>
      </c>
      <c r="B1891" t="s">
        <v>1976</v>
      </c>
      <c r="C1891" t="s">
        <v>1977</v>
      </c>
      <c r="D1891" s="379">
        <v>459524807200</v>
      </c>
      <c r="E1891" t="s">
        <v>2048</v>
      </c>
      <c r="F1891" t="s">
        <v>2048</v>
      </c>
      <c r="G1891" t="s">
        <v>2944</v>
      </c>
      <c r="H1891">
        <v>20.25</v>
      </c>
      <c r="I1891">
        <v>0</v>
      </c>
      <c r="J1891" s="380">
        <v>0</v>
      </c>
      <c r="K1891" s="380">
        <v>0</v>
      </c>
    </row>
    <row r="1892" spans="1:11" x14ac:dyDescent="0.3">
      <c r="A1892" s="256">
        <v>459524807500</v>
      </c>
      <c r="B1892" t="s">
        <v>1976</v>
      </c>
      <c r="C1892" t="s">
        <v>1977</v>
      </c>
      <c r="D1892" s="379">
        <v>459524807500</v>
      </c>
      <c r="E1892" t="s">
        <v>2049</v>
      </c>
      <c r="F1892" t="s">
        <v>2049</v>
      </c>
      <c r="G1892" t="s">
        <v>2944</v>
      </c>
      <c r="H1892">
        <v>5.19</v>
      </c>
      <c r="I1892">
        <v>0</v>
      </c>
      <c r="J1892" s="380">
        <v>0</v>
      </c>
      <c r="K1892" s="380">
        <v>0</v>
      </c>
    </row>
    <row r="1893" spans="1:11" x14ac:dyDescent="0.3">
      <c r="A1893" s="256">
        <v>459524812500</v>
      </c>
      <c r="B1893" t="s">
        <v>1976</v>
      </c>
      <c r="C1893" t="s">
        <v>1977</v>
      </c>
      <c r="D1893" s="379">
        <v>459524812500</v>
      </c>
      <c r="E1893" t="s">
        <v>2050</v>
      </c>
      <c r="F1893" t="s">
        <v>2050</v>
      </c>
      <c r="G1893" t="s">
        <v>2944</v>
      </c>
      <c r="H1893">
        <v>33.68</v>
      </c>
      <c r="I1893">
        <v>0</v>
      </c>
      <c r="J1893" s="380">
        <v>0</v>
      </c>
      <c r="K1893" s="380">
        <v>0</v>
      </c>
    </row>
    <row r="1894" spans="1:11" x14ac:dyDescent="0.3">
      <c r="A1894" s="256">
        <v>459524905000</v>
      </c>
      <c r="B1894" t="s">
        <v>1976</v>
      </c>
      <c r="C1894" t="s">
        <v>1977</v>
      </c>
      <c r="D1894" s="379">
        <v>459524905000</v>
      </c>
      <c r="E1894" t="s">
        <v>2051</v>
      </c>
      <c r="F1894" t="s">
        <v>2051</v>
      </c>
      <c r="G1894" t="s">
        <v>2944</v>
      </c>
      <c r="H1894">
        <v>3</v>
      </c>
      <c r="I1894">
        <v>0</v>
      </c>
      <c r="J1894" s="380">
        <v>0</v>
      </c>
      <c r="K1894" s="380">
        <v>0</v>
      </c>
    </row>
    <row r="1895" spans="1:11" x14ac:dyDescent="0.3">
      <c r="A1895" s="256">
        <v>459624101000</v>
      </c>
      <c r="B1895" t="s">
        <v>2052</v>
      </c>
      <c r="C1895" t="s">
        <v>2053</v>
      </c>
      <c r="D1895" s="379">
        <v>459624101000</v>
      </c>
      <c r="E1895" t="s">
        <v>2054</v>
      </c>
      <c r="F1895" t="s">
        <v>2054</v>
      </c>
      <c r="G1895" t="s">
        <v>2981</v>
      </c>
      <c r="H1895">
        <v>32.85</v>
      </c>
      <c r="I1895">
        <v>0</v>
      </c>
      <c r="J1895" s="380">
        <v>0</v>
      </c>
      <c r="K1895" s="380">
        <v>0</v>
      </c>
    </row>
    <row r="1896" spans="1:11" x14ac:dyDescent="0.3">
      <c r="A1896" s="256">
        <v>501032100800</v>
      </c>
      <c r="B1896" t="s">
        <v>2055</v>
      </c>
      <c r="C1896" t="s">
        <v>2056</v>
      </c>
      <c r="D1896" s="379">
        <v>501032100800</v>
      </c>
      <c r="E1896" t="s">
        <v>2057</v>
      </c>
      <c r="F1896" t="s">
        <v>2057</v>
      </c>
      <c r="G1896" t="s">
        <v>2944</v>
      </c>
      <c r="H1896">
        <v>33.51</v>
      </c>
      <c r="I1896">
        <v>0</v>
      </c>
      <c r="J1896" s="380">
        <v>0</v>
      </c>
      <c r="K1896" s="380">
        <v>0</v>
      </c>
    </row>
    <row r="1897" spans="1:11" x14ac:dyDescent="0.3">
      <c r="A1897" s="256">
        <v>501032101000</v>
      </c>
      <c r="B1897" t="s">
        <v>2055</v>
      </c>
      <c r="C1897" t="s">
        <v>2056</v>
      </c>
      <c r="D1897" s="379">
        <v>501032101000</v>
      </c>
      <c r="E1897" t="s">
        <v>2058</v>
      </c>
      <c r="F1897" t="s">
        <v>2058</v>
      </c>
      <c r="G1897" t="s">
        <v>2944</v>
      </c>
      <c r="H1897">
        <v>80.819999999999993</v>
      </c>
      <c r="I1897">
        <v>0</v>
      </c>
      <c r="J1897" s="380">
        <v>0</v>
      </c>
      <c r="K1897" s="380">
        <v>0</v>
      </c>
    </row>
    <row r="1898" spans="1:11" x14ac:dyDescent="0.3">
      <c r="A1898" s="256">
        <v>501032102500</v>
      </c>
      <c r="B1898" t="s">
        <v>2055</v>
      </c>
      <c r="C1898" t="s">
        <v>2056</v>
      </c>
      <c r="D1898" s="379">
        <v>501032102500</v>
      </c>
      <c r="E1898" t="s">
        <v>2982</v>
      </c>
      <c r="F1898" t="s">
        <v>2982</v>
      </c>
      <c r="G1898" t="s">
        <v>2944</v>
      </c>
      <c r="H1898">
        <v>17.88</v>
      </c>
      <c r="I1898">
        <v>0</v>
      </c>
      <c r="J1898" s="380">
        <v>0</v>
      </c>
      <c r="K1898" s="380">
        <v>0</v>
      </c>
    </row>
    <row r="1899" spans="1:11" x14ac:dyDescent="0.3">
      <c r="A1899" s="256">
        <v>501032104000</v>
      </c>
      <c r="B1899" t="s">
        <v>2055</v>
      </c>
      <c r="C1899" t="s">
        <v>2056</v>
      </c>
      <c r="D1899" s="379">
        <v>501032104000</v>
      </c>
      <c r="E1899" t="s">
        <v>2059</v>
      </c>
      <c r="F1899" t="s">
        <v>2059</v>
      </c>
      <c r="G1899" t="s">
        <v>2944</v>
      </c>
      <c r="H1899">
        <v>306.81</v>
      </c>
      <c r="I1899">
        <v>0</v>
      </c>
      <c r="J1899" s="380">
        <v>0</v>
      </c>
      <c r="K1899" s="380">
        <v>0</v>
      </c>
    </row>
    <row r="1900" spans="1:11" x14ac:dyDescent="0.3">
      <c r="A1900" s="256">
        <v>501032104500</v>
      </c>
      <c r="B1900" t="s">
        <v>2055</v>
      </c>
      <c r="C1900" t="s">
        <v>2056</v>
      </c>
      <c r="D1900" s="379">
        <v>501032104500</v>
      </c>
      <c r="E1900" t="s">
        <v>2060</v>
      </c>
      <c r="F1900">
        <v>0</v>
      </c>
      <c r="G1900" t="s">
        <v>2944</v>
      </c>
      <c r="H1900">
        <v>119.12</v>
      </c>
      <c r="I1900">
        <v>0</v>
      </c>
      <c r="J1900" s="380">
        <v>0</v>
      </c>
      <c r="K1900" s="380">
        <v>0</v>
      </c>
    </row>
    <row r="1901" spans="1:11" x14ac:dyDescent="0.3">
      <c r="A1901" s="256">
        <v>501032107500</v>
      </c>
      <c r="B1901" t="s">
        <v>2055</v>
      </c>
      <c r="C1901" t="s">
        <v>2056</v>
      </c>
      <c r="D1901" s="379">
        <v>501032107500</v>
      </c>
      <c r="E1901" t="s">
        <v>2061</v>
      </c>
      <c r="F1901" t="s">
        <v>2061</v>
      </c>
      <c r="G1901" t="s">
        <v>2944</v>
      </c>
      <c r="H1901">
        <v>353.41</v>
      </c>
      <c r="I1901">
        <v>0</v>
      </c>
      <c r="J1901" s="380">
        <v>0</v>
      </c>
      <c r="K1901" s="380">
        <v>0</v>
      </c>
    </row>
    <row r="1902" spans="1:11" x14ac:dyDescent="0.3">
      <c r="A1902" s="256">
        <v>501032121000</v>
      </c>
      <c r="B1902" t="s">
        <v>2055</v>
      </c>
      <c r="C1902" t="s">
        <v>2056</v>
      </c>
      <c r="D1902" s="379">
        <v>501032121000</v>
      </c>
      <c r="E1902" t="s">
        <v>2062</v>
      </c>
      <c r="F1902" t="s">
        <v>2062</v>
      </c>
      <c r="G1902" t="s">
        <v>2944</v>
      </c>
      <c r="H1902">
        <v>12.09</v>
      </c>
      <c r="I1902">
        <v>0</v>
      </c>
      <c r="J1902" s="380">
        <v>0</v>
      </c>
      <c r="K1902" s="380">
        <v>0</v>
      </c>
    </row>
    <row r="1903" spans="1:11" x14ac:dyDescent="0.3">
      <c r="A1903" s="256">
        <v>501032300500</v>
      </c>
      <c r="B1903" t="s">
        <v>2055</v>
      </c>
      <c r="C1903" t="s">
        <v>2056</v>
      </c>
      <c r="D1903" s="379">
        <v>501032300500</v>
      </c>
      <c r="E1903" t="s">
        <v>2063</v>
      </c>
      <c r="F1903" t="s">
        <v>2063</v>
      </c>
      <c r="G1903" t="s">
        <v>2944</v>
      </c>
      <c r="H1903">
        <v>56.84</v>
      </c>
      <c r="I1903">
        <v>0</v>
      </c>
      <c r="J1903" s="380">
        <v>0</v>
      </c>
      <c r="K1903" s="380">
        <v>0</v>
      </c>
    </row>
    <row r="1904" spans="1:11" x14ac:dyDescent="0.3">
      <c r="A1904" s="256">
        <v>501032201000</v>
      </c>
      <c r="B1904" t="s">
        <v>2055</v>
      </c>
      <c r="C1904" t="s">
        <v>2056</v>
      </c>
      <c r="D1904" s="379">
        <v>501032201000</v>
      </c>
      <c r="E1904" t="s">
        <v>2064</v>
      </c>
      <c r="F1904" t="s">
        <v>2064</v>
      </c>
      <c r="G1904" t="s">
        <v>2944</v>
      </c>
      <c r="H1904">
        <v>96.43</v>
      </c>
      <c r="I1904">
        <v>0</v>
      </c>
      <c r="J1904" s="380">
        <v>0</v>
      </c>
      <c r="K1904" s="380">
        <v>0</v>
      </c>
    </row>
    <row r="1905" spans="1:11" x14ac:dyDescent="0.3">
      <c r="A1905" s="256">
        <v>501032203000</v>
      </c>
      <c r="B1905" t="s">
        <v>2055</v>
      </c>
      <c r="C1905" t="s">
        <v>2056</v>
      </c>
      <c r="D1905" s="379">
        <v>501032203000</v>
      </c>
      <c r="E1905" t="s">
        <v>2065</v>
      </c>
      <c r="F1905">
        <v>0</v>
      </c>
      <c r="G1905" t="s">
        <v>2944</v>
      </c>
      <c r="H1905">
        <v>240.67</v>
      </c>
      <c r="I1905">
        <v>0</v>
      </c>
      <c r="J1905" s="380">
        <v>0</v>
      </c>
      <c r="K1905" s="380">
        <v>0</v>
      </c>
    </row>
    <row r="1906" spans="1:11" x14ac:dyDescent="0.3">
      <c r="A1906" s="256">
        <v>501032248200</v>
      </c>
      <c r="B1906" t="s">
        <v>2055</v>
      </c>
      <c r="C1906" t="s">
        <v>2056</v>
      </c>
      <c r="D1906" s="379">
        <v>501032248200</v>
      </c>
      <c r="E1906" t="s">
        <v>2066</v>
      </c>
      <c r="F1906" t="s">
        <v>2066</v>
      </c>
      <c r="G1906" t="s">
        <v>2944</v>
      </c>
      <c r="H1906">
        <v>279.36</v>
      </c>
      <c r="I1906">
        <v>0</v>
      </c>
      <c r="J1906" s="380">
        <v>0</v>
      </c>
      <c r="K1906" s="380">
        <v>0</v>
      </c>
    </row>
    <row r="1907" spans="1:11" x14ac:dyDescent="0.3">
      <c r="A1907" s="256">
        <v>501032301000</v>
      </c>
      <c r="B1907" t="s">
        <v>2055</v>
      </c>
      <c r="C1907" t="s">
        <v>2056</v>
      </c>
      <c r="D1907" s="379">
        <v>501032301000</v>
      </c>
      <c r="E1907" t="s">
        <v>2067</v>
      </c>
      <c r="F1907" t="s">
        <v>2067</v>
      </c>
      <c r="G1907" t="s">
        <v>2944</v>
      </c>
      <c r="H1907">
        <v>174.6</v>
      </c>
      <c r="I1907">
        <v>0</v>
      </c>
      <c r="J1907" s="380">
        <v>0</v>
      </c>
      <c r="K1907" s="380">
        <v>0</v>
      </c>
    </row>
    <row r="1908" spans="1:11" x14ac:dyDescent="0.3">
      <c r="A1908" s="256">
        <v>502032100400</v>
      </c>
      <c r="B1908" t="s">
        <v>2068</v>
      </c>
      <c r="C1908" t="s">
        <v>2069</v>
      </c>
      <c r="D1908" s="379">
        <v>502032100400</v>
      </c>
      <c r="E1908" t="s">
        <v>2070</v>
      </c>
      <c r="F1908" t="s">
        <v>2070</v>
      </c>
      <c r="G1908" t="s">
        <v>2945</v>
      </c>
      <c r="H1908">
        <v>117.78</v>
      </c>
      <c r="I1908">
        <v>0</v>
      </c>
      <c r="J1908" s="380">
        <v>0</v>
      </c>
      <c r="K1908" s="380">
        <v>0</v>
      </c>
    </row>
    <row r="1909" spans="1:11" x14ac:dyDescent="0.3">
      <c r="A1909" s="256">
        <v>502032100500</v>
      </c>
      <c r="B1909" t="s">
        <v>2068</v>
      </c>
      <c r="C1909" t="s">
        <v>2069</v>
      </c>
      <c r="D1909" s="379">
        <v>502032100500</v>
      </c>
      <c r="E1909" t="s">
        <v>2071</v>
      </c>
      <c r="F1909" t="s">
        <v>2071</v>
      </c>
      <c r="G1909" t="s">
        <v>2945</v>
      </c>
      <c r="H1909">
        <v>208.06</v>
      </c>
      <c r="I1909">
        <v>0</v>
      </c>
      <c r="J1909" s="380">
        <v>0</v>
      </c>
      <c r="K1909" s="380">
        <v>0</v>
      </c>
    </row>
    <row r="1910" spans="1:11" x14ac:dyDescent="0.3">
      <c r="A1910" s="256">
        <v>502032101000</v>
      </c>
      <c r="B1910" t="s">
        <v>2068</v>
      </c>
      <c r="C1910" t="s">
        <v>2069</v>
      </c>
      <c r="D1910" s="379">
        <v>502032101000</v>
      </c>
      <c r="E1910" t="s">
        <v>2072</v>
      </c>
      <c r="F1910" t="s">
        <v>2072</v>
      </c>
      <c r="G1910" t="s">
        <v>2945</v>
      </c>
      <c r="H1910">
        <v>392.67</v>
      </c>
      <c r="I1910">
        <v>0</v>
      </c>
      <c r="J1910" s="380">
        <v>0</v>
      </c>
      <c r="K1910" s="380">
        <v>0</v>
      </c>
    </row>
    <row r="1911" spans="1:11" x14ac:dyDescent="0.3">
      <c r="A1911" s="256">
        <v>502032101500</v>
      </c>
      <c r="B1911" t="s">
        <v>2068</v>
      </c>
      <c r="C1911" t="s">
        <v>2069</v>
      </c>
      <c r="D1911" s="379">
        <v>502032101500</v>
      </c>
      <c r="E1911" t="s">
        <v>2073</v>
      </c>
      <c r="F1911" t="s">
        <v>2073</v>
      </c>
      <c r="G1911" t="s">
        <v>2945</v>
      </c>
      <c r="H1911">
        <v>392.67</v>
      </c>
      <c r="I1911">
        <v>0</v>
      </c>
      <c r="J1911" s="380">
        <v>0</v>
      </c>
      <c r="K1911" s="380">
        <v>0</v>
      </c>
    </row>
    <row r="1912" spans="1:11" x14ac:dyDescent="0.3">
      <c r="A1912" s="256">
        <v>502032111000</v>
      </c>
      <c r="B1912" t="s">
        <v>2068</v>
      </c>
      <c r="C1912" t="s">
        <v>2069</v>
      </c>
      <c r="D1912" s="379">
        <v>502032111000</v>
      </c>
      <c r="E1912" t="s">
        <v>2074</v>
      </c>
      <c r="F1912">
        <v>0</v>
      </c>
      <c r="G1912" t="s">
        <v>2945</v>
      </c>
      <c r="H1912">
        <v>188.81</v>
      </c>
      <c r="I1912">
        <v>0</v>
      </c>
      <c r="J1912" s="380">
        <v>0</v>
      </c>
      <c r="K1912" s="380">
        <v>0</v>
      </c>
    </row>
    <row r="1913" spans="1:11" x14ac:dyDescent="0.3">
      <c r="A1913" s="256">
        <v>502032112200</v>
      </c>
      <c r="B1913" t="s">
        <v>2068</v>
      </c>
      <c r="C1913" t="s">
        <v>2069</v>
      </c>
      <c r="D1913" s="379">
        <v>502032112200</v>
      </c>
      <c r="E1913" t="s">
        <v>2075</v>
      </c>
      <c r="F1913" t="s">
        <v>2075</v>
      </c>
      <c r="G1913" t="s">
        <v>2945</v>
      </c>
      <c r="H1913">
        <v>6.8</v>
      </c>
      <c r="I1913">
        <v>0</v>
      </c>
      <c r="J1913" s="380">
        <v>0</v>
      </c>
      <c r="K1913" s="380">
        <v>0</v>
      </c>
    </row>
    <row r="1914" spans="1:11" x14ac:dyDescent="0.3">
      <c r="A1914" s="256">
        <v>502032114200</v>
      </c>
      <c r="B1914" t="s">
        <v>2068</v>
      </c>
      <c r="C1914" t="s">
        <v>2069</v>
      </c>
      <c r="D1914" s="379">
        <v>502032114200</v>
      </c>
      <c r="E1914" t="s">
        <v>2076</v>
      </c>
      <c r="F1914" t="s">
        <v>2076</v>
      </c>
      <c r="G1914" t="s">
        <v>2945</v>
      </c>
      <c r="H1914">
        <v>6.07</v>
      </c>
      <c r="I1914">
        <v>0</v>
      </c>
      <c r="J1914" s="380">
        <v>0</v>
      </c>
      <c r="K1914" s="380">
        <v>0</v>
      </c>
    </row>
    <row r="1915" spans="1:11" x14ac:dyDescent="0.3">
      <c r="A1915" s="256">
        <v>502032118200</v>
      </c>
      <c r="B1915" t="s">
        <v>2068</v>
      </c>
      <c r="C1915" t="s">
        <v>2069</v>
      </c>
      <c r="D1915" s="379">
        <v>502032118200</v>
      </c>
      <c r="E1915" t="s">
        <v>2077</v>
      </c>
      <c r="F1915" t="s">
        <v>2077</v>
      </c>
      <c r="G1915" t="s">
        <v>2945</v>
      </c>
      <c r="H1915">
        <v>12.92</v>
      </c>
      <c r="I1915">
        <v>0</v>
      </c>
      <c r="J1915" s="380">
        <v>0</v>
      </c>
      <c r="K1915" s="380">
        <v>0</v>
      </c>
    </row>
    <row r="1916" spans="1:11" x14ac:dyDescent="0.3">
      <c r="A1916" s="256">
        <v>502032120200</v>
      </c>
      <c r="B1916" t="s">
        <v>2068</v>
      </c>
      <c r="C1916" t="s">
        <v>2069</v>
      </c>
      <c r="D1916" s="379">
        <v>502032120200</v>
      </c>
      <c r="E1916" t="s">
        <v>2078</v>
      </c>
      <c r="F1916" t="s">
        <v>2078</v>
      </c>
      <c r="G1916" t="s">
        <v>2945</v>
      </c>
      <c r="H1916">
        <v>11.56</v>
      </c>
      <c r="I1916">
        <v>0</v>
      </c>
      <c r="J1916" s="380">
        <v>0</v>
      </c>
      <c r="K1916" s="380">
        <v>0</v>
      </c>
    </row>
    <row r="1917" spans="1:11" x14ac:dyDescent="0.3">
      <c r="A1917" s="256">
        <v>502032122200</v>
      </c>
      <c r="B1917" t="s">
        <v>2068</v>
      </c>
      <c r="C1917" t="s">
        <v>2069</v>
      </c>
      <c r="D1917" s="379">
        <v>502032122200</v>
      </c>
      <c r="E1917" t="s">
        <v>2079</v>
      </c>
      <c r="F1917" t="s">
        <v>2079</v>
      </c>
      <c r="G1917" t="s">
        <v>2945</v>
      </c>
      <c r="H1917">
        <v>20.27</v>
      </c>
      <c r="I1917">
        <v>0</v>
      </c>
      <c r="J1917" s="380">
        <v>0</v>
      </c>
      <c r="K1917" s="380">
        <v>0</v>
      </c>
    </row>
    <row r="1918" spans="1:11" x14ac:dyDescent="0.3">
      <c r="A1918" s="256">
        <v>502032123100</v>
      </c>
      <c r="B1918" t="s">
        <v>2068</v>
      </c>
      <c r="C1918" t="s">
        <v>2069</v>
      </c>
      <c r="D1918" s="379">
        <v>502032123100</v>
      </c>
      <c r="E1918" t="s">
        <v>2080</v>
      </c>
      <c r="F1918" t="s">
        <v>2080</v>
      </c>
      <c r="G1918" t="s">
        <v>2945</v>
      </c>
      <c r="H1918">
        <v>36</v>
      </c>
      <c r="I1918">
        <v>0</v>
      </c>
      <c r="J1918" s="380">
        <v>0</v>
      </c>
      <c r="K1918" s="380">
        <v>0</v>
      </c>
    </row>
    <row r="1919" spans="1:11" x14ac:dyDescent="0.3">
      <c r="A1919" s="256">
        <v>502032123200</v>
      </c>
      <c r="B1919" t="s">
        <v>2068</v>
      </c>
      <c r="C1919" t="s">
        <v>2069</v>
      </c>
      <c r="D1919" s="379">
        <v>502032123200</v>
      </c>
      <c r="E1919" t="s">
        <v>2081</v>
      </c>
      <c r="F1919" t="s">
        <v>2081</v>
      </c>
      <c r="G1919" t="s">
        <v>2945</v>
      </c>
      <c r="H1919">
        <v>173.9</v>
      </c>
      <c r="I1919">
        <v>0</v>
      </c>
      <c r="J1919" s="380">
        <v>0</v>
      </c>
      <c r="K1919" s="380">
        <v>0</v>
      </c>
    </row>
    <row r="1920" spans="1:11" x14ac:dyDescent="0.3">
      <c r="A1920" s="256">
        <v>502032124200</v>
      </c>
      <c r="B1920" t="s">
        <v>2068</v>
      </c>
      <c r="C1920" t="s">
        <v>2069</v>
      </c>
      <c r="D1920" s="379">
        <v>502032124200</v>
      </c>
      <c r="E1920" t="s">
        <v>2082</v>
      </c>
      <c r="F1920" t="s">
        <v>2082</v>
      </c>
      <c r="G1920" t="s">
        <v>2945</v>
      </c>
      <c r="H1920">
        <v>15.62</v>
      </c>
      <c r="I1920">
        <v>0</v>
      </c>
      <c r="J1920" s="380">
        <v>0</v>
      </c>
      <c r="K1920" s="380">
        <v>0</v>
      </c>
    </row>
    <row r="1921" spans="1:11" x14ac:dyDescent="0.3">
      <c r="A1921" s="256">
        <v>502032126200</v>
      </c>
      <c r="B1921" t="s">
        <v>2068</v>
      </c>
      <c r="C1921" t="s">
        <v>2069</v>
      </c>
      <c r="D1921" s="379">
        <v>502032126200</v>
      </c>
      <c r="E1921" t="s">
        <v>2083</v>
      </c>
      <c r="F1921" t="s">
        <v>2083</v>
      </c>
      <c r="G1921" t="s">
        <v>2945</v>
      </c>
      <c r="H1921">
        <v>15.23</v>
      </c>
      <c r="I1921">
        <v>0</v>
      </c>
      <c r="J1921" s="380">
        <v>0</v>
      </c>
      <c r="K1921" s="380">
        <v>0</v>
      </c>
    </row>
    <row r="1922" spans="1:11" x14ac:dyDescent="0.3">
      <c r="A1922" s="256">
        <v>502032130200</v>
      </c>
      <c r="B1922" t="s">
        <v>2068</v>
      </c>
      <c r="C1922" t="s">
        <v>2069</v>
      </c>
      <c r="D1922" s="379">
        <v>502032130200</v>
      </c>
      <c r="E1922" t="s">
        <v>2084</v>
      </c>
      <c r="F1922" t="s">
        <v>2084</v>
      </c>
      <c r="G1922" t="s">
        <v>2945</v>
      </c>
      <c r="H1922">
        <v>18.36</v>
      </c>
      <c r="I1922">
        <v>0</v>
      </c>
      <c r="J1922" s="380">
        <v>0</v>
      </c>
      <c r="K1922" s="380">
        <v>0</v>
      </c>
    </row>
    <row r="1923" spans="1:11" x14ac:dyDescent="0.3">
      <c r="A1923" s="256">
        <v>502032133000</v>
      </c>
      <c r="B1923" t="s">
        <v>2068</v>
      </c>
      <c r="C1923" t="s">
        <v>2069</v>
      </c>
      <c r="D1923" s="379">
        <v>502032133000</v>
      </c>
      <c r="E1923" t="s">
        <v>2085</v>
      </c>
      <c r="F1923" t="s">
        <v>2085</v>
      </c>
      <c r="G1923" t="s">
        <v>2945</v>
      </c>
      <c r="H1923">
        <v>147.41</v>
      </c>
      <c r="I1923">
        <v>0</v>
      </c>
      <c r="J1923" s="380">
        <v>0</v>
      </c>
      <c r="K1923" s="380">
        <v>0</v>
      </c>
    </row>
    <row r="1924" spans="1:11" x14ac:dyDescent="0.3">
      <c r="A1924" s="256">
        <v>502032134000</v>
      </c>
      <c r="B1924" t="s">
        <v>2068</v>
      </c>
      <c r="C1924" t="s">
        <v>2069</v>
      </c>
      <c r="D1924" s="379">
        <v>502032134000</v>
      </c>
      <c r="E1924" t="s">
        <v>2086</v>
      </c>
      <c r="F1924" t="s">
        <v>2086</v>
      </c>
      <c r="G1924" t="s">
        <v>2945</v>
      </c>
      <c r="H1924">
        <v>212.45</v>
      </c>
      <c r="I1924">
        <v>0</v>
      </c>
      <c r="J1924" s="380">
        <v>0</v>
      </c>
      <c r="K1924" s="380">
        <v>0</v>
      </c>
    </row>
    <row r="1925" spans="1:11" x14ac:dyDescent="0.3">
      <c r="A1925" s="256">
        <v>502032140200</v>
      </c>
      <c r="B1925" t="s">
        <v>2068</v>
      </c>
      <c r="C1925" t="s">
        <v>2069</v>
      </c>
      <c r="D1925" s="379">
        <v>502032140200</v>
      </c>
      <c r="E1925" t="s">
        <v>2087</v>
      </c>
      <c r="F1925" t="s">
        <v>2087</v>
      </c>
      <c r="G1925" t="s">
        <v>2945</v>
      </c>
      <c r="H1925">
        <v>265.06</v>
      </c>
      <c r="I1925">
        <v>0</v>
      </c>
      <c r="J1925" s="380">
        <v>0</v>
      </c>
      <c r="K1925" s="380">
        <v>0</v>
      </c>
    </row>
    <row r="1926" spans="1:11" x14ac:dyDescent="0.3">
      <c r="A1926" s="256">
        <v>502032142200</v>
      </c>
      <c r="B1926" t="s">
        <v>2068</v>
      </c>
      <c r="C1926" t="s">
        <v>2069</v>
      </c>
      <c r="D1926" s="379">
        <v>502032142200</v>
      </c>
      <c r="E1926" t="s">
        <v>2088</v>
      </c>
      <c r="F1926" t="s">
        <v>2088</v>
      </c>
      <c r="G1926" t="s">
        <v>2945</v>
      </c>
      <c r="H1926">
        <v>66.959999999999994</v>
      </c>
      <c r="I1926">
        <v>0</v>
      </c>
      <c r="J1926" s="380">
        <v>0</v>
      </c>
      <c r="K1926" s="380">
        <v>0</v>
      </c>
    </row>
    <row r="1927" spans="1:11" x14ac:dyDescent="0.3">
      <c r="A1927" s="256">
        <v>502032144200</v>
      </c>
      <c r="B1927" t="s">
        <v>2068</v>
      </c>
      <c r="C1927" t="s">
        <v>2069</v>
      </c>
      <c r="D1927" s="379">
        <v>502032144200</v>
      </c>
      <c r="E1927" t="s">
        <v>2089</v>
      </c>
      <c r="F1927" t="s">
        <v>2089</v>
      </c>
      <c r="G1927" t="s">
        <v>2945</v>
      </c>
      <c r="H1927">
        <v>228.03</v>
      </c>
      <c r="I1927">
        <v>0</v>
      </c>
      <c r="J1927" s="380">
        <v>0</v>
      </c>
      <c r="K1927" s="380">
        <v>0</v>
      </c>
    </row>
    <row r="1928" spans="1:11" x14ac:dyDescent="0.3">
      <c r="A1928" s="256">
        <v>502032146200</v>
      </c>
      <c r="B1928" t="s">
        <v>2068</v>
      </c>
      <c r="C1928" t="s">
        <v>2069</v>
      </c>
      <c r="D1928" s="379">
        <v>502032146200</v>
      </c>
      <c r="E1928" t="s">
        <v>2090</v>
      </c>
      <c r="F1928" t="s">
        <v>2091</v>
      </c>
      <c r="G1928" t="s">
        <v>2945</v>
      </c>
      <c r="H1928">
        <v>322.32</v>
      </c>
      <c r="I1928">
        <v>0</v>
      </c>
      <c r="J1928" s="380">
        <v>0</v>
      </c>
      <c r="K1928" s="380">
        <v>0</v>
      </c>
    </row>
    <row r="1929" spans="1:11" x14ac:dyDescent="0.3">
      <c r="A1929" s="256">
        <v>502032146800</v>
      </c>
      <c r="B1929" t="s">
        <v>2068</v>
      </c>
      <c r="C1929" t="s">
        <v>2069</v>
      </c>
      <c r="D1929" s="379">
        <v>502032146800</v>
      </c>
      <c r="E1929" t="s">
        <v>2092</v>
      </c>
      <c r="F1929" t="s">
        <v>2092</v>
      </c>
      <c r="G1929" t="s">
        <v>2945</v>
      </c>
      <c r="H1929">
        <v>62.7</v>
      </c>
      <c r="I1929">
        <v>0</v>
      </c>
      <c r="J1929" s="380">
        <v>0</v>
      </c>
      <c r="K1929" s="380">
        <v>0</v>
      </c>
    </row>
    <row r="1930" spans="1:11" x14ac:dyDescent="0.3">
      <c r="A1930" s="256">
        <v>502032146900</v>
      </c>
      <c r="B1930" t="s">
        <v>2068</v>
      </c>
      <c r="C1930" t="s">
        <v>2069</v>
      </c>
      <c r="D1930" s="379">
        <v>502032146900</v>
      </c>
      <c r="E1930" t="s">
        <v>2093</v>
      </c>
      <c r="F1930" t="s">
        <v>2093</v>
      </c>
      <c r="G1930" t="s">
        <v>2945</v>
      </c>
      <c r="H1930">
        <v>202.47</v>
      </c>
      <c r="I1930">
        <v>0</v>
      </c>
      <c r="J1930" s="380">
        <v>0</v>
      </c>
      <c r="K1930" s="380">
        <v>0</v>
      </c>
    </row>
    <row r="1931" spans="1:11" x14ac:dyDescent="0.3">
      <c r="A1931" s="256">
        <v>502032147000</v>
      </c>
      <c r="B1931" t="s">
        <v>2068</v>
      </c>
      <c r="C1931" t="s">
        <v>2069</v>
      </c>
      <c r="D1931" s="379">
        <v>502032147000</v>
      </c>
      <c r="E1931" t="s">
        <v>2094</v>
      </c>
      <c r="F1931" t="s">
        <v>2094</v>
      </c>
      <c r="G1931" t="s">
        <v>2945</v>
      </c>
      <c r="H1931">
        <v>288.42</v>
      </c>
      <c r="I1931">
        <v>0</v>
      </c>
      <c r="J1931" s="380">
        <v>0</v>
      </c>
      <c r="K1931" s="380">
        <v>0</v>
      </c>
    </row>
    <row r="1932" spans="1:11" x14ac:dyDescent="0.3">
      <c r="A1932" s="256">
        <v>502032147600</v>
      </c>
      <c r="B1932" t="s">
        <v>2068</v>
      </c>
      <c r="C1932" t="s">
        <v>2069</v>
      </c>
      <c r="D1932" s="379">
        <v>502032147600</v>
      </c>
      <c r="E1932" t="s">
        <v>2095</v>
      </c>
      <c r="F1932" t="s">
        <v>2095</v>
      </c>
      <c r="G1932" t="s">
        <v>2945</v>
      </c>
      <c r="H1932">
        <v>43.07</v>
      </c>
      <c r="I1932">
        <v>0</v>
      </c>
      <c r="J1932" s="380">
        <v>0</v>
      </c>
      <c r="K1932" s="380">
        <v>0</v>
      </c>
    </row>
    <row r="1933" spans="1:11" x14ac:dyDescent="0.3">
      <c r="A1933" s="256">
        <v>502032148000</v>
      </c>
      <c r="B1933" t="s">
        <v>2068</v>
      </c>
      <c r="C1933" t="s">
        <v>2069</v>
      </c>
      <c r="D1933" s="379">
        <v>502032148000</v>
      </c>
      <c r="E1933" t="s">
        <v>2096</v>
      </c>
      <c r="F1933" t="s">
        <v>2096</v>
      </c>
      <c r="G1933" t="s">
        <v>2945</v>
      </c>
      <c r="H1933">
        <v>142.88999999999999</v>
      </c>
      <c r="I1933">
        <v>0</v>
      </c>
      <c r="J1933" s="380">
        <v>0</v>
      </c>
      <c r="K1933" s="380">
        <v>0</v>
      </c>
    </row>
    <row r="1934" spans="1:11" x14ac:dyDescent="0.3">
      <c r="A1934" s="256">
        <v>502032150000</v>
      </c>
      <c r="B1934" t="s">
        <v>2068</v>
      </c>
      <c r="C1934" t="s">
        <v>2069</v>
      </c>
      <c r="D1934" s="379">
        <v>502032150000</v>
      </c>
      <c r="E1934" t="s">
        <v>2097</v>
      </c>
      <c r="F1934" t="s">
        <v>2097</v>
      </c>
      <c r="G1934" t="s">
        <v>2945</v>
      </c>
      <c r="H1934">
        <v>203.59</v>
      </c>
      <c r="I1934">
        <v>0</v>
      </c>
      <c r="J1934" s="380">
        <v>0</v>
      </c>
      <c r="K1934" s="380">
        <v>0</v>
      </c>
    </row>
    <row r="1935" spans="1:11" x14ac:dyDescent="0.3">
      <c r="A1935" s="256">
        <v>502032152000</v>
      </c>
      <c r="B1935" t="s">
        <v>2068</v>
      </c>
      <c r="C1935" t="s">
        <v>2069</v>
      </c>
      <c r="D1935" s="379">
        <v>502032152000</v>
      </c>
      <c r="E1935" t="s">
        <v>2098</v>
      </c>
      <c r="F1935" t="s">
        <v>2098</v>
      </c>
      <c r="G1935" t="s">
        <v>2945</v>
      </c>
      <c r="H1935">
        <v>343.62</v>
      </c>
      <c r="I1935">
        <v>0</v>
      </c>
      <c r="J1935" s="380">
        <v>0</v>
      </c>
      <c r="K1935" s="380">
        <v>0</v>
      </c>
    </row>
    <row r="1936" spans="1:11" x14ac:dyDescent="0.3">
      <c r="A1936" s="256">
        <v>502032154800</v>
      </c>
      <c r="B1936" t="s">
        <v>2068</v>
      </c>
      <c r="C1936" t="s">
        <v>2069</v>
      </c>
      <c r="D1936" s="379">
        <v>502032154800</v>
      </c>
      <c r="E1936" t="s">
        <v>2099</v>
      </c>
      <c r="F1936" t="s">
        <v>2099</v>
      </c>
      <c r="G1936" t="s">
        <v>2945</v>
      </c>
      <c r="H1936">
        <v>90.93</v>
      </c>
      <c r="I1936">
        <v>0</v>
      </c>
      <c r="J1936" s="380">
        <v>0</v>
      </c>
      <c r="K1936" s="380">
        <v>0</v>
      </c>
    </row>
    <row r="1937" spans="1:11" x14ac:dyDescent="0.3">
      <c r="A1937" s="256">
        <v>502032155000</v>
      </c>
      <c r="B1937" t="s">
        <v>2068</v>
      </c>
      <c r="C1937" t="s">
        <v>2069</v>
      </c>
      <c r="D1937" s="379">
        <v>502032155000</v>
      </c>
      <c r="E1937" t="s">
        <v>2100</v>
      </c>
      <c r="F1937" t="s">
        <v>2100</v>
      </c>
      <c r="G1937" t="s">
        <v>2945</v>
      </c>
      <c r="H1937">
        <v>611.12</v>
      </c>
      <c r="I1937">
        <v>0</v>
      </c>
      <c r="J1937" s="380">
        <v>0</v>
      </c>
      <c r="K1937" s="380">
        <v>0</v>
      </c>
    </row>
    <row r="1938" spans="1:11" x14ac:dyDescent="0.3">
      <c r="A1938" s="256">
        <v>502032156000</v>
      </c>
      <c r="B1938" t="s">
        <v>2068</v>
      </c>
      <c r="C1938" t="s">
        <v>2069</v>
      </c>
      <c r="D1938" s="379">
        <v>502032156000</v>
      </c>
      <c r="E1938" t="s">
        <v>2101</v>
      </c>
      <c r="F1938" t="s">
        <v>2101</v>
      </c>
      <c r="G1938" t="s">
        <v>2945</v>
      </c>
      <c r="H1938">
        <v>337.85</v>
      </c>
      <c r="I1938">
        <v>0</v>
      </c>
      <c r="J1938" s="380">
        <v>0</v>
      </c>
      <c r="K1938" s="380">
        <v>0</v>
      </c>
    </row>
    <row r="1939" spans="1:11" x14ac:dyDescent="0.3">
      <c r="A1939" s="256">
        <v>502032158000</v>
      </c>
      <c r="B1939" t="s">
        <v>2068</v>
      </c>
      <c r="C1939" t="s">
        <v>2069</v>
      </c>
      <c r="D1939" s="379">
        <v>502032158000</v>
      </c>
      <c r="E1939" t="s">
        <v>2102</v>
      </c>
      <c r="F1939" t="s">
        <v>2102</v>
      </c>
      <c r="G1939" t="s">
        <v>2945</v>
      </c>
      <c r="H1939">
        <v>494.14</v>
      </c>
      <c r="I1939">
        <v>0</v>
      </c>
      <c r="J1939" s="380">
        <v>0</v>
      </c>
      <c r="K1939" s="380">
        <v>0</v>
      </c>
    </row>
    <row r="1940" spans="1:11" x14ac:dyDescent="0.3">
      <c r="A1940" s="256">
        <v>502032160000</v>
      </c>
      <c r="B1940" t="s">
        <v>2068</v>
      </c>
      <c r="C1940" t="s">
        <v>2069</v>
      </c>
      <c r="D1940" s="379">
        <v>502032160000</v>
      </c>
      <c r="E1940" t="s">
        <v>2103</v>
      </c>
      <c r="F1940" t="s">
        <v>2103</v>
      </c>
      <c r="G1940" t="s">
        <v>2945</v>
      </c>
      <c r="H1940">
        <v>73.27</v>
      </c>
      <c r="I1940">
        <v>0</v>
      </c>
      <c r="J1940" s="380">
        <v>0</v>
      </c>
      <c r="K1940" s="380">
        <v>0</v>
      </c>
    </row>
    <row r="1941" spans="1:11" x14ac:dyDescent="0.3">
      <c r="A1941" s="256">
        <v>502032162000</v>
      </c>
      <c r="B1941" t="s">
        <v>2068</v>
      </c>
      <c r="C1941" t="s">
        <v>2069</v>
      </c>
      <c r="D1941" s="379">
        <v>502032162000</v>
      </c>
      <c r="E1941" t="s">
        <v>2104</v>
      </c>
      <c r="F1941" t="s">
        <v>2104</v>
      </c>
      <c r="G1941" t="s">
        <v>2945</v>
      </c>
      <c r="H1941">
        <v>231.9</v>
      </c>
      <c r="I1941">
        <v>0</v>
      </c>
      <c r="J1941" s="380">
        <v>0</v>
      </c>
      <c r="K1941" s="380">
        <v>0</v>
      </c>
    </row>
    <row r="1942" spans="1:11" x14ac:dyDescent="0.3">
      <c r="A1942" s="256">
        <v>502032164000</v>
      </c>
      <c r="B1942" t="s">
        <v>2068</v>
      </c>
      <c r="C1942" t="s">
        <v>2069</v>
      </c>
      <c r="D1942" s="379">
        <v>502032164000</v>
      </c>
      <c r="E1942" t="s">
        <v>2105</v>
      </c>
      <c r="F1942" t="s">
        <v>2105</v>
      </c>
      <c r="G1942" t="s">
        <v>2945</v>
      </c>
      <c r="H1942">
        <v>356.02</v>
      </c>
      <c r="I1942">
        <v>0</v>
      </c>
      <c r="J1942" s="380">
        <v>0</v>
      </c>
      <c r="K1942" s="380">
        <v>0</v>
      </c>
    </row>
    <row r="1943" spans="1:11" x14ac:dyDescent="0.3">
      <c r="A1943" s="256">
        <v>502032166000</v>
      </c>
      <c r="B1943" t="s">
        <v>2068</v>
      </c>
      <c r="C1943" t="s">
        <v>2069</v>
      </c>
      <c r="D1943" s="379">
        <v>502032166000</v>
      </c>
      <c r="E1943" t="s">
        <v>2106</v>
      </c>
      <c r="F1943" t="s">
        <v>2106</v>
      </c>
      <c r="G1943" t="s">
        <v>2945</v>
      </c>
      <c r="H1943">
        <v>569.77</v>
      </c>
      <c r="I1943">
        <v>0</v>
      </c>
      <c r="J1943" s="380">
        <v>0</v>
      </c>
      <c r="K1943" s="380">
        <v>0</v>
      </c>
    </row>
    <row r="1944" spans="1:11" x14ac:dyDescent="0.3">
      <c r="A1944" s="256">
        <v>502032170000</v>
      </c>
      <c r="B1944" t="s">
        <v>2068</v>
      </c>
      <c r="C1944" t="s">
        <v>2069</v>
      </c>
      <c r="D1944" s="379">
        <v>502032170000</v>
      </c>
      <c r="E1944" t="s">
        <v>2107</v>
      </c>
      <c r="F1944" t="s">
        <v>2107</v>
      </c>
      <c r="G1944" t="s">
        <v>2945</v>
      </c>
      <c r="H1944">
        <v>272.02999999999997</v>
      </c>
      <c r="I1944">
        <v>0</v>
      </c>
      <c r="J1944" s="380">
        <v>0</v>
      </c>
      <c r="K1944" s="380">
        <v>0</v>
      </c>
    </row>
    <row r="1945" spans="1:11" x14ac:dyDescent="0.3">
      <c r="A1945" s="256">
        <v>502032172000</v>
      </c>
      <c r="B1945" t="s">
        <v>2068</v>
      </c>
      <c r="C1945" t="s">
        <v>2069</v>
      </c>
      <c r="D1945" s="379">
        <v>502032172000</v>
      </c>
      <c r="E1945" t="s">
        <v>2108</v>
      </c>
      <c r="F1945" t="s">
        <v>2108</v>
      </c>
      <c r="G1945" t="s">
        <v>2945</v>
      </c>
      <c r="H1945">
        <v>487.81</v>
      </c>
      <c r="I1945">
        <v>0</v>
      </c>
      <c r="J1945" s="380">
        <v>0</v>
      </c>
      <c r="K1945" s="380">
        <v>0</v>
      </c>
    </row>
    <row r="1946" spans="1:11" x14ac:dyDescent="0.3">
      <c r="A1946" s="256">
        <v>502032202000</v>
      </c>
      <c r="B1946" t="s">
        <v>2068</v>
      </c>
      <c r="C1946" t="s">
        <v>2069</v>
      </c>
      <c r="D1946" s="379">
        <v>502032202000</v>
      </c>
      <c r="E1946" t="s">
        <v>2109</v>
      </c>
      <c r="F1946" t="s">
        <v>2109</v>
      </c>
      <c r="G1946" t="s">
        <v>2945</v>
      </c>
      <c r="H1946">
        <v>225.4</v>
      </c>
      <c r="I1946">
        <v>0</v>
      </c>
      <c r="J1946" s="380">
        <v>0</v>
      </c>
      <c r="K1946" s="380">
        <v>0</v>
      </c>
    </row>
    <row r="1947" spans="1:11" x14ac:dyDescent="0.3">
      <c r="A1947" s="256">
        <v>502032202200</v>
      </c>
      <c r="B1947" t="s">
        <v>2068</v>
      </c>
      <c r="C1947" t="s">
        <v>2069</v>
      </c>
      <c r="D1947" s="379">
        <v>502032202200</v>
      </c>
      <c r="E1947" t="s">
        <v>2110</v>
      </c>
      <c r="F1947" t="s">
        <v>2110</v>
      </c>
      <c r="G1947" t="s">
        <v>2945</v>
      </c>
      <c r="H1947">
        <v>188.51</v>
      </c>
      <c r="I1947">
        <v>0</v>
      </c>
      <c r="J1947" s="380">
        <v>0</v>
      </c>
      <c r="K1947" s="380">
        <v>0</v>
      </c>
    </row>
    <row r="1948" spans="1:11" x14ac:dyDescent="0.3">
      <c r="A1948" s="256">
        <v>502032208200</v>
      </c>
      <c r="B1948" t="s">
        <v>2068</v>
      </c>
      <c r="C1948" t="s">
        <v>2069</v>
      </c>
      <c r="D1948" s="379">
        <v>502032208200</v>
      </c>
      <c r="E1948" t="s">
        <v>2111</v>
      </c>
      <c r="F1948" t="s">
        <v>2111</v>
      </c>
      <c r="G1948" t="s">
        <v>2945</v>
      </c>
      <c r="H1948">
        <v>161.72999999999999</v>
      </c>
      <c r="I1948">
        <v>0</v>
      </c>
      <c r="J1948" s="380">
        <v>0</v>
      </c>
      <c r="K1948" s="380">
        <v>0</v>
      </c>
    </row>
    <row r="1949" spans="1:11" x14ac:dyDescent="0.3">
      <c r="A1949" s="256">
        <v>502032210200</v>
      </c>
      <c r="B1949" t="s">
        <v>2068</v>
      </c>
      <c r="C1949" t="s">
        <v>2069</v>
      </c>
      <c r="D1949" s="379">
        <v>502032210200</v>
      </c>
      <c r="E1949" t="s">
        <v>2112</v>
      </c>
      <c r="F1949" t="s">
        <v>2112</v>
      </c>
      <c r="G1949" t="s">
        <v>2945</v>
      </c>
      <c r="H1949">
        <v>278.76</v>
      </c>
      <c r="I1949">
        <v>0</v>
      </c>
      <c r="J1949" s="380">
        <v>0</v>
      </c>
      <c r="K1949" s="380">
        <v>0</v>
      </c>
    </row>
    <row r="1950" spans="1:11" x14ac:dyDescent="0.3">
      <c r="A1950" s="256">
        <v>502032111500</v>
      </c>
      <c r="B1950" t="s">
        <v>2068</v>
      </c>
      <c r="C1950" t="s">
        <v>2069</v>
      </c>
      <c r="D1950" s="379">
        <v>502032111500</v>
      </c>
      <c r="E1950" t="s">
        <v>2113</v>
      </c>
      <c r="F1950" t="s">
        <v>2113</v>
      </c>
      <c r="G1950" t="s">
        <v>2945</v>
      </c>
      <c r="H1950">
        <v>167.58</v>
      </c>
      <c r="I1950">
        <v>0</v>
      </c>
      <c r="J1950" s="380">
        <v>0</v>
      </c>
      <c r="K1950" s="380">
        <v>0</v>
      </c>
    </row>
    <row r="1951" spans="1:11" x14ac:dyDescent="0.3">
      <c r="A1951" s="256">
        <v>502032212200</v>
      </c>
      <c r="B1951" t="s">
        <v>2068</v>
      </c>
      <c r="C1951" t="s">
        <v>2069</v>
      </c>
      <c r="D1951" s="379">
        <v>502032212200</v>
      </c>
      <c r="E1951" t="s">
        <v>2114</v>
      </c>
      <c r="F1951" t="s">
        <v>2114</v>
      </c>
      <c r="G1951" t="s">
        <v>2945</v>
      </c>
      <c r="H1951">
        <v>692.02</v>
      </c>
      <c r="I1951">
        <v>0</v>
      </c>
      <c r="J1951" s="380">
        <v>0</v>
      </c>
      <c r="K1951" s="380">
        <v>0</v>
      </c>
    </row>
    <row r="1952" spans="1:11" x14ac:dyDescent="0.3">
      <c r="A1952" s="256">
        <v>502032214200</v>
      </c>
      <c r="B1952" t="s">
        <v>2068</v>
      </c>
      <c r="C1952" t="s">
        <v>2069</v>
      </c>
      <c r="D1952" s="379">
        <v>502032214200</v>
      </c>
      <c r="E1952" t="s">
        <v>2115</v>
      </c>
      <c r="F1952" t="s">
        <v>2115</v>
      </c>
      <c r="G1952" t="s">
        <v>2945</v>
      </c>
      <c r="H1952">
        <v>118.48</v>
      </c>
      <c r="I1952">
        <v>0</v>
      </c>
      <c r="J1952" s="380">
        <v>0</v>
      </c>
      <c r="K1952" s="380">
        <v>0</v>
      </c>
    </row>
    <row r="1953" spans="1:11" x14ac:dyDescent="0.3">
      <c r="A1953" s="256">
        <v>502032218200</v>
      </c>
      <c r="B1953" t="s">
        <v>2068</v>
      </c>
      <c r="C1953" t="s">
        <v>2069</v>
      </c>
      <c r="D1953" s="379">
        <v>502032218200</v>
      </c>
      <c r="E1953" t="s">
        <v>2116</v>
      </c>
      <c r="F1953" t="s">
        <v>2116</v>
      </c>
      <c r="G1953" t="s">
        <v>2945</v>
      </c>
      <c r="H1953">
        <v>438.45</v>
      </c>
      <c r="I1953">
        <v>0</v>
      </c>
      <c r="J1953" s="380">
        <v>0</v>
      </c>
      <c r="K1953" s="380">
        <v>0</v>
      </c>
    </row>
    <row r="1954" spans="1:11" x14ac:dyDescent="0.3">
      <c r="A1954" s="256">
        <v>502032224200</v>
      </c>
      <c r="B1954" t="s">
        <v>2068</v>
      </c>
      <c r="C1954" t="s">
        <v>2069</v>
      </c>
      <c r="D1954" s="379">
        <v>502032224200</v>
      </c>
      <c r="E1954" t="s">
        <v>2117</v>
      </c>
      <c r="F1954" t="s">
        <v>2117</v>
      </c>
      <c r="G1954" t="s">
        <v>2945</v>
      </c>
      <c r="H1954">
        <v>99.32</v>
      </c>
      <c r="I1954">
        <v>0</v>
      </c>
      <c r="J1954" s="380">
        <v>0</v>
      </c>
      <c r="K1954" s="380">
        <v>0</v>
      </c>
    </row>
    <row r="1955" spans="1:11" x14ac:dyDescent="0.3">
      <c r="A1955" s="256">
        <v>502032226200</v>
      </c>
      <c r="B1955" t="s">
        <v>2068</v>
      </c>
      <c r="C1955" t="s">
        <v>2069</v>
      </c>
      <c r="D1955" s="379">
        <v>502032226200</v>
      </c>
      <c r="E1955" t="s">
        <v>2118</v>
      </c>
      <c r="F1955" t="s">
        <v>2118</v>
      </c>
      <c r="G1955" t="s">
        <v>2945</v>
      </c>
      <c r="H1955">
        <v>183.51</v>
      </c>
      <c r="I1955">
        <v>0</v>
      </c>
      <c r="J1955" s="380">
        <v>0</v>
      </c>
      <c r="K1955" s="380">
        <v>0</v>
      </c>
    </row>
    <row r="1956" spans="1:11" x14ac:dyDescent="0.3">
      <c r="A1956" s="256">
        <v>502032228200</v>
      </c>
      <c r="B1956" t="s">
        <v>2068</v>
      </c>
      <c r="C1956" t="s">
        <v>2069</v>
      </c>
      <c r="D1956" s="379">
        <v>502032228200</v>
      </c>
      <c r="E1956" t="s">
        <v>2119</v>
      </c>
      <c r="F1956" t="s">
        <v>2119</v>
      </c>
      <c r="G1956" t="s">
        <v>2945</v>
      </c>
      <c r="H1956">
        <v>313.5</v>
      </c>
      <c r="I1956">
        <v>0</v>
      </c>
      <c r="J1956" s="380">
        <v>0</v>
      </c>
      <c r="K1956" s="380">
        <v>0</v>
      </c>
    </row>
    <row r="1957" spans="1:11" x14ac:dyDescent="0.3">
      <c r="A1957" s="256">
        <v>502032230500</v>
      </c>
      <c r="B1957" t="s">
        <v>2068</v>
      </c>
      <c r="C1957" t="s">
        <v>2069</v>
      </c>
      <c r="D1957" s="379">
        <v>502032230500</v>
      </c>
      <c r="E1957" t="s">
        <v>2120</v>
      </c>
      <c r="F1957">
        <v>0</v>
      </c>
      <c r="G1957" t="s">
        <v>2945</v>
      </c>
      <c r="H1957">
        <v>545.51</v>
      </c>
      <c r="I1957">
        <v>0</v>
      </c>
      <c r="J1957" s="380">
        <v>0</v>
      </c>
      <c r="K1957" s="380">
        <v>0</v>
      </c>
    </row>
    <row r="1958" spans="1:11" x14ac:dyDescent="0.3">
      <c r="A1958" s="256">
        <v>502032246200</v>
      </c>
      <c r="B1958" t="s">
        <v>2068</v>
      </c>
      <c r="C1958" t="s">
        <v>2069</v>
      </c>
      <c r="D1958" s="379">
        <v>502032246200</v>
      </c>
      <c r="E1958" t="s">
        <v>2121</v>
      </c>
      <c r="F1958">
        <v>0</v>
      </c>
      <c r="G1958" t="s">
        <v>2945</v>
      </c>
      <c r="H1958">
        <v>342.42</v>
      </c>
      <c r="I1958">
        <v>0</v>
      </c>
      <c r="J1958" s="380">
        <v>0</v>
      </c>
      <c r="K1958" s="380">
        <v>0</v>
      </c>
    </row>
    <row r="1959" spans="1:11" x14ac:dyDescent="0.3">
      <c r="A1959" s="256">
        <v>502032250200</v>
      </c>
      <c r="B1959" t="s">
        <v>2068</v>
      </c>
      <c r="C1959" t="s">
        <v>2069</v>
      </c>
      <c r="D1959" s="379">
        <v>502032250200</v>
      </c>
      <c r="E1959" t="s">
        <v>3031</v>
      </c>
      <c r="F1959" t="s">
        <v>3031</v>
      </c>
      <c r="G1959" t="s">
        <v>2945</v>
      </c>
      <c r="H1959">
        <v>329.41</v>
      </c>
      <c r="I1959">
        <v>0</v>
      </c>
      <c r="J1959" s="380">
        <v>0</v>
      </c>
      <c r="K1959" s="380">
        <v>0</v>
      </c>
    </row>
    <row r="1960" spans="1:11" x14ac:dyDescent="0.3">
      <c r="A1960" s="256">
        <v>502032274200</v>
      </c>
      <c r="B1960" t="s">
        <v>2068</v>
      </c>
      <c r="C1960" t="s">
        <v>2069</v>
      </c>
      <c r="D1960" s="379">
        <v>502032274200</v>
      </c>
      <c r="E1960" t="s">
        <v>2122</v>
      </c>
      <c r="F1960" t="s">
        <v>2122</v>
      </c>
      <c r="G1960" t="s">
        <v>2945</v>
      </c>
      <c r="H1960">
        <v>387.99</v>
      </c>
      <c r="I1960">
        <v>0</v>
      </c>
      <c r="J1960" s="380">
        <v>0</v>
      </c>
      <c r="K1960" s="380">
        <v>0</v>
      </c>
    </row>
    <row r="1961" spans="1:11" x14ac:dyDescent="0.3">
      <c r="A1961" s="256">
        <v>502032288200</v>
      </c>
      <c r="B1961" t="s">
        <v>2068</v>
      </c>
      <c r="C1961" t="s">
        <v>2069</v>
      </c>
      <c r="D1961" s="379">
        <v>502032288200</v>
      </c>
      <c r="E1961" t="s">
        <v>2123</v>
      </c>
      <c r="F1961" t="s">
        <v>2123</v>
      </c>
      <c r="G1961" t="s">
        <v>2945</v>
      </c>
      <c r="H1961">
        <v>164.03</v>
      </c>
      <c r="I1961">
        <v>0</v>
      </c>
      <c r="J1961" s="380">
        <v>0</v>
      </c>
      <c r="K1961" s="380">
        <v>0</v>
      </c>
    </row>
    <row r="1962" spans="1:11" x14ac:dyDescent="0.3">
      <c r="A1962" s="256">
        <v>502032292200</v>
      </c>
      <c r="B1962" t="s">
        <v>2068</v>
      </c>
      <c r="C1962" t="s">
        <v>2069</v>
      </c>
      <c r="D1962" s="379">
        <v>502032292200</v>
      </c>
      <c r="E1962" t="s">
        <v>2124</v>
      </c>
      <c r="F1962" t="s">
        <v>2124</v>
      </c>
      <c r="G1962" t="s">
        <v>2945</v>
      </c>
      <c r="H1962">
        <v>1046.97</v>
      </c>
      <c r="I1962">
        <v>0</v>
      </c>
      <c r="J1962" s="380">
        <v>0</v>
      </c>
      <c r="K1962" s="380">
        <v>0</v>
      </c>
    </row>
    <row r="1963" spans="1:11" x14ac:dyDescent="0.3">
      <c r="A1963" s="256">
        <v>502032292800</v>
      </c>
      <c r="B1963" t="s">
        <v>2068</v>
      </c>
      <c r="C1963" t="s">
        <v>2069</v>
      </c>
      <c r="D1963" s="379">
        <v>502032292800</v>
      </c>
      <c r="E1963" t="s">
        <v>2125</v>
      </c>
      <c r="F1963" t="s">
        <v>2125</v>
      </c>
      <c r="G1963" t="s">
        <v>2945</v>
      </c>
      <c r="H1963">
        <v>819.55</v>
      </c>
      <c r="I1963">
        <v>0</v>
      </c>
      <c r="J1963" s="380">
        <v>0</v>
      </c>
      <c r="K1963" s="380">
        <v>0</v>
      </c>
    </row>
    <row r="1964" spans="1:11" x14ac:dyDescent="0.3">
      <c r="A1964" s="256">
        <v>502032306200</v>
      </c>
      <c r="B1964" t="s">
        <v>2068</v>
      </c>
      <c r="C1964" t="s">
        <v>2069</v>
      </c>
      <c r="D1964" s="379">
        <v>502032306200</v>
      </c>
      <c r="E1964" t="s">
        <v>2126</v>
      </c>
      <c r="F1964" t="s">
        <v>2126</v>
      </c>
      <c r="G1964" t="s">
        <v>2945</v>
      </c>
      <c r="H1964">
        <v>20.97</v>
      </c>
      <c r="I1964">
        <v>0</v>
      </c>
      <c r="J1964" s="380">
        <v>0</v>
      </c>
      <c r="K1964" s="380">
        <v>0</v>
      </c>
    </row>
    <row r="1965" spans="1:11" x14ac:dyDescent="0.3">
      <c r="A1965" s="256">
        <v>502032307000</v>
      </c>
      <c r="B1965" t="s">
        <v>2068</v>
      </c>
      <c r="C1965" t="s">
        <v>2069</v>
      </c>
      <c r="D1965" s="379">
        <v>502032307000</v>
      </c>
      <c r="E1965" t="s">
        <v>2127</v>
      </c>
      <c r="F1965" t="s">
        <v>2127</v>
      </c>
      <c r="G1965" t="s">
        <v>2945</v>
      </c>
      <c r="H1965">
        <v>569.77</v>
      </c>
      <c r="I1965">
        <v>0</v>
      </c>
      <c r="J1965" s="380">
        <v>0</v>
      </c>
      <c r="K1965" s="380">
        <v>0</v>
      </c>
    </row>
    <row r="1966" spans="1:11" x14ac:dyDescent="0.3">
      <c r="A1966" s="256">
        <v>504024100500</v>
      </c>
      <c r="B1966" t="s">
        <v>2128</v>
      </c>
      <c r="C1966" t="s">
        <v>2129</v>
      </c>
      <c r="D1966" s="379">
        <v>504024100500</v>
      </c>
      <c r="E1966" t="s">
        <v>2130</v>
      </c>
      <c r="F1966" t="s">
        <v>2130</v>
      </c>
      <c r="G1966" t="s">
        <v>2944</v>
      </c>
      <c r="H1966">
        <v>26.64</v>
      </c>
      <c r="I1966">
        <v>0</v>
      </c>
      <c r="J1966" s="380">
        <v>0</v>
      </c>
      <c r="K1966" s="380">
        <v>0</v>
      </c>
    </row>
    <row r="1967" spans="1:11" x14ac:dyDescent="0.3">
      <c r="A1967" s="256">
        <v>504024101000</v>
      </c>
      <c r="B1967" t="s">
        <v>2128</v>
      </c>
      <c r="C1967" t="s">
        <v>2129</v>
      </c>
      <c r="D1967" s="379">
        <v>504024101000</v>
      </c>
      <c r="E1967" t="s">
        <v>2131</v>
      </c>
      <c r="F1967">
        <v>0</v>
      </c>
      <c r="G1967" t="s">
        <v>2944</v>
      </c>
      <c r="H1967">
        <v>31.82</v>
      </c>
      <c r="I1967">
        <v>0</v>
      </c>
      <c r="J1967" s="380">
        <v>0</v>
      </c>
      <c r="K1967" s="380">
        <v>0</v>
      </c>
    </row>
    <row r="1968" spans="1:11" x14ac:dyDescent="0.3">
      <c r="A1968" s="256">
        <v>504024101400</v>
      </c>
      <c r="B1968" t="s">
        <v>2128</v>
      </c>
      <c r="C1968" t="s">
        <v>2129</v>
      </c>
      <c r="D1968" s="379">
        <v>504024101400</v>
      </c>
      <c r="E1968" t="s">
        <v>2132</v>
      </c>
      <c r="F1968" t="s">
        <v>2132</v>
      </c>
      <c r="G1968" t="s">
        <v>2944</v>
      </c>
      <c r="H1968">
        <v>255.61</v>
      </c>
      <c r="I1968">
        <v>0</v>
      </c>
      <c r="J1968" s="380">
        <v>0</v>
      </c>
      <c r="K1968" s="380">
        <v>0</v>
      </c>
    </row>
    <row r="1969" spans="1:11" x14ac:dyDescent="0.3">
      <c r="A1969" s="256">
        <v>504024101500</v>
      </c>
      <c r="B1969" t="s">
        <v>2128</v>
      </c>
      <c r="C1969" t="s">
        <v>2129</v>
      </c>
      <c r="D1969" s="379">
        <v>504024101500</v>
      </c>
      <c r="E1969" t="s">
        <v>2133</v>
      </c>
      <c r="F1969" t="s">
        <v>2133</v>
      </c>
      <c r="G1969" t="s">
        <v>2944</v>
      </c>
      <c r="H1969">
        <v>30.24</v>
      </c>
      <c r="I1969">
        <v>0</v>
      </c>
      <c r="J1969" s="380">
        <v>0</v>
      </c>
      <c r="K1969" s="380">
        <v>0</v>
      </c>
    </row>
    <row r="1970" spans="1:11" x14ac:dyDescent="0.3">
      <c r="A1970" s="256">
        <v>504024102000</v>
      </c>
      <c r="B1970" t="s">
        <v>2128</v>
      </c>
      <c r="C1970" t="s">
        <v>2129</v>
      </c>
      <c r="D1970" s="379">
        <v>504024102000</v>
      </c>
      <c r="E1970" t="s">
        <v>2134</v>
      </c>
      <c r="F1970" t="s">
        <v>2134</v>
      </c>
      <c r="G1970" t="s">
        <v>2944</v>
      </c>
      <c r="H1970">
        <v>23.67</v>
      </c>
      <c r="I1970">
        <v>0</v>
      </c>
      <c r="J1970" s="380">
        <v>0</v>
      </c>
      <c r="K1970" s="380">
        <v>0</v>
      </c>
    </row>
    <row r="1971" spans="1:11" x14ac:dyDescent="0.3">
      <c r="A1971" s="256">
        <v>504024102500</v>
      </c>
      <c r="B1971" t="s">
        <v>2128</v>
      </c>
      <c r="C1971" t="s">
        <v>2129</v>
      </c>
      <c r="D1971" s="379">
        <v>504024102500</v>
      </c>
      <c r="E1971" t="s">
        <v>2135</v>
      </c>
      <c r="F1971" t="s">
        <v>2135</v>
      </c>
      <c r="G1971" t="s">
        <v>2944</v>
      </c>
      <c r="H1971">
        <v>15.5</v>
      </c>
      <c r="I1971">
        <v>0</v>
      </c>
      <c r="J1971" s="380">
        <v>0</v>
      </c>
      <c r="K1971" s="380">
        <v>0</v>
      </c>
    </row>
    <row r="1972" spans="1:11" x14ac:dyDescent="0.3">
      <c r="A1972" s="256">
        <v>504024103500</v>
      </c>
      <c r="B1972" t="s">
        <v>2128</v>
      </c>
      <c r="C1972" t="s">
        <v>2129</v>
      </c>
      <c r="D1972" s="379">
        <v>504024103500</v>
      </c>
      <c r="E1972" t="s">
        <v>2136</v>
      </c>
      <c r="F1972" t="s">
        <v>2136</v>
      </c>
      <c r="G1972" t="s">
        <v>2944</v>
      </c>
      <c r="H1972">
        <v>20.73</v>
      </c>
      <c r="I1972">
        <v>0</v>
      </c>
      <c r="J1972" s="380">
        <v>0</v>
      </c>
      <c r="K1972" s="380">
        <v>0</v>
      </c>
    </row>
    <row r="1973" spans="1:11" x14ac:dyDescent="0.3">
      <c r="A1973" s="256">
        <v>504024200400</v>
      </c>
      <c r="B1973" t="s">
        <v>2128</v>
      </c>
      <c r="C1973" t="s">
        <v>2129</v>
      </c>
      <c r="D1973" s="379">
        <v>504024200400</v>
      </c>
      <c r="E1973" t="s">
        <v>2137</v>
      </c>
      <c r="F1973">
        <v>0</v>
      </c>
      <c r="G1973" t="s">
        <v>2944</v>
      </c>
      <c r="H1973">
        <v>187.89</v>
      </c>
      <c r="I1973">
        <v>0</v>
      </c>
      <c r="J1973" s="380">
        <v>0</v>
      </c>
      <c r="K1973" s="380">
        <v>0</v>
      </c>
    </row>
    <row r="1974" spans="1:11" x14ac:dyDescent="0.3">
      <c r="A1974" s="256">
        <v>504024300500</v>
      </c>
      <c r="B1974" t="s">
        <v>2128</v>
      </c>
      <c r="C1974" t="s">
        <v>2129</v>
      </c>
      <c r="D1974" s="379">
        <v>504024300500</v>
      </c>
      <c r="E1974" t="s">
        <v>2138</v>
      </c>
      <c r="F1974" t="s">
        <v>2138</v>
      </c>
      <c r="G1974" t="s">
        <v>2944</v>
      </c>
      <c r="H1974">
        <v>75.98</v>
      </c>
      <c r="I1974">
        <v>0</v>
      </c>
      <c r="J1974" s="380">
        <v>0</v>
      </c>
      <c r="K1974" s="380">
        <v>0</v>
      </c>
    </row>
    <row r="1975" spans="1:11" x14ac:dyDescent="0.3">
      <c r="A1975" s="256">
        <v>504024301000</v>
      </c>
      <c r="B1975" t="s">
        <v>2128</v>
      </c>
      <c r="C1975" t="s">
        <v>2129</v>
      </c>
      <c r="D1975" s="379">
        <v>504024301000</v>
      </c>
      <c r="E1975" t="s">
        <v>2139</v>
      </c>
      <c r="F1975" t="s">
        <v>2139</v>
      </c>
      <c r="G1975" t="s">
        <v>2944</v>
      </c>
      <c r="H1975">
        <v>113.37</v>
      </c>
      <c r="I1975">
        <v>0</v>
      </c>
      <c r="J1975" s="380">
        <v>0</v>
      </c>
      <c r="K1975" s="380">
        <v>0</v>
      </c>
    </row>
    <row r="1976" spans="1:11" x14ac:dyDescent="0.3">
      <c r="A1976" s="256">
        <v>504024401000</v>
      </c>
      <c r="B1976" t="s">
        <v>2128</v>
      </c>
      <c r="C1976" t="s">
        <v>2129</v>
      </c>
      <c r="D1976" s="379">
        <v>504024401000</v>
      </c>
      <c r="E1976" t="s">
        <v>2140</v>
      </c>
      <c r="F1976" t="s">
        <v>2140</v>
      </c>
      <c r="G1976" t="s">
        <v>2944</v>
      </c>
      <c r="H1976">
        <v>49.75</v>
      </c>
      <c r="I1976">
        <v>0</v>
      </c>
      <c r="J1976" s="380">
        <v>0</v>
      </c>
      <c r="K1976" s="380">
        <v>0</v>
      </c>
    </row>
    <row r="1977" spans="1:11" x14ac:dyDescent="0.3">
      <c r="A1977" s="256">
        <v>504024401500</v>
      </c>
      <c r="B1977" t="s">
        <v>2128</v>
      </c>
      <c r="C1977" t="s">
        <v>2129</v>
      </c>
      <c r="D1977" s="379">
        <v>504024401500</v>
      </c>
      <c r="E1977" t="s">
        <v>2141</v>
      </c>
      <c r="F1977" t="s">
        <v>2141</v>
      </c>
      <c r="G1977" t="s">
        <v>2944</v>
      </c>
      <c r="H1977">
        <v>21.1</v>
      </c>
      <c r="I1977">
        <v>0</v>
      </c>
      <c r="J1977" s="380">
        <v>0</v>
      </c>
      <c r="K1977" s="380">
        <v>0</v>
      </c>
    </row>
    <row r="1978" spans="1:11" x14ac:dyDescent="0.3">
      <c r="A1978" s="256">
        <v>504032101000</v>
      </c>
      <c r="B1978" t="s">
        <v>2142</v>
      </c>
      <c r="C1978" t="s">
        <v>2143</v>
      </c>
      <c r="D1978" s="379">
        <v>504032101000</v>
      </c>
      <c r="E1978" t="s">
        <v>2144</v>
      </c>
      <c r="F1978" t="s">
        <v>2144</v>
      </c>
      <c r="G1978" t="s">
        <v>2945</v>
      </c>
      <c r="H1978">
        <v>221.61</v>
      </c>
      <c r="I1978">
        <v>0</v>
      </c>
      <c r="J1978" s="380">
        <v>0</v>
      </c>
      <c r="K1978" s="380">
        <v>0</v>
      </c>
    </row>
    <row r="1979" spans="1:11" x14ac:dyDescent="0.3">
      <c r="A1979" s="256">
        <v>504032110500</v>
      </c>
      <c r="B1979" t="s">
        <v>2142</v>
      </c>
      <c r="C1979" t="s">
        <v>2143</v>
      </c>
      <c r="D1979" s="379">
        <v>504032110500</v>
      </c>
      <c r="E1979" t="s">
        <v>2145</v>
      </c>
      <c r="F1979" t="s">
        <v>2145</v>
      </c>
      <c r="G1979" t="s">
        <v>2945</v>
      </c>
      <c r="H1979">
        <v>282.33</v>
      </c>
      <c r="I1979">
        <v>0</v>
      </c>
      <c r="J1979" s="380">
        <v>0</v>
      </c>
      <c r="K1979" s="380">
        <v>0</v>
      </c>
    </row>
    <row r="1980" spans="1:11" x14ac:dyDescent="0.3">
      <c r="A1980" s="256">
        <v>504032119600</v>
      </c>
      <c r="B1980" t="s">
        <v>2142</v>
      </c>
      <c r="C1980" t="s">
        <v>2143</v>
      </c>
      <c r="D1980" s="379">
        <v>504032119600</v>
      </c>
      <c r="E1980" t="s">
        <v>2146</v>
      </c>
      <c r="F1980" t="s">
        <v>2146</v>
      </c>
      <c r="G1980" t="s">
        <v>2945</v>
      </c>
      <c r="H1980">
        <v>167.58</v>
      </c>
      <c r="I1980">
        <v>0</v>
      </c>
      <c r="J1980" s="380">
        <v>0</v>
      </c>
      <c r="K1980" s="380">
        <v>0</v>
      </c>
    </row>
    <row r="1981" spans="1:11" x14ac:dyDescent="0.3">
      <c r="A1981" s="256">
        <v>504032121500</v>
      </c>
      <c r="B1981" t="s">
        <v>2142</v>
      </c>
      <c r="C1981" t="s">
        <v>2143</v>
      </c>
      <c r="D1981" s="379">
        <v>504032121500</v>
      </c>
      <c r="E1981" t="s">
        <v>2147</v>
      </c>
      <c r="F1981" t="s">
        <v>2147</v>
      </c>
      <c r="G1981" t="s">
        <v>2945</v>
      </c>
      <c r="H1981">
        <v>58.59</v>
      </c>
      <c r="I1981">
        <v>0</v>
      </c>
      <c r="J1981" s="380">
        <v>0</v>
      </c>
      <c r="K1981" s="380">
        <v>0</v>
      </c>
    </row>
    <row r="1982" spans="1:11" x14ac:dyDescent="0.3">
      <c r="A1982" s="256">
        <v>504032122500</v>
      </c>
      <c r="B1982" t="s">
        <v>2142</v>
      </c>
      <c r="C1982" t="s">
        <v>2143</v>
      </c>
      <c r="D1982" s="379">
        <v>5040321225</v>
      </c>
      <c r="E1982" t="s">
        <v>2148</v>
      </c>
      <c r="F1982" t="s">
        <v>2148</v>
      </c>
      <c r="G1982" t="s">
        <v>2945</v>
      </c>
      <c r="H1982">
        <v>467.67</v>
      </c>
      <c r="I1982">
        <v>0</v>
      </c>
      <c r="J1982" s="380">
        <v>0</v>
      </c>
      <c r="K1982" s="380">
        <v>0</v>
      </c>
    </row>
    <row r="1983" spans="1:11" x14ac:dyDescent="0.3">
      <c r="A1983" s="256">
        <v>504032122700</v>
      </c>
      <c r="B1983" t="s">
        <v>2142</v>
      </c>
      <c r="C1983" t="s">
        <v>2143</v>
      </c>
      <c r="D1983" s="379">
        <v>504032122700</v>
      </c>
      <c r="E1983" t="s">
        <v>2149</v>
      </c>
      <c r="F1983">
        <v>0</v>
      </c>
      <c r="G1983" t="s">
        <v>2945</v>
      </c>
      <c r="H1983">
        <v>378.97</v>
      </c>
      <c r="I1983">
        <v>0</v>
      </c>
      <c r="J1983" s="380">
        <v>0</v>
      </c>
      <c r="K1983" s="380">
        <v>0</v>
      </c>
    </row>
    <row r="1984" spans="1:11" x14ac:dyDescent="0.3">
      <c r="A1984" s="256">
        <v>504032122800</v>
      </c>
      <c r="B1984" t="s">
        <v>2142</v>
      </c>
      <c r="C1984" t="s">
        <v>2143</v>
      </c>
      <c r="D1984" s="379">
        <v>504032122800</v>
      </c>
      <c r="E1984" t="s">
        <v>2150</v>
      </c>
      <c r="F1984">
        <v>0</v>
      </c>
      <c r="G1984" t="s">
        <v>2945</v>
      </c>
      <c r="H1984">
        <v>264.73</v>
      </c>
      <c r="I1984">
        <v>0</v>
      </c>
      <c r="J1984" s="380">
        <v>0</v>
      </c>
      <c r="K1984" s="380">
        <v>0</v>
      </c>
    </row>
    <row r="1985" spans="1:11" x14ac:dyDescent="0.3">
      <c r="A1985" s="256">
        <v>504032122900</v>
      </c>
      <c r="B1985" t="s">
        <v>2142</v>
      </c>
      <c r="C1985" t="s">
        <v>2143</v>
      </c>
      <c r="D1985" s="379">
        <v>504032122900</v>
      </c>
      <c r="E1985" t="s">
        <v>2151</v>
      </c>
      <c r="F1985">
        <v>0</v>
      </c>
      <c r="G1985" t="s">
        <v>2945</v>
      </c>
      <c r="H1985">
        <v>337.8</v>
      </c>
      <c r="I1985">
        <v>0</v>
      </c>
      <c r="J1985" s="380">
        <v>0</v>
      </c>
      <c r="K1985" s="380">
        <v>0</v>
      </c>
    </row>
    <row r="1986" spans="1:11" x14ac:dyDescent="0.3">
      <c r="A1986" s="256">
        <v>504032123000</v>
      </c>
      <c r="B1986" t="s">
        <v>2142</v>
      </c>
      <c r="C1986" t="s">
        <v>2143</v>
      </c>
      <c r="D1986" s="379">
        <v>504032123000</v>
      </c>
      <c r="E1986" t="s">
        <v>2152</v>
      </c>
      <c r="F1986">
        <v>0</v>
      </c>
      <c r="G1986" t="s">
        <v>2945</v>
      </c>
      <c r="H1986">
        <v>247.77</v>
      </c>
      <c r="I1986">
        <v>0</v>
      </c>
      <c r="J1986" s="380">
        <v>0</v>
      </c>
      <c r="K1986" s="380">
        <v>0</v>
      </c>
    </row>
    <row r="1987" spans="1:11" x14ac:dyDescent="0.3">
      <c r="A1987" s="256">
        <v>504032123100</v>
      </c>
      <c r="B1987" t="s">
        <v>2142</v>
      </c>
      <c r="C1987" t="s">
        <v>2143</v>
      </c>
      <c r="D1987" s="379">
        <v>504032123100</v>
      </c>
      <c r="E1987" t="s">
        <v>2153</v>
      </c>
      <c r="F1987">
        <v>0</v>
      </c>
      <c r="G1987" t="s">
        <v>2945</v>
      </c>
      <c r="H1987">
        <v>259.58999999999997</v>
      </c>
      <c r="I1987">
        <v>0</v>
      </c>
      <c r="J1987" s="380">
        <v>0</v>
      </c>
      <c r="K1987" s="380">
        <v>0</v>
      </c>
    </row>
    <row r="1988" spans="1:11" x14ac:dyDescent="0.3">
      <c r="A1988" s="256">
        <v>504032123200</v>
      </c>
      <c r="B1988" t="s">
        <v>2142</v>
      </c>
      <c r="C1988" t="s">
        <v>2143</v>
      </c>
      <c r="D1988" s="379">
        <v>504032123200</v>
      </c>
      <c r="E1988" t="s">
        <v>2154</v>
      </c>
      <c r="F1988">
        <v>0</v>
      </c>
      <c r="G1988" t="s">
        <v>2945</v>
      </c>
      <c r="H1988">
        <v>238.68</v>
      </c>
      <c r="I1988">
        <v>0</v>
      </c>
      <c r="J1988" s="380">
        <v>0</v>
      </c>
      <c r="K1988" s="380">
        <v>0</v>
      </c>
    </row>
    <row r="1989" spans="1:11" x14ac:dyDescent="0.3">
      <c r="A1989" s="256">
        <v>504032123500</v>
      </c>
      <c r="B1989" t="s">
        <v>2142</v>
      </c>
      <c r="C1989" t="s">
        <v>2143</v>
      </c>
      <c r="D1989" s="379">
        <v>504032123500</v>
      </c>
      <c r="E1989" t="s">
        <v>2155</v>
      </c>
      <c r="F1989" t="s">
        <v>2155</v>
      </c>
      <c r="G1989" t="s">
        <v>2945</v>
      </c>
      <c r="H1989">
        <v>404.05</v>
      </c>
      <c r="I1989">
        <v>0</v>
      </c>
      <c r="J1989" s="380">
        <v>0</v>
      </c>
      <c r="K1989" s="380">
        <v>0</v>
      </c>
    </row>
    <row r="1990" spans="1:11" x14ac:dyDescent="0.3">
      <c r="A1990" s="256">
        <v>504032124500</v>
      </c>
      <c r="B1990" t="s">
        <v>2142</v>
      </c>
      <c r="C1990" t="s">
        <v>2143</v>
      </c>
      <c r="D1990" s="379">
        <v>504032124500</v>
      </c>
      <c r="E1990" t="s">
        <v>2156</v>
      </c>
      <c r="F1990" t="s">
        <v>2156</v>
      </c>
      <c r="G1990" t="s">
        <v>2945</v>
      </c>
      <c r="H1990">
        <v>363.78</v>
      </c>
      <c r="I1990">
        <v>0</v>
      </c>
      <c r="J1990" s="380">
        <v>0</v>
      </c>
      <c r="K1990" s="380">
        <v>0</v>
      </c>
    </row>
    <row r="1991" spans="1:11" x14ac:dyDescent="0.3">
      <c r="A1991" s="256">
        <v>504032125500</v>
      </c>
      <c r="B1991" t="s">
        <v>2142</v>
      </c>
      <c r="C1991" t="s">
        <v>2143</v>
      </c>
      <c r="D1991" s="379">
        <v>504032125500</v>
      </c>
      <c r="E1991" t="s">
        <v>2157</v>
      </c>
      <c r="F1991" t="s">
        <v>2157</v>
      </c>
      <c r="G1991" t="s">
        <v>2945</v>
      </c>
      <c r="H1991">
        <v>338.6</v>
      </c>
      <c r="I1991">
        <v>0</v>
      </c>
      <c r="J1991" s="380">
        <v>0</v>
      </c>
      <c r="K1991" s="380">
        <v>0</v>
      </c>
    </row>
    <row r="1992" spans="1:11" x14ac:dyDescent="0.3">
      <c r="A1992" s="256">
        <v>504032126500</v>
      </c>
      <c r="B1992" t="s">
        <v>2142</v>
      </c>
      <c r="C1992" t="s">
        <v>2143</v>
      </c>
      <c r="D1992" s="379">
        <v>504032126500</v>
      </c>
      <c r="E1992" t="s">
        <v>2158</v>
      </c>
      <c r="F1992" t="s">
        <v>2158</v>
      </c>
      <c r="G1992" t="s">
        <v>2945</v>
      </c>
      <c r="H1992">
        <v>287.2</v>
      </c>
      <c r="I1992">
        <v>0</v>
      </c>
      <c r="J1992" s="380">
        <v>0</v>
      </c>
      <c r="K1992" s="380">
        <v>0</v>
      </c>
    </row>
    <row r="1993" spans="1:11" x14ac:dyDescent="0.3">
      <c r="A1993" s="256">
        <v>504032127500</v>
      </c>
      <c r="B1993" t="s">
        <v>2142</v>
      </c>
      <c r="C1993" t="s">
        <v>2143</v>
      </c>
      <c r="D1993" s="379">
        <v>504032127500</v>
      </c>
      <c r="E1993" t="s">
        <v>2159</v>
      </c>
      <c r="F1993" t="s">
        <v>2160</v>
      </c>
      <c r="G1993" t="s">
        <v>2945</v>
      </c>
      <c r="H1993">
        <v>264.37</v>
      </c>
      <c r="I1993">
        <v>0</v>
      </c>
      <c r="J1993" s="380">
        <v>0</v>
      </c>
      <c r="K1993" s="380">
        <v>0</v>
      </c>
    </row>
    <row r="1994" spans="1:11" x14ac:dyDescent="0.3">
      <c r="A1994" s="256">
        <v>504032128500</v>
      </c>
      <c r="B1994" t="s">
        <v>2142</v>
      </c>
      <c r="C1994" t="s">
        <v>2143</v>
      </c>
      <c r="D1994" s="379">
        <v>504032128500</v>
      </c>
      <c r="E1994" t="s">
        <v>2161</v>
      </c>
      <c r="F1994" t="s">
        <v>2161</v>
      </c>
      <c r="G1994" t="s">
        <v>2945</v>
      </c>
      <c r="H1994">
        <v>100.58</v>
      </c>
      <c r="I1994">
        <v>0</v>
      </c>
      <c r="J1994" s="380">
        <v>0</v>
      </c>
      <c r="K1994" s="380">
        <v>0</v>
      </c>
    </row>
    <row r="1995" spans="1:11" x14ac:dyDescent="0.3">
      <c r="A1995" s="256">
        <v>504032130500</v>
      </c>
      <c r="B1995" t="s">
        <v>2142</v>
      </c>
      <c r="C1995" t="s">
        <v>2143</v>
      </c>
      <c r="D1995" s="379">
        <v>504032130500</v>
      </c>
      <c r="E1995" t="s">
        <v>2162</v>
      </c>
      <c r="F1995" t="s">
        <v>2162</v>
      </c>
      <c r="G1995" t="s">
        <v>2945</v>
      </c>
      <c r="H1995">
        <v>67.930000000000007</v>
      </c>
      <c r="I1995">
        <v>0</v>
      </c>
      <c r="J1995" s="380">
        <v>0</v>
      </c>
      <c r="K1995" s="380">
        <v>0</v>
      </c>
    </row>
    <row r="1996" spans="1:11" x14ac:dyDescent="0.3">
      <c r="A1996" s="256">
        <v>504032134500</v>
      </c>
      <c r="B1996" t="s">
        <v>2142</v>
      </c>
      <c r="C1996" t="s">
        <v>2143</v>
      </c>
      <c r="D1996" s="379">
        <v>504032134500</v>
      </c>
      <c r="E1996" t="s">
        <v>2163</v>
      </c>
      <c r="F1996" t="s">
        <v>2163</v>
      </c>
      <c r="G1996" t="s">
        <v>2945</v>
      </c>
      <c r="H1996">
        <v>181.88</v>
      </c>
      <c r="I1996">
        <v>0</v>
      </c>
      <c r="J1996" s="380">
        <v>0</v>
      </c>
      <c r="K1996" s="380">
        <v>0</v>
      </c>
    </row>
    <row r="1997" spans="1:11" x14ac:dyDescent="0.3">
      <c r="A1997" s="256">
        <v>504032135000</v>
      </c>
      <c r="B1997" t="s">
        <v>2142</v>
      </c>
      <c r="C1997" t="s">
        <v>2143</v>
      </c>
      <c r="D1997" s="379">
        <v>504032135000</v>
      </c>
      <c r="E1997" t="s">
        <v>2164</v>
      </c>
      <c r="F1997" t="s">
        <v>2164</v>
      </c>
      <c r="G1997" t="s">
        <v>2945</v>
      </c>
      <c r="H1997">
        <v>306.48</v>
      </c>
      <c r="I1997">
        <v>0</v>
      </c>
      <c r="J1997" s="380">
        <v>0</v>
      </c>
      <c r="K1997" s="380">
        <v>0</v>
      </c>
    </row>
    <row r="1998" spans="1:11" x14ac:dyDescent="0.3">
      <c r="A1998" s="256">
        <v>504032135500</v>
      </c>
      <c r="B1998" t="s">
        <v>2142</v>
      </c>
      <c r="C1998" t="s">
        <v>2143</v>
      </c>
      <c r="D1998" s="379">
        <v>504032135500</v>
      </c>
      <c r="E1998" t="s">
        <v>2165</v>
      </c>
      <c r="F1998" t="s">
        <v>2165</v>
      </c>
      <c r="G1998" t="s">
        <v>2945</v>
      </c>
      <c r="H1998">
        <v>619.41</v>
      </c>
      <c r="I1998">
        <v>0</v>
      </c>
      <c r="J1998" s="380">
        <v>0</v>
      </c>
      <c r="K1998" s="380">
        <v>0</v>
      </c>
    </row>
    <row r="1999" spans="1:11" x14ac:dyDescent="0.3">
      <c r="A1999" s="256">
        <v>504032135600</v>
      </c>
      <c r="B1999" t="s">
        <v>2142</v>
      </c>
      <c r="C1999" t="s">
        <v>2143</v>
      </c>
      <c r="D1999" s="379">
        <v>504032135600</v>
      </c>
      <c r="E1999" t="s">
        <v>2166</v>
      </c>
      <c r="F1999">
        <v>0</v>
      </c>
      <c r="G1999" t="s">
        <v>2945</v>
      </c>
      <c r="H1999">
        <v>776.06</v>
      </c>
      <c r="I1999">
        <v>0</v>
      </c>
      <c r="J1999" s="380">
        <v>0</v>
      </c>
      <c r="K1999" s="380">
        <v>0</v>
      </c>
    </row>
    <row r="2000" spans="1:11" x14ac:dyDescent="0.3">
      <c r="A2000" s="256">
        <v>504032135800</v>
      </c>
      <c r="B2000" t="s">
        <v>2142</v>
      </c>
      <c r="C2000" t="s">
        <v>2143</v>
      </c>
      <c r="D2000" s="379">
        <v>504032135800</v>
      </c>
      <c r="E2000" t="s">
        <v>2167</v>
      </c>
      <c r="F2000" t="s">
        <v>2167</v>
      </c>
      <c r="G2000" t="s">
        <v>2945</v>
      </c>
      <c r="H2000">
        <v>128.88</v>
      </c>
      <c r="I2000">
        <v>0</v>
      </c>
      <c r="J2000" s="380">
        <v>0</v>
      </c>
      <c r="K2000" s="380">
        <v>0</v>
      </c>
    </row>
    <row r="2001" spans="1:11" x14ac:dyDescent="0.3">
      <c r="A2001" s="256">
        <v>504032136000</v>
      </c>
      <c r="B2001" t="s">
        <v>2142</v>
      </c>
      <c r="C2001" t="s">
        <v>2143</v>
      </c>
      <c r="D2001" s="379">
        <v>504032136000</v>
      </c>
      <c r="E2001" t="s">
        <v>2168</v>
      </c>
      <c r="F2001" t="s">
        <v>2168</v>
      </c>
      <c r="G2001" t="s">
        <v>2945</v>
      </c>
      <c r="H2001">
        <v>283.14</v>
      </c>
      <c r="I2001">
        <v>0</v>
      </c>
      <c r="J2001" s="380">
        <v>0</v>
      </c>
      <c r="K2001" s="380">
        <v>0</v>
      </c>
    </row>
    <row r="2002" spans="1:11" x14ac:dyDescent="0.3">
      <c r="A2002" s="256">
        <v>504032137500</v>
      </c>
      <c r="B2002" t="s">
        <v>2142</v>
      </c>
      <c r="C2002" t="s">
        <v>2143</v>
      </c>
      <c r="D2002" s="379">
        <v>504032137500</v>
      </c>
      <c r="E2002" t="s">
        <v>2169</v>
      </c>
      <c r="F2002" t="s">
        <v>2169</v>
      </c>
      <c r="G2002" t="s">
        <v>2945</v>
      </c>
      <c r="H2002">
        <v>143.97999999999999</v>
      </c>
      <c r="I2002">
        <v>0</v>
      </c>
      <c r="J2002" s="380">
        <v>0</v>
      </c>
      <c r="K2002" s="380">
        <v>0</v>
      </c>
    </row>
    <row r="2003" spans="1:11" x14ac:dyDescent="0.3">
      <c r="A2003" s="256">
        <v>504032138000</v>
      </c>
      <c r="B2003" t="s">
        <v>2142</v>
      </c>
      <c r="C2003" t="s">
        <v>2143</v>
      </c>
      <c r="D2003" s="379">
        <v>504032138000</v>
      </c>
      <c r="E2003" t="s">
        <v>2170</v>
      </c>
      <c r="F2003" t="s">
        <v>2170</v>
      </c>
      <c r="G2003" t="s">
        <v>2945</v>
      </c>
      <c r="H2003">
        <v>239.64</v>
      </c>
      <c r="I2003">
        <v>0</v>
      </c>
      <c r="J2003" s="380">
        <v>0</v>
      </c>
      <c r="K2003" s="380">
        <v>0</v>
      </c>
    </row>
    <row r="2004" spans="1:11" x14ac:dyDescent="0.3">
      <c r="A2004" s="256">
        <v>504032139500</v>
      </c>
      <c r="B2004" t="s">
        <v>2142</v>
      </c>
      <c r="C2004" t="s">
        <v>2143</v>
      </c>
      <c r="D2004" s="379">
        <v>504032139500</v>
      </c>
      <c r="E2004" t="s">
        <v>2171</v>
      </c>
      <c r="F2004" t="s">
        <v>2171</v>
      </c>
      <c r="G2004" t="s">
        <v>2945</v>
      </c>
      <c r="H2004">
        <v>458.62</v>
      </c>
      <c r="I2004">
        <v>0</v>
      </c>
      <c r="J2004" s="380">
        <v>0</v>
      </c>
      <c r="K2004" s="380">
        <v>0</v>
      </c>
    </row>
    <row r="2005" spans="1:11" x14ac:dyDescent="0.3">
      <c r="A2005" s="256">
        <v>504032149500</v>
      </c>
      <c r="B2005" t="s">
        <v>2142</v>
      </c>
      <c r="C2005" t="s">
        <v>2143</v>
      </c>
      <c r="D2005" s="379">
        <v>504032149500</v>
      </c>
      <c r="E2005" t="s">
        <v>2172</v>
      </c>
      <c r="F2005">
        <v>0</v>
      </c>
      <c r="G2005" t="s">
        <v>2981</v>
      </c>
      <c r="H2005">
        <v>32.35</v>
      </c>
      <c r="I2005">
        <v>0</v>
      </c>
      <c r="J2005" s="380">
        <v>0</v>
      </c>
      <c r="K2005" s="380">
        <v>0</v>
      </c>
    </row>
    <row r="2006" spans="1:11" x14ac:dyDescent="0.3">
      <c r="A2006" s="256">
        <v>504032150000</v>
      </c>
      <c r="B2006" t="s">
        <v>2142</v>
      </c>
      <c r="C2006" t="s">
        <v>2143</v>
      </c>
      <c r="D2006" s="379">
        <v>504032150000</v>
      </c>
      <c r="E2006" t="s">
        <v>2173</v>
      </c>
      <c r="F2006">
        <v>0</v>
      </c>
      <c r="G2006" t="s">
        <v>2945</v>
      </c>
      <c r="H2006">
        <v>525.69000000000005</v>
      </c>
      <c r="I2006">
        <v>0</v>
      </c>
      <c r="J2006" s="380">
        <v>0</v>
      </c>
      <c r="K2006" s="380">
        <v>0</v>
      </c>
    </row>
    <row r="2007" spans="1:11" x14ac:dyDescent="0.3">
      <c r="A2007" s="256">
        <v>504032280000</v>
      </c>
      <c r="B2007" t="s">
        <v>2142</v>
      </c>
      <c r="C2007" t="s">
        <v>2143</v>
      </c>
      <c r="D2007" s="379">
        <v>504032280000</v>
      </c>
      <c r="E2007" t="s">
        <v>2174</v>
      </c>
      <c r="F2007" t="s">
        <v>2175</v>
      </c>
      <c r="G2007" t="s">
        <v>2945</v>
      </c>
      <c r="H2007">
        <v>281.83999999999997</v>
      </c>
      <c r="I2007">
        <v>0</v>
      </c>
      <c r="J2007" s="380">
        <v>0</v>
      </c>
      <c r="K2007" s="380">
        <v>0</v>
      </c>
    </row>
    <row r="2008" spans="1:11" x14ac:dyDescent="0.3">
      <c r="A2008" s="256">
        <v>504049100500</v>
      </c>
      <c r="B2008" t="s">
        <v>2176</v>
      </c>
      <c r="C2008" t="s">
        <v>2177</v>
      </c>
      <c r="D2008" s="379">
        <v>504049100500</v>
      </c>
      <c r="E2008" t="s">
        <v>2178</v>
      </c>
      <c r="F2008" t="s">
        <v>2178</v>
      </c>
      <c r="G2008" t="s">
        <v>2945</v>
      </c>
      <c r="H2008">
        <v>372.04</v>
      </c>
      <c r="I2008">
        <v>0</v>
      </c>
      <c r="J2008" s="380">
        <v>0</v>
      </c>
      <c r="K2008" s="380">
        <v>0</v>
      </c>
    </row>
    <row r="2009" spans="1:11" x14ac:dyDescent="0.3">
      <c r="A2009" s="256">
        <v>551032101000</v>
      </c>
      <c r="B2009" t="s">
        <v>2179</v>
      </c>
      <c r="C2009" t="s">
        <v>2180</v>
      </c>
      <c r="D2009" s="379">
        <v>551032101000</v>
      </c>
      <c r="E2009" t="s">
        <v>2181</v>
      </c>
      <c r="F2009" t="s">
        <v>2181</v>
      </c>
      <c r="G2009" t="s">
        <v>2945</v>
      </c>
      <c r="H2009">
        <v>156.15</v>
      </c>
      <c r="I2009">
        <v>0</v>
      </c>
      <c r="J2009" s="380">
        <v>0</v>
      </c>
      <c r="K2009" s="380">
        <v>0</v>
      </c>
    </row>
    <row r="2010" spans="1:11" x14ac:dyDescent="0.3">
      <c r="A2010" s="256">
        <v>551032102000</v>
      </c>
      <c r="B2010" t="s">
        <v>2179</v>
      </c>
      <c r="C2010" t="s">
        <v>2180</v>
      </c>
      <c r="D2010" s="379">
        <v>551032102000</v>
      </c>
      <c r="E2010" t="s">
        <v>2182</v>
      </c>
      <c r="F2010" t="s">
        <v>2182</v>
      </c>
      <c r="G2010" t="s">
        <v>2945</v>
      </c>
      <c r="H2010">
        <v>165.72</v>
      </c>
      <c r="I2010">
        <v>0</v>
      </c>
      <c r="J2010" s="380">
        <v>0</v>
      </c>
      <c r="K2010" s="380">
        <v>0</v>
      </c>
    </row>
    <row r="2011" spans="1:11" x14ac:dyDescent="0.3">
      <c r="A2011" s="256">
        <v>551032110000</v>
      </c>
      <c r="B2011" t="s">
        <v>2179</v>
      </c>
      <c r="C2011" t="s">
        <v>2180</v>
      </c>
      <c r="D2011" s="379">
        <v>551032110000</v>
      </c>
      <c r="E2011" t="s">
        <v>2183</v>
      </c>
      <c r="F2011" t="s">
        <v>2183</v>
      </c>
      <c r="G2011" t="s">
        <v>2945</v>
      </c>
      <c r="H2011">
        <v>132.04</v>
      </c>
      <c r="I2011">
        <v>0</v>
      </c>
      <c r="J2011" s="380">
        <v>0</v>
      </c>
      <c r="K2011" s="380">
        <v>0</v>
      </c>
    </row>
    <row r="2012" spans="1:11" x14ac:dyDescent="0.3">
      <c r="A2012" s="256">
        <v>551032110500</v>
      </c>
      <c r="B2012" t="s">
        <v>2179</v>
      </c>
      <c r="C2012" t="s">
        <v>2180</v>
      </c>
      <c r="D2012" s="379">
        <v>551032110500</v>
      </c>
      <c r="E2012" t="s">
        <v>2184</v>
      </c>
      <c r="F2012" t="s">
        <v>2184</v>
      </c>
      <c r="G2012" t="s">
        <v>2945</v>
      </c>
      <c r="H2012">
        <v>140.97</v>
      </c>
      <c r="I2012">
        <v>0</v>
      </c>
      <c r="J2012" s="380">
        <v>0</v>
      </c>
      <c r="K2012" s="380">
        <v>0</v>
      </c>
    </row>
    <row r="2013" spans="1:11" x14ac:dyDescent="0.3">
      <c r="A2013" s="256">
        <v>551032158000</v>
      </c>
      <c r="B2013" t="s">
        <v>2179</v>
      </c>
      <c r="C2013" t="s">
        <v>2180</v>
      </c>
      <c r="D2013" s="379">
        <v>551032158000</v>
      </c>
      <c r="E2013" t="s">
        <v>2185</v>
      </c>
      <c r="F2013" t="s">
        <v>2185</v>
      </c>
      <c r="G2013" t="s">
        <v>2945</v>
      </c>
      <c r="H2013">
        <v>190.69</v>
      </c>
      <c r="I2013">
        <v>0</v>
      </c>
      <c r="J2013" s="380">
        <v>0</v>
      </c>
      <c r="K2013" s="380">
        <v>0</v>
      </c>
    </row>
    <row r="2014" spans="1:11" x14ac:dyDescent="0.3">
      <c r="A2014" s="256">
        <v>551032159000</v>
      </c>
      <c r="B2014" t="s">
        <v>2179</v>
      </c>
      <c r="C2014" t="s">
        <v>2180</v>
      </c>
      <c r="D2014" s="379">
        <v>551032159000</v>
      </c>
      <c r="E2014" t="s">
        <v>2186</v>
      </c>
      <c r="F2014" t="s">
        <v>2186</v>
      </c>
      <c r="G2014" t="s">
        <v>2945</v>
      </c>
      <c r="H2014">
        <v>190.69</v>
      </c>
      <c r="I2014">
        <v>0</v>
      </c>
      <c r="J2014" s="380">
        <v>0</v>
      </c>
      <c r="K2014" s="380">
        <v>0</v>
      </c>
    </row>
    <row r="2015" spans="1:11" x14ac:dyDescent="0.3">
      <c r="A2015" s="256">
        <v>551032188000</v>
      </c>
      <c r="B2015" t="s">
        <v>2179</v>
      </c>
      <c r="C2015" t="s">
        <v>2180</v>
      </c>
      <c r="D2015" s="379">
        <v>551032188000</v>
      </c>
      <c r="E2015" t="s">
        <v>2187</v>
      </c>
      <c r="F2015" t="s">
        <v>2187</v>
      </c>
      <c r="G2015" t="s">
        <v>2945</v>
      </c>
      <c r="H2015">
        <v>190.69</v>
      </c>
      <c r="I2015">
        <v>0</v>
      </c>
      <c r="J2015" s="380">
        <v>0</v>
      </c>
      <c r="K2015" s="380">
        <v>0</v>
      </c>
    </row>
    <row r="2016" spans="1:11" x14ac:dyDescent="0.3">
      <c r="A2016" s="256">
        <v>551032189000</v>
      </c>
      <c r="B2016" t="s">
        <v>2179</v>
      </c>
      <c r="C2016" t="s">
        <v>2180</v>
      </c>
      <c r="D2016" s="379">
        <v>551032189000</v>
      </c>
      <c r="E2016" t="s">
        <v>2188</v>
      </c>
      <c r="F2016" t="s">
        <v>2188</v>
      </c>
      <c r="G2016" t="s">
        <v>2945</v>
      </c>
      <c r="H2016">
        <v>190.69</v>
      </c>
      <c r="I2016">
        <v>0</v>
      </c>
      <c r="J2016" s="380">
        <v>0</v>
      </c>
      <c r="K2016" s="380">
        <v>0</v>
      </c>
    </row>
    <row r="2017" spans="1:11" x14ac:dyDescent="0.3">
      <c r="A2017" s="256">
        <v>551032192000</v>
      </c>
      <c r="B2017" t="s">
        <v>2179</v>
      </c>
      <c r="C2017" t="s">
        <v>2180</v>
      </c>
      <c r="D2017" s="379">
        <v>551032192000</v>
      </c>
      <c r="E2017" t="s">
        <v>2189</v>
      </c>
      <c r="F2017" t="s">
        <v>2189</v>
      </c>
      <c r="G2017" t="s">
        <v>2945</v>
      </c>
      <c r="H2017">
        <v>215.15</v>
      </c>
      <c r="I2017">
        <v>0</v>
      </c>
      <c r="J2017" s="380">
        <v>0</v>
      </c>
      <c r="K2017" s="380">
        <v>0</v>
      </c>
    </row>
    <row r="2018" spans="1:11" x14ac:dyDescent="0.3">
      <c r="A2018" s="256">
        <v>551032195000</v>
      </c>
      <c r="B2018" t="s">
        <v>2179</v>
      </c>
      <c r="C2018" t="s">
        <v>2180</v>
      </c>
      <c r="D2018" s="379">
        <v>551032195000</v>
      </c>
      <c r="E2018" t="s">
        <v>2190</v>
      </c>
      <c r="F2018" t="s">
        <v>2190</v>
      </c>
      <c r="G2018" t="s">
        <v>2945</v>
      </c>
      <c r="H2018">
        <v>208.88</v>
      </c>
      <c r="I2018">
        <v>0</v>
      </c>
      <c r="J2018" s="380">
        <v>0</v>
      </c>
      <c r="K2018" s="380">
        <v>0</v>
      </c>
    </row>
    <row r="2019" spans="1:11" x14ac:dyDescent="0.3">
      <c r="A2019" s="256">
        <v>551032200500</v>
      </c>
      <c r="B2019" t="s">
        <v>2179</v>
      </c>
      <c r="C2019" t="s">
        <v>2180</v>
      </c>
      <c r="D2019" s="379">
        <v>551032200500</v>
      </c>
      <c r="E2019" t="s">
        <v>2191</v>
      </c>
      <c r="F2019" t="s">
        <v>2191</v>
      </c>
      <c r="G2019" t="s">
        <v>2945</v>
      </c>
      <c r="H2019">
        <v>210.15</v>
      </c>
      <c r="I2019">
        <v>0</v>
      </c>
      <c r="J2019" s="380">
        <v>0</v>
      </c>
      <c r="K2019" s="380">
        <v>0</v>
      </c>
    </row>
    <row r="2020" spans="1:11" x14ac:dyDescent="0.3">
      <c r="A2020" s="256">
        <v>551032203000</v>
      </c>
      <c r="B2020" t="s">
        <v>2179</v>
      </c>
      <c r="C2020" t="s">
        <v>2180</v>
      </c>
      <c r="D2020" s="379">
        <v>551032203000</v>
      </c>
      <c r="E2020" t="s">
        <v>2192</v>
      </c>
      <c r="F2020" t="s">
        <v>2192</v>
      </c>
      <c r="G2020" t="s">
        <v>2945</v>
      </c>
      <c r="H2020">
        <v>215.15</v>
      </c>
      <c r="I2020">
        <v>0</v>
      </c>
      <c r="J2020" s="380">
        <v>0</v>
      </c>
      <c r="K2020" s="380">
        <v>0</v>
      </c>
    </row>
    <row r="2021" spans="1:11" x14ac:dyDescent="0.3">
      <c r="A2021" s="256">
        <v>551032205000</v>
      </c>
      <c r="B2021" t="s">
        <v>2179</v>
      </c>
      <c r="C2021" t="s">
        <v>2180</v>
      </c>
      <c r="D2021" s="379">
        <v>551032205000</v>
      </c>
      <c r="E2021" t="s">
        <v>2193</v>
      </c>
      <c r="F2021" t="s">
        <v>2193</v>
      </c>
      <c r="G2021" t="s">
        <v>2945</v>
      </c>
      <c r="H2021">
        <v>215.15</v>
      </c>
      <c r="I2021">
        <v>0</v>
      </c>
      <c r="J2021" s="380">
        <v>0</v>
      </c>
      <c r="K2021" s="380">
        <v>0</v>
      </c>
    </row>
    <row r="2022" spans="1:11" x14ac:dyDescent="0.3">
      <c r="A2022" s="256">
        <v>551032206000</v>
      </c>
      <c r="B2022" t="s">
        <v>2179</v>
      </c>
      <c r="C2022" t="s">
        <v>2180</v>
      </c>
      <c r="D2022" s="379">
        <v>551032206000</v>
      </c>
      <c r="E2022" t="s">
        <v>2194</v>
      </c>
      <c r="F2022" t="s">
        <v>2194</v>
      </c>
      <c r="G2022" t="s">
        <v>2945</v>
      </c>
      <c r="H2022">
        <v>215.15</v>
      </c>
      <c r="I2022">
        <v>0</v>
      </c>
      <c r="J2022" s="380">
        <v>0</v>
      </c>
      <c r="K2022" s="380">
        <v>0</v>
      </c>
    </row>
    <row r="2023" spans="1:11" x14ac:dyDescent="0.3">
      <c r="A2023" s="256">
        <v>551032207000</v>
      </c>
      <c r="B2023" t="s">
        <v>2179</v>
      </c>
      <c r="C2023" t="s">
        <v>2180</v>
      </c>
      <c r="D2023" s="379">
        <v>551032207000</v>
      </c>
      <c r="E2023" t="s">
        <v>2195</v>
      </c>
      <c r="F2023" t="s">
        <v>2195</v>
      </c>
      <c r="G2023" t="s">
        <v>2945</v>
      </c>
      <c r="H2023">
        <v>215.15</v>
      </c>
      <c r="I2023">
        <v>0</v>
      </c>
      <c r="J2023" s="380">
        <v>0</v>
      </c>
      <c r="K2023" s="380">
        <v>0</v>
      </c>
    </row>
    <row r="2024" spans="1:11" x14ac:dyDescent="0.3">
      <c r="A2024" s="256">
        <v>551032210800</v>
      </c>
      <c r="B2024" t="s">
        <v>2179</v>
      </c>
      <c r="C2024" t="s">
        <v>2180</v>
      </c>
      <c r="D2024" s="379">
        <v>551032210800</v>
      </c>
      <c r="E2024" t="s">
        <v>2196</v>
      </c>
      <c r="F2024" t="s">
        <v>2196</v>
      </c>
      <c r="G2024" t="s">
        <v>2945</v>
      </c>
      <c r="H2024">
        <v>307.38</v>
      </c>
      <c r="I2024">
        <v>0</v>
      </c>
      <c r="J2024" s="380">
        <v>0</v>
      </c>
      <c r="K2024" s="380">
        <v>0</v>
      </c>
    </row>
    <row r="2025" spans="1:11" x14ac:dyDescent="0.3">
      <c r="A2025" s="256">
        <v>551032218000</v>
      </c>
      <c r="B2025" t="s">
        <v>2179</v>
      </c>
      <c r="C2025" t="s">
        <v>2180</v>
      </c>
      <c r="D2025" s="379">
        <v>551032218000</v>
      </c>
      <c r="E2025" t="s">
        <v>2197</v>
      </c>
      <c r="F2025" t="s">
        <v>2197</v>
      </c>
      <c r="G2025" t="s">
        <v>2945</v>
      </c>
      <c r="H2025">
        <v>307.38</v>
      </c>
      <c r="I2025">
        <v>0</v>
      </c>
      <c r="J2025" s="380">
        <v>0</v>
      </c>
      <c r="K2025" s="380">
        <v>0</v>
      </c>
    </row>
    <row r="2026" spans="1:11" x14ac:dyDescent="0.3">
      <c r="A2026" s="256">
        <v>551032223500</v>
      </c>
      <c r="B2026" t="s">
        <v>2179</v>
      </c>
      <c r="C2026" t="s">
        <v>2180</v>
      </c>
      <c r="D2026" s="379">
        <v>551032223500</v>
      </c>
      <c r="E2026" t="s">
        <v>2198</v>
      </c>
      <c r="F2026">
        <v>0</v>
      </c>
      <c r="G2026" t="s">
        <v>2945</v>
      </c>
      <c r="H2026">
        <v>235.93</v>
      </c>
      <c r="I2026">
        <v>0</v>
      </c>
      <c r="J2026" s="380">
        <v>0</v>
      </c>
      <c r="K2026" s="380">
        <v>0</v>
      </c>
    </row>
    <row r="2027" spans="1:11" x14ac:dyDescent="0.3">
      <c r="A2027" s="256">
        <v>551032224000</v>
      </c>
      <c r="B2027" t="s">
        <v>2179</v>
      </c>
      <c r="C2027" t="s">
        <v>2180</v>
      </c>
      <c r="D2027" s="379">
        <v>551032224000</v>
      </c>
      <c r="E2027" t="s">
        <v>2199</v>
      </c>
      <c r="F2027" t="s">
        <v>2199</v>
      </c>
      <c r="G2027" t="s">
        <v>2945</v>
      </c>
      <c r="H2027">
        <v>235.93</v>
      </c>
      <c r="I2027">
        <v>0</v>
      </c>
      <c r="J2027" s="380">
        <v>0</v>
      </c>
      <c r="K2027" s="380">
        <v>0</v>
      </c>
    </row>
    <row r="2028" spans="1:11" x14ac:dyDescent="0.3">
      <c r="A2028" s="256">
        <v>551032226000</v>
      </c>
      <c r="B2028" t="s">
        <v>2179</v>
      </c>
      <c r="C2028" t="s">
        <v>2180</v>
      </c>
      <c r="D2028" s="379">
        <v>551032226000</v>
      </c>
      <c r="E2028" t="s">
        <v>2200</v>
      </c>
      <c r="F2028" t="s">
        <v>2200</v>
      </c>
      <c r="G2028" t="s">
        <v>2945</v>
      </c>
      <c r="H2028">
        <v>235.93</v>
      </c>
      <c r="I2028">
        <v>0</v>
      </c>
      <c r="J2028" s="380">
        <v>0</v>
      </c>
      <c r="K2028" s="380">
        <v>0</v>
      </c>
    </row>
    <row r="2029" spans="1:11" x14ac:dyDescent="0.3">
      <c r="A2029" s="256">
        <v>551032233000</v>
      </c>
      <c r="B2029" t="s">
        <v>2179</v>
      </c>
      <c r="C2029" t="s">
        <v>2180</v>
      </c>
      <c r="D2029" s="379">
        <v>551032233000</v>
      </c>
      <c r="E2029" t="s">
        <v>2201</v>
      </c>
      <c r="F2029" t="s">
        <v>2201</v>
      </c>
      <c r="G2029" t="s">
        <v>2945</v>
      </c>
      <c r="H2029">
        <v>239.4</v>
      </c>
      <c r="I2029">
        <v>0</v>
      </c>
      <c r="J2029" s="380">
        <v>0</v>
      </c>
      <c r="K2029" s="380">
        <v>0</v>
      </c>
    </row>
    <row r="2030" spans="1:11" x14ac:dyDescent="0.3">
      <c r="A2030" s="256">
        <v>551032235000</v>
      </c>
      <c r="B2030" t="s">
        <v>2179</v>
      </c>
      <c r="C2030" t="s">
        <v>2180</v>
      </c>
      <c r="D2030" s="379">
        <v>551032235000</v>
      </c>
      <c r="E2030" t="s">
        <v>2202</v>
      </c>
      <c r="F2030" t="s">
        <v>2202</v>
      </c>
      <c r="G2030" t="s">
        <v>2945</v>
      </c>
      <c r="H2030">
        <v>235.93</v>
      </c>
      <c r="I2030">
        <v>0</v>
      </c>
      <c r="J2030" s="380">
        <v>0</v>
      </c>
      <c r="K2030" s="380">
        <v>0</v>
      </c>
    </row>
    <row r="2031" spans="1:11" x14ac:dyDescent="0.3">
      <c r="A2031" s="256">
        <v>551032239000</v>
      </c>
      <c r="B2031" t="s">
        <v>2179</v>
      </c>
      <c r="C2031" t="s">
        <v>2180</v>
      </c>
      <c r="D2031" s="379">
        <v>551032239000</v>
      </c>
      <c r="E2031" t="s">
        <v>2203</v>
      </c>
      <c r="F2031" t="s">
        <v>2203</v>
      </c>
      <c r="G2031" t="s">
        <v>2945</v>
      </c>
      <c r="H2031">
        <v>235.93</v>
      </c>
      <c r="I2031">
        <v>0</v>
      </c>
      <c r="J2031" s="380">
        <v>0</v>
      </c>
      <c r="K2031" s="380">
        <v>0</v>
      </c>
    </row>
    <row r="2032" spans="1:11" x14ac:dyDescent="0.3">
      <c r="A2032" s="256">
        <v>551032247000</v>
      </c>
      <c r="B2032" t="s">
        <v>2179</v>
      </c>
      <c r="C2032" t="s">
        <v>2180</v>
      </c>
      <c r="D2032" s="379">
        <v>551032247000</v>
      </c>
      <c r="E2032" t="s">
        <v>2204</v>
      </c>
      <c r="F2032" t="s">
        <v>2204</v>
      </c>
      <c r="G2032" t="s">
        <v>2945</v>
      </c>
      <c r="H2032">
        <v>235.93</v>
      </c>
      <c r="I2032">
        <v>0</v>
      </c>
      <c r="J2032" s="380">
        <v>0</v>
      </c>
      <c r="K2032" s="380">
        <v>0</v>
      </c>
    </row>
    <row r="2033" spans="1:11" x14ac:dyDescent="0.3">
      <c r="A2033" s="256">
        <v>551032251000</v>
      </c>
      <c r="B2033" t="s">
        <v>2179</v>
      </c>
      <c r="C2033" t="s">
        <v>2180</v>
      </c>
      <c r="D2033" s="379">
        <v>551032251000</v>
      </c>
      <c r="E2033" t="s">
        <v>2205</v>
      </c>
      <c r="F2033" t="s">
        <v>2205</v>
      </c>
      <c r="G2033" t="s">
        <v>2945</v>
      </c>
      <c r="H2033">
        <v>235.93</v>
      </c>
      <c r="I2033">
        <v>0</v>
      </c>
      <c r="J2033" s="380">
        <v>0</v>
      </c>
      <c r="K2033" s="380">
        <v>0</v>
      </c>
    </row>
    <row r="2034" spans="1:11" x14ac:dyDescent="0.3">
      <c r="A2034" s="256">
        <v>551032252000</v>
      </c>
      <c r="B2034" t="s">
        <v>2179</v>
      </c>
      <c r="C2034" t="s">
        <v>2180</v>
      </c>
      <c r="D2034" s="379">
        <v>551032252000</v>
      </c>
      <c r="E2034" t="s">
        <v>2206</v>
      </c>
      <c r="F2034" t="s">
        <v>2206</v>
      </c>
      <c r="G2034" t="s">
        <v>2945</v>
      </c>
      <c r="H2034">
        <v>235.93</v>
      </c>
      <c r="I2034">
        <v>0</v>
      </c>
      <c r="J2034" s="380">
        <v>0</v>
      </c>
      <c r="K2034" s="380">
        <v>0</v>
      </c>
    </row>
    <row r="2035" spans="1:11" x14ac:dyDescent="0.3">
      <c r="A2035" s="256">
        <v>551032262000</v>
      </c>
      <c r="B2035" t="s">
        <v>2179</v>
      </c>
      <c r="C2035" t="s">
        <v>2180</v>
      </c>
      <c r="D2035" s="379">
        <v>551032262000</v>
      </c>
      <c r="E2035" t="s">
        <v>2207</v>
      </c>
      <c r="F2035">
        <v>0</v>
      </c>
      <c r="G2035" t="s">
        <v>2945</v>
      </c>
      <c r="H2035">
        <v>282.17</v>
      </c>
      <c r="I2035">
        <v>0</v>
      </c>
      <c r="J2035" s="380">
        <v>0</v>
      </c>
      <c r="K2035" s="380">
        <v>0</v>
      </c>
    </row>
    <row r="2036" spans="1:11" x14ac:dyDescent="0.3">
      <c r="A2036" s="256">
        <v>551032271000</v>
      </c>
      <c r="B2036" t="s">
        <v>2179</v>
      </c>
      <c r="C2036" t="s">
        <v>2180</v>
      </c>
      <c r="D2036" s="379">
        <v>551032271000</v>
      </c>
      <c r="E2036" t="s">
        <v>2208</v>
      </c>
      <c r="F2036">
        <v>0</v>
      </c>
      <c r="G2036" t="s">
        <v>2945</v>
      </c>
      <c r="H2036">
        <v>193.85</v>
      </c>
      <c r="I2036">
        <v>0</v>
      </c>
      <c r="J2036" s="380">
        <v>0</v>
      </c>
      <c r="K2036" s="380">
        <v>0</v>
      </c>
    </row>
    <row r="2037" spans="1:11" x14ac:dyDescent="0.3">
      <c r="A2037" s="256">
        <v>551032272000</v>
      </c>
      <c r="B2037" t="s">
        <v>2179</v>
      </c>
      <c r="C2037" t="s">
        <v>2180</v>
      </c>
      <c r="D2037" s="379">
        <v>551032272000</v>
      </c>
      <c r="E2037" t="s">
        <v>2209</v>
      </c>
      <c r="F2037">
        <v>0</v>
      </c>
      <c r="G2037" t="s">
        <v>2945</v>
      </c>
      <c r="H2037">
        <v>193.85</v>
      </c>
      <c r="I2037">
        <v>0</v>
      </c>
      <c r="J2037" s="380">
        <v>0</v>
      </c>
      <c r="K2037" s="380">
        <v>0</v>
      </c>
    </row>
    <row r="2038" spans="1:11" x14ac:dyDescent="0.3">
      <c r="A2038" s="256">
        <v>551032273000</v>
      </c>
      <c r="B2038" t="s">
        <v>2179</v>
      </c>
      <c r="C2038" t="s">
        <v>2180</v>
      </c>
      <c r="D2038" s="379">
        <v>551032273000</v>
      </c>
      <c r="E2038" t="s">
        <v>2210</v>
      </c>
      <c r="F2038">
        <v>0</v>
      </c>
      <c r="G2038" t="s">
        <v>2945</v>
      </c>
      <c r="H2038">
        <v>193.85</v>
      </c>
      <c r="I2038">
        <v>0</v>
      </c>
      <c r="J2038" s="380">
        <v>0</v>
      </c>
      <c r="K2038" s="380">
        <v>0</v>
      </c>
    </row>
    <row r="2039" spans="1:11" x14ac:dyDescent="0.3">
      <c r="A2039" s="256">
        <v>551032274000</v>
      </c>
      <c r="B2039" t="s">
        <v>2179</v>
      </c>
      <c r="C2039" t="s">
        <v>2180</v>
      </c>
      <c r="D2039" s="379">
        <v>551032274000</v>
      </c>
      <c r="E2039" t="s">
        <v>2211</v>
      </c>
      <c r="F2039">
        <v>0</v>
      </c>
      <c r="G2039" t="s">
        <v>2945</v>
      </c>
      <c r="H2039">
        <v>193.85</v>
      </c>
      <c r="I2039">
        <v>0</v>
      </c>
      <c r="J2039" s="380">
        <v>0</v>
      </c>
      <c r="K2039" s="380">
        <v>0</v>
      </c>
    </row>
    <row r="2040" spans="1:11" x14ac:dyDescent="0.3">
      <c r="A2040" s="256">
        <v>551032275000</v>
      </c>
      <c r="B2040" t="s">
        <v>2179</v>
      </c>
      <c r="C2040" t="s">
        <v>2180</v>
      </c>
      <c r="D2040" s="379">
        <v>551032275000</v>
      </c>
      <c r="E2040" t="s">
        <v>2212</v>
      </c>
      <c r="F2040">
        <v>0</v>
      </c>
      <c r="G2040" t="s">
        <v>2945</v>
      </c>
      <c r="H2040">
        <v>0</v>
      </c>
      <c r="I2040">
        <v>0</v>
      </c>
      <c r="J2040" s="380">
        <v>0</v>
      </c>
      <c r="K2040" s="380">
        <v>0</v>
      </c>
    </row>
    <row r="2041" spans="1:11" x14ac:dyDescent="0.3">
      <c r="A2041" s="256">
        <v>551032276000</v>
      </c>
      <c r="B2041" t="s">
        <v>2179</v>
      </c>
      <c r="C2041" t="s">
        <v>2180</v>
      </c>
      <c r="D2041" s="379">
        <v>551032276000</v>
      </c>
      <c r="E2041" t="s">
        <v>2213</v>
      </c>
      <c r="F2041">
        <v>0</v>
      </c>
      <c r="G2041" t="s">
        <v>2945</v>
      </c>
      <c r="H2041">
        <v>193.85</v>
      </c>
      <c r="I2041">
        <v>0</v>
      </c>
      <c r="J2041" s="380">
        <v>0</v>
      </c>
      <c r="K2041" s="380">
        <v>0</v>
      </c>
    </row>
    <row r="2042" spans="1:11" x14ac:dyDescent="0.3">
      <c r="A2042" s="256">
        <v>551032277000</v>
      </c>
      <c r="B2042" t="s">
        <v>2179</v>
      </c>
      <c r="C2042" t="s">
        <v>2180</v>
      </c>
      <c r="D2042" s="379">
        <v>551032277000</v>
      </c>
      <c r="E2042" t="s">
        <v>2214</v>
      </c>
      <c r="F2042">
        <v>0</v>
      </c>
      <c r="G2042" t="s">
        <v>2945</v>
      </c>
      <c r="H2042">
        <v>193.85</v>
      </c>
      <c r="I2042">
        <v>0</v>
      </c>
      <c r="J2042" s="380">
        <v>0</v>
      </c>
      <c r="K2042" s="380">
        <v>0</v>
      </c>
    </row>
    <row r="2043" spans="1:11" x14ac:dyDescent="0.3">
      <c r="A2043" s="256">
        <v>551032278000</v>
      </c>
      <c r="B2043" t="s">
        <v>2179</v>
      </c>
      <c r="C2043" t="s">
        <v>2180</v>
      </c>
      <c r="D2043" s="379">
        <v>551032278000</v>
      </c>
      <c r="E2043" t="s">
        <v>2215</v>
      </c>
      <c r="F2043">
        <v>0</v>
      </c>
      <c r="G2043" t="s">
        <v>2945</v>
      </c>
      <c r="H2043">
        <v>193.85</v>
      </c>
      <c r="I2043">
        <v>0</v>
      </c>
      <c r="J2043" s="380">
        <v>0</v>
      </c>
      <c r="K2043" s="380">
        <v>0</v>
      </c>
    </row>
    <row r="2044" spans="1:11" x14ac:dyDescent="0.3">
      <c r="A2044" s="256">
        <v>551032279000</v>
      </c>
      <c r="B2044" t="s">
        <v>2179</v>
      </c>
      <c r="C2044" t="s">
        <v>2180</v>
      </c>
      <c r="D2044" s="379">
        <v>551032279000</v>
      </c>
      <c r="E2044" t="s">
        <v>2216</v>
      </c>
      <c r="F2044">
        <v>0</v>
      </c>
      <c r="G2044" t="s">
        <v>2945</v>
      </c>
      <c r="H2044">
        <v>193.85</v>
      </c>
      <c r="I2044">
        <v>0</v>
      </c>
      <c r="J2044" s="380">
        <v>0</v>
      </c>
      <c r="K2044" s="380">
        <v>0</v>
      </c>
    </row>
    <row r="2045" spans="1:11" x14ac:dyDescent="0.3">
      <c r="A2045" s="256">
        <v>551032279500</v>
      </c>
      <c r="B2045" t="s">
        <v>2179</v>
      </c>
      <c r="C2045" t="s">
        <v>2180</v>
      </c>
      <c r="D2045" s="379">
        <v>551032279500</v>
      </c>
      <c r="E2045" t="s">
        <v>2217</v>
      </c>
      <c r="F2045" t="s">
        <v>2217</v>
      </c>
      <c r="G2045" t="s">
        <v>2945</v>
      </c>
      <c r="H2045">
        <v>193.85</v>
      </c>
      <c r="I2045">
        <v>0</v>
      </c>
      <c r="J2045" s="380">
        <v>0</v>
      </c>
      <c r="K2045" s="380">
        <v>0</v>
      </c>
    </row>
    <row r="2046" spans="1:11" x14ac:dyDescent="0.3">
      <c r="A2046" s="256">
        <v>552032101000</v>
      </c>
      <c r="B2046" t="s">
        <v>2218</v>
      </c>
      <c r="C2046" t="s">
        <v>2219</v>
      </c>
      <c r="D2046" s="379">
        <v>552032101000</v>
      </c>
      <c r="E2046" t="s">
        <v>2220</v>
      </c>
      <c r="F2046">
        <v>0</v>
      </c>
      <c r="G2046" t="s">
        <v>2973</v>
      </c>
      <c r="H2046">
        <v>31.18</v>
      </c>
      <c r="I2046">
        <v>0</v>
      </c>
      <c r="J2046" s="380">
        <v>0</v>
      </c>
      <c r="K2046" s="380">
        <v>0</v>
      </c>
    </row>
    <row r="2047" spans="1:11" x14ac:dyDescent="0.3">
      <c r="A2047" s="256">
        <v>552032102000</v>
      </c>
      <c r="B2047" t="s">
        <v>2218</v>
      </c>
      <c r="C2047" t="s">
        <v>2219</v>
      </c>
      <c r="D2047" s="379">
        <v>552032102000</v>
      </c>
      <c r="E2047" t="s">
        <v>2221</v>
      </c>
      <c r="F2047">
        <v>0</v>
      </c>
      <c r="G2047" t="s">
        <v>2973</v>
      </c>
      <c r="H2047">
        <v>33.4</v>
      </c>
      <c r="I2047">
        <v>0</v>
      </c>
      <c r="J2047" s="380">
        <v>0</v>
      </c>
      <c r="K2047" s="380">
        <v>0</v>
      </c>
    </row>
    <row r="2048" spans="1:11" x14ac:dyDescent="0.3">
      <c r="A2048" s="256">
        <v>552032104000</v>
      </c>
      <c r="B2048" t="s">
        <v>2218</v>
      </c>
      <c r="C2048" t="s">
        <v>2219</v>
      </c>
      <c r="D2048" s="379">
        <v>552032104000</v>
      </c>
      <c r="E2048" t="s">
        <v>2222</v>
      </c>
      <c r="F2048" t="s">
        <v>2222</v>
      </c>
      <c r="G2048" t="s">
        <v>2973</v>
      </c>
      <c r="H2048">
        <v>51.99</v>
      </c>
      <c r="I2048">
        <v>0</v>
      </c>
      <c r="J2048" s="380">
        <v>0</v>
      </c>
      <c r="K2048" s="380">
        <v>0</v>
      </c>
    </row>
    <row r="2049" spans="1:11" x14ac:dyDescent="0.3">
      <c r="A2049" s="256">
        <v>552032114000</v>
      </c>
      <c r="B2049" t="s">
        <v>2218</v>
      </c>
      <c r="C2049" t="s">
        <v>2219</v>
      </c>
      <c r="D2049" s="379">
        <v>552032114000</v>
      </c>
      <c r="E2049" t="s">
        <v>2223</v>
      </c>
      <c r="F2049" t="s">
        <v>2223</v>
      </c>
      <c r="G2049" t="s">
        <v>2945</v>
      </c>
      <c r="H2049">
        <v>384.46</v>
      </c>
      <c r="I2049">
        <v>0</v>
      </c>
      <c r="J2049" s="380">
        <v>0</v>
      </c>
      <c r="K2049" s="380">
        <v>0</v>
      </c>
    </row>
    <row r="2050" spans="1:11" x14ac:dyDescent="0.3">
      <c r="A2050" s="256">
        <v>552032301000</v>
      </c>
      <c r="B2050" t="s">
        <v>2218</v>
      </c>
      <c r="C2050" t="s">
        <v>2219</v>
      </c>
      <c r="D2050" s="379">
        <v>552032301000</v>
      </c>
      <c r="E2050" t="s">
        <v>3032</v>
      </c>
      <c r="F2050" t="s">
        <v>3032</v>
      </c>
      <c r="G2050" t="s">
        <v>2973</v>
      </c>
      <c r="H2050">
        <v>80.650000000000006</v>
      </c>
      <c r="I2050">
        <v>0</v>
      </c>
      <c r="J2050" s="380">
        <v>0</v>
      </c>
      <c r="K2050" s="380">
        <v>0</v>
      </c>
    </row>
    <row r="2051" spans="1:11" x14ac:dyDescent="0.3">
      <c r="A2051" s="256">
        <v>552036101000</v>
      </c>
      <c r="B2051" t="s">
        <v>2224</v>
      </c>
      <c r="C2051" t="s">
        <v>2225</v>
      </c>
      <c r="D2051" s="379">
        <v>552036101000</v>
      </c>
      <c r="E2051" t="s">
        <v>2226</v>
      </c>
      <c r="F2051">
        <v>0</v>
      </c>
      <c r="G2051" t="s">
        <v>2973</v>
      </c>
      <c r="H2051">
        <v>32.07</v>
      </c>
      <c r="I2051">
        <v>0</v>
      </c>
      <c r="J2051" s="380">
        <v>0</v>
      </c>
      <c r="K2051" s="380">
        <v>0</v>
      </c>
    </row>
    <row r="2052" spans="1:11" x14ac:dyDescent="0.3">
      <c r="A2052" s="256">
        <v>552036101500</v>
      </c>
      <c r="B2052" t="s">
        <v>2224</v>
      </c>
      <c r="C2052" t="s">
        <v>2225</v>
      </c>
      <c r="D2052" s="379">
        <v>552036101500</v>
      </c>
      <c r="E2052" t="s">
        <v>2227</v>
      </c>
      <c r="F2052">
        <v>0</v>
      </c>
      <c r="G2052" t="s">
        <v>2973</v>
      </c>
      <c r="H2052">
        <v>45.11</v>
      </c>
      <c r="I2052">
        <v>0</v>
      </c>
      <c r="J2052" s="380">
        <v>0</v>
      </c>
      <c r="K2052" s="380">
        <v>0</v>
      </c>
    </row>
    <row r="2053" spans="1:11" x14ac:dyDescent="0.3">
      <c r="A2053" s="256">
        <v>553032110200</v>
      </c>
      <c r="B2053" t="s">
        <v>2228</v>
      </c>
      <c r="C2053" t="s">
        <v>2229</v>
      </c>
      <c r="D2053" s="379">
        <v>553032110200</v>
      </c>
      <c r="E2053" t="s">
        <v>2230</v>
      </c>
      <c r="F2053" t="s">
        <v>2230</v>
      </c>
      <c r="G2053" t="s">
        <v>2984</v>
      </c>
      <c r="H2053">
        <v>215</v>
      </c>
      <c r="I2053" s="447">
        <v>20</v>
      </c>
      <c r="J2053" s="447">
        <v>500</v>
      </c>
      <c r="K2053" s="447">
        <v>1000</v>
      </c>
    </row>
    <row r="2054" spans="1:11" x14ac:dyDescent="0.3">
      <c r="A2054" s="256">
        <v>553032110300</v>
      </c>
      <c r="B2054" t="s">
        <v>2228</v>
      </c>
      <c r="C2054" t="s">
        <v>2229</v>
      </c>
      <c r="D2054" s="379">
        <v>553032110300</v>
      </c>
      <c r="E2054" t="s">
        <v>2231</v>
      </c>
      <c r="F2054" t="s">
        <v>2231</v>
      </c>
      <c r="G2054" t="s">
        <v>2984</v>
      </c>
      <c r="H2054">
        <v>215</v>
      </c>
      <c r="I2054" s="447">
        <v>30</v>
      </c>
      <c r="J2054" s="447">
        <v>500</v>
      </c>
      <c r="K2054" s="447">
        <v>1000</v>
      </c>
    </row>
    <row r="2055" spans="1:11" x14ac:dyDescent="0.3">
      <c r="A2055" s="256">
        <v>553032110500</v>
      </c>
      <c r="B2055" t="s">
        <v>2228</v>
      </c>
      <c r="C2055" t="s">
        <v>2229</v>
      </c>
      <c r="D2055" s="379">
        <v>553032110500</v>
      </c>
      <c r="E2055" t="s">
        <v>2232</v>
      </c>
      <c r="F2055" t="s">
        <v>2232</v>
      </c>
      <c r="G2055" t="s">
        <v>2984</v>
      </c>
      <c r="H2055">
        <v>215</v>
      </c>
      <c r="I2055" s="447">
        <v>50</v>
      </c>
      <c r="J2055" s="447">
        <v>500</v>
      </c>
      <c r="K2055" s="447">
        <v>1000</v>
      </c>
    </row>
    <row r="2056" spans="1:11" x14ac:dyDescent="0.3">
      <c r="A2056" s="256">
        <v>553032110800</v>
      </c>
      <c r="B2056" t="s">
        <v>2228</v>
      </c>
      <c r="C2056" t="s">
        <v>2229</v>
      </c>
      <c r="D2056" s="379">
        <v>553032110800</v>
      </c>
      <c r="E2056" t="s">
        <v>2233</v>
      </c>
      <c r="F2056" t="s">
        <v>2233</v>
      </c>
      <c r="G2056" t="s">
        <v>2984</v>
      </c>
      <c r="H2056">
        <v>215</v>
      </c>
      <c r="I2056" s="447">
        <v>80</v>
      </c>
      <c r="J2056" s="447">
        <v>500</v>
      </c>
      <c r="K2056" s="447">
        <v>1000</v>
      </c>
    </row>
    <row r="2057" spans="1:11" x14ac:dyDescent="0.3">
      <c r="A2057" s="256">
        <v>553032111000</v>
      </c>
      <c r="B2057" t="s">
        <v>2228</v>
      </c>
      <c r="C2057" t="s">
        <v>2229</v>
      </c>
      <c r="D2057" s="379">
        <v>553032111000</v>
      </c>
      <c r="E2057" t="s">
        <v>2234</v>
      </c>
      <c r="F2057" t="s">
        <v>2234</v>
      </c>
      <c r="G2057" t="s">
        <v>2984</v>
      </c>
      <c r="H2057">
        <v>215</v>
      </c>
      <c r="I2057" s="447">
        <v>100</v>
      </c>
      <c r="J2057" s="447">
        <v>500</v>
      </c>
      <c r="K2057" s="447">
        <v>1000</v>
      </c>
    </row>
    <row r="2058" spans="1:11" x14ac:dyDescent="0.3">
      <c r="A2058" s="256">
        <v>553032120500</v>
      </c>
      <c r="B2058" t="s">
        <v>2228</v>
      </c>
      <c r="C2058" t="s">
        <v>2229</v>
      </c>
      <c r="D2058" s="379">
        <v>553032120500</v>
      </c>
      <c r="E2058" t="s">
        <v>2235</v>
      </c>
      <c r="F2058" t="s">
        <v>2235</v>
      </c>
      <c r="G2058" t="s">
        <v>2984</v>
      </c>
      <c r="H2058">
        <v>255.2</v>
      </c>
      <c r="I2058" s="447">
        <v>50</v>
      </c>
      <c r="J2058" s="447">
        <v>500</v>
      </c>
      <c r="K2058" s="447">
        <v>1000</v>
      </c>
    </row>
    <row r="2059" spans="1:11" x14ac:dyDescent="0.3">
      <c r="A2059" s="256">
        <v>553032120700</v>
      </c>
      <c r="B2059" t="s">
        <v>2228</v>
      </c>
      <c r="C2059" t="s">
        <v>2229</v>
      </c>
      <c r="D2059" s="379">
        <v>553032120700</v>
      </c>
      <c r="E2059" t="s">
        <v>2236</v>
      </c>
      <c r="F2059" t="s">
        <v>2236</v>
      </c>
      <c r="G2059" t="s">
        <v>2984</v>
      </c>
      <c r="H2059">
        <v>255.2</v>
      </c>
      <c r="I2059" s="447">
        <v>70</v>
      </c>
      <c r="J2059" s="447">
        <v>500</v>
      </c>
      <c r="K2059" s="447">
        <v>1000</v>
      </c>
    </row>
    <row r="2060" spans="1:11" x14ac:dyDescent="0.3">
      <c r="A2060" s="256">
        <v>553032120800</v>
      </c>
      <c r="B2060" t="s">
        <v>2228</v>
      </c>
      <c r="C2060" t="s">
        <v>2229</v>
      </c>
      <c r="D2060" s="379">
        <v>553032120800</v>
      </c>
      <c r="E2060" t="s">
        <v>2237</v>
      </c>
      <c r="F2060" t="s">
        <v>2237</v>
      </c>
      <c r="G2060" t="s">
        <v>2984</v>
      </c>
      <c r="H2060">
        <v>255.2</v>
      </c>
      <c r="I2060" s="447">
        <v>80</v>
      </c>
      <c r="J2060" s="447">
        <v>500</v>
      </c>
      <c r="K2060" s="447">
        <v>1000</v>
      </c>
    </row>
    <row r="2061" spans="1:11" x14ac:dyDescent="0.3">
      <c r="A2061" s="256">
        <v>553032121000</v>
      </c>
      <c r="B2061" t="s">
        <v>2228</v>
      </c>
      <c r="C2061" t="s">
        <v>2229</v>
      </c>
      <c r="D2061" s="379">
        <v>553032121000</v>
      </c>
      <c r="E2061" t="s">
        <v>2238</v>
      </c>
      <c r="F2061" t="s">
        <v>2238</v>
      </c>
      <c r="G2061" t="s">
        <v>2984</v>
      </c>
      <c r="H2061">
        <v>255.2</v>
      </c>
      <c r="I2061" s="447">
        <v>100</v>
      </c>
      <c r="J2061" s="447">
        <v>500</v>
      </c>
      <c r="K2061" s="447">
        <v>1000</v>
      </c>
    </row>
    <row r="2062" spans="1:11" x14ac:dyDescent="0.3">
      <c r="A2062" s="256">
        <v>553032130500</v>
      </c>
      <c r="B2062" t="s">
        <v>2228</v>
      </c>
      <c r="C2062" t="s">
        <v>2229</v>
      </c>
      <c r="D2062" s="379">
        <v>553032130500</v>
      </c>
      <c r="E2062" t="s">
        <v>2239</v>
      </c>
      <c r="F2062" t="s">
        <v>2239</v>
      </c>
      <c r="G2062" t="s">
        <v>2984</v>
      </c>
      <c r="H2062">
        <v>337.36</v>
      </c>
      <c r="I2062" s="447">
        <v>50</v>
      </c>
      <c r="J2062" s="447">
        <v>500</v>
      </c>
      <c r="K2062" s="447">
        <v>1000</v>
      </c>
    </row>
    <row r="2063" spans="1:11" x14ac:dyDescent="0.3">
      <c r="A2063" s="256">
        <v>553021131000</v>
      </c>
      <c r="B2063" t="s">
        <v>2228</v>
      </c>
      <c r="C2063" t="s">
        <v>2229</v>
      </c>
      <c r="D2063" s="379">
        <v>553021131000</v>
      </c>
      <c r="E2063" t="s">
        <v>2240</v>
      </c>
      <c r="F2063" t="s">
        <v>2240</v>
      </c>
      <c r="G2063" t="s">
        <v>2984</v>
      </c>
      <c r="H2063">
        <v>337.36</v>
      </c>
      <c r="I2063" s="447">
        <v>100</v>
      </c>
      <c r="J2063" s="447">
        <v>500</v>
      </c>
      <c r="K2063" s="447">
        <v>1000</v>
      </c>
    </row>
    <row r="2064" spans="1:11" x14ac:dyDescent="0.3">
      <c r="A2064" s="256">
        <v>553032140300</v>
      </c>
      <c r="B2064" t="s">
        <v>2228</v>
      </c>
      <c r="C2064" t="s">
        <v>2229</v>
      </c>
      <c r="D2064" s="379">
        <v>553032140300</v>
      </c>
      <c r="E2064" t="s">
        <v>2241</v>
      </c>
      <c r="F2064" t="s">
        <v>2241</v>
      </c>
      <c r="G2064" t="s">
        <v>2984</v>
      </c>
      <c r="H2064">
        <v>337.36</v>
      </c>
      <c r="I2064" s="447">
        <v>30</v>
      </c>
      <c r="J2064" s="447">
        <v>500</v>
      </c>
      <c r="K2064" s="447">
        <v>1000</v>
      </c>
    </row>
    <row r="2065" spans="1:11" x14ac:dyDescent="0.3">
      <c r="A2065" s="256">
        <v>553032140800</v>
      </c>
      <c r="B2065" t="s">
        <v>2228</v>
      </c>
      <c r="C2065" t="s">
        <v>2229</v>
      </c>
      <c r="D2065" s="379">
        <v>553032140800</v>
      </c>
      <c r="E2065" t="s">
        <v>2242</v>
      </c>
      <c r="F2065" t="s">
        <v>2242</v>
      </c>
      <c r="G2065" t="s">
        <v>3028</v>
      </c>
      <c r="H2065">
        <v>337.36</v>
      </c>
      <c r="I2065" s="447">
        <v>80</v>
      </c>
      <c r="J2065" s="447">
        <v>500</v>
      </c>
      <c r="K2065" s="447">
        <v>1000</v>
      </c>
    </row>
    <row r="2066" spans="1:11" x14ac:dyDescent="0.3">
      <c r="A2066" s="256">
        <v>553032141000</v>
      </c>
      <c r="B2066" t="s">
        <v>2228</v>
      </c>
      <c r="C2066" t="s">
        <v>2229</v>
      </c>
      <c r="D2066" s="379">
        <v>553032141000</v>
      </c>
      <c r="E2066" t="s">
        <v>2243</v>
      </c>
      <c r="F2066" t="s">
        <v>2243</v>
      </c>
      <c r="G2066" t="s">
        <v>2984</v>
      </c>
      <c r="H2066">
        <v>337.36</v>
      </c>
      <c r="I2066" s="447">
        <v>100</v>
      </c>
      <c r="J2066" s="447">
        <v>500</v>
      </c>
      <c r="K2066" s="447">
        <v>1000</v>
      </c>
    </row>
    <row r="2067" spans="1:11" x14ac:dyDescent="0.3">
      <c r="A2067" s="256">
        <v>553032142000</v>
      </c>
      <c r="B2067" t="s">
        <v>2228</v>
      </c>
      <c r="C2067" t="s">
        <v>2229</v>
      </c>
      <c r="D2067" s="379">
        <v>553032142000</v>
      </c>
      <c r="E2067" t="s">
        <v>2244</v>
      </c>
      <c r="F2067" t="s">
        <v>2244</v>
      </c>
      <c r="G2067" t="s">
        <v>2984</v>
      </c>
      <c r="H2067">
        <v>492.93</v>
      </c>
      <c r="I2067" s="447">
        <v>20</v>
      </c>
      <c r="J2067" s="447">
        <v>500</v>
      </c>
      <c r="K2067" s="447">
        <v>1000</v>
      </c>
    </row>
    <row r="2068" spans="1:11" x14ac:dyDescent="0.3">
      <c r="A2068" s="256">
        <v>553032143000</v>
      </c>
      <c r="B2068" t="s">
        <v>2228</v>
      </c>
      <c r="C2068" t="s">
        <v>2229</v>
      </c>
      <c r="D2068" s="379">
        <v>553032143000</v>
      </c>
      <c r="E2068" t="s">
        <v>2245</v>
      </c>
      <c r="F2068" t="s">
        <v>2245</v>
      </c>
      <c r="G2068" t="s">
        <v>2984</v>
      </c>
      <c r="H2068">
        <v>492.93</v>
      </c>
      <c r="I2068" s="447">
        <v>30</v>
      </c>
      <c r="J2068" s="447">
        <v>500</v>
      </c>
      <c r="K2068" s="447">
        <v>1000</v>
      </c>
    </row>
    <row r="2069" spans="1:11" x14ac:dyDescent="0.3">
      <c r="A2069" s="256">
        <v>553032144000</v>
      </c>
      <c r="B2069" t="s">
        <v>2228</v>
      </c>
      <c r="C2069" t="s">
        <v>2229</v>
      </c>
      <c r="D2069" s="379">
        <v>553032144000</v>
      </c>
      <c r="E2069" t="s">
        <v>2246</v>
      </c>
      <c r="F2069" t="s">
        <v>2246</v>
      </c>
      <c r="G2069" t="s">
        <v>2984</v>
      </c>
      <c r="H2069">
        <v>492.93</v>
      </c>
      <c r="I2069" s="447">
        <v>50</v>
      </c>
      <c r="J2069" s="447">
        <v>500</v>
      </c>
      <c r="K2069" s="447">
        <v>1000</v>
      </c>
    </row>
    <row r="2070" spans="1:11" x14ac:dyDescent="0.3">
      <c r="A2070" s="256">
        <v>553032145000</v>
      </c>
      <c r="B2070" t="s">
        <v>2228</v>
      </c>
      <c r="C2070" t="s">
        <v>2229</v>
      </c>
      <c r="D2070" s="379">
        <v>553032145000</v>
      </c>
      <c r="E2070" t="s">
        <v>2247</v>
      </c>
      <c r="F2070" t="s">
        <v>2247</v>
      </c>
      <c r="G2070" t="s">
        <v>3028</v>
      </c>
      <c r="H2070">
        <v>492.93</v>
      </c>
      <c r="I2070" s="447">
        <v>100</v>
      </c>
      <c r="J2070" s="447">
        <v>500</v>
      </c>
      <c r="K2070" s="447">
        <v>1000</v>
      </c>
    </row>
    <row r="2071" spans="1:11" x14ac:dyDescent="0.3">
      <c r="A2071" s="256">
        <v>553032150200</v>
      </c>
      <c r="B2071" t="s">
        <v>2228</v>
      </c>
      <c r="C2071" t="s">
        <v>2229</v>
      </c>
      <c r="D2071" s="379">
        <v>553032150200</v>
      </c>
      <c r="E2071" t="s">
        <v>2248</v>
      </c>
      <c r="F2071" t="s">
        <v>2248</v>
      </c>
      <c r="G2071" t="s">
        <v>2984</v>
      </c>
      <c r="H2071">
        <v>291.91000000000003</v>
      </c>
      <c r="I2071" s="447">
        <v>20</v>
      </c>
      <c r="J2071" s="447">
        <v>500</v>
      </c>
      <c r="K2071" s="447">
        <v>1000</v>
      </c>
    </row>
    <row r="2072" spans="1:11" x14ac:dyDescent="0.3">
      <c r="A2072" s="256">
        <v>553033150300</v>
      </c>
      <c r="B2072" t="s">
        <v>2228</v>
      </c>
      <c r="C2072" t="s">
        <v>2229</v>
      </c>
      <c r="D2072" s="379">
        <v>553033150300</v>
      </c>
      <c r="E2072" t="s">
        <v>2249</v>
      </c>
      <c r="F2072" t="s">
        <v>2249</v>
      </c>
      <c r="G2072" t="s">
        <v>2984</v>
      </c>
      <c r="H2072">
        <v>291.91000000000003</v>
      </c>
      <c r="I2072" s="447">
        <v>30</v>
      </c>
      <c r="J2072" s="447">
        <v>500</v>
      </c>
      <c r="K2072" s="447">
        <v>1000</v>
      </c>
    </row>
    <row r="2073" spans="1:11" x14ac:dyDescent="0.3">
      <c r="A2073" s="256">
        <v>553032150400</v>
      </c>
      <c r="B2073" t="s">
        <v>2228</v>
      </c>
      <c r="C2073" t="s">
        <v>2229</v>
      </c>
      <c r="D2073" s="379">
        <v>553032150400</v>
      </c>
      <c r="E2073" t="s">
        <v>2250</v>
      </c>
      <c r="F2073" t="s">
        <v>2250</v>
      </c>
      <c r="G2073" t="s">
        <v>2984</v>
      </c>
      <c r="H2073">
        <v>291.91000000000003</v>
      </c>
      <c r="I2073" s="447">
        <v>40</v>
      </c>
      <c r="J2073" s="447">
        <v>500</v>
      </c>
      <c r="K2073" s="447">
        <v>1000</v>
      </c>
    </row>
    <row r="2074" spans="1:11" x14ac:dyDescent="0.3">
      <c r="A2074" s="256">
        <v>553032150500</v>
      </c>
      <c r="B2074" t="s">
        <v>2228</v>
      </c>
      <c r="C2074" t="s">
        <v>2229</v>
      </c>
      <c r="D2074" s="379">
        <v>553032150500</v>
      </c>
      <c r="E2074" t="s">
        <v>2251</v>
      </c>
      <c r="F2074">
        <v>0</v>
      </c>
      <c r="G2074" t="s">
        <v>2984</v>
      </c>
      <c r="H2074">
        <v>291.91000000000003</v>
      </c>
      <c r="I2074" s="447">
        <v>50</v>
      </c>
      <c r="J2074" s="447">
        <v>500</v>
      </c>
      <c r="K2074" s="447">
        <v>1000</v>
      </c>
    </row>
    <row r="2075" spans="1:11" x14ac:dyDescent="0.3">
      <c r="A2075" s="256">
        <v>553032151000</v>
      </c>
      <c r="B2075" t="s">
        <v>2228</v>
      </c>
      <c r="C2075" t="s">
        <v>2229</v>
      </c>
      <c r="D2075" s="379">
        <v>553032151000</v>
      </c>
      <c r="E2075" t="s">
        <v>2252</v>
      </c>
      <c r="F2075" t="s">
        <v>2252</v>
      </c>
      <c r="G2075" t="s">
        <v>2984</v>
      </c>
      <c r="H2075">
        <v>291.91000000000003</v>
      </c>
      <c r="I2075" s="447">
        <v>50</v>
      </c>
      <c r="J2075" s="447">
        <v>500</v>
      </c>
      <c r="K2075" s="447">
        <v>1000</v>
      </c>
    </row>
    <row r="2076" spans="1:11" x14ac:dyDescent="0.3">
      <c r="A2076" s="256">
        <v>553032151100</v>
      </c>
      <c r="B2076" t="s">
        <v>2228</v>
      </c>
      <c r="C2076" t="s">
        <v>2229</v>
      </c>
      <c r="D2076" s="379">
        <v>553032151100</v>
      </c>
      <c r="E2076" t="s">
        <v>2253</v>
      </c>
      <c r="F2076">
        <v>0</v>
      </c>
      <c r="G2076" t="s">
        <v>2984</v>
      </c>
      <c r="H2076">
        <v>291.91000000000003</v>
      </c>
      <c r="I2076" s="447">
        <v>100</v>
      </c>
      <c r="J2076" s="447">
        <v>500</v>
      </c>
      <c r="K2076" s="447">
        <v>1000</v>
      </c>
    </row>
    <row r="2077" spans="1:11" x14ac:dyDescent="0.3">
      <c r="A2077" s="256">
        <v>553032151200</v>
      </c>
      <c r="B2077" t="s">
        <v>2228</v>
      </c>
      <c r="C2077" t="s">
        <v>2229</v>
      </c>
      <c r="D2077" s="379">
        <v>553032151200</v>
      </c>
      <c r="E2077" t="s">
        <v>2254</v>
      </c>
      <c r="F2077" t="s">
        <v>2254</v>
      </c>
      <c r="G2077" t="s">
        <v>2984</v>
      </c>
      <c r="H2077">
        <v>291.91000000000003</v>
      </c>
      <c r="I2077" s="447">
        <v>80</v>
      </c>
      <c r="J2077" s="447">
        <v>500</v>
      </c>
      <c r="K2077" s="447">
        <v>1000</v>
      </c>
    </row>
    <row r="2078" spans="1:11" x14ac:dyDescent="0.3">
      <c r="A2078" s="256">
        <v>5530321508</v>
      </c>
      <c r="B2078" t="s">
        <v>2255</v>
      </c>
      <c r="C2078" t="s">
        <v>2256</v>
      </c>
      <c r="D2078" s="379">
        <v>5530321508</v>
      </c>
      <c r="E2078" t="s">
        <v>2257</v>
      </c>
      <c r="F2078" t="s">
        <v>2257</v>
      </c>
      <c r="G2078" t="s">
        <v>2984</v>
      </c>
      <c r="H2078">
        <v>253.52</v>
      </c>
      <c r="I2078">
        <v>0</v>
      </c>
      <c r="J2078" s="380">
        <v>0</v>
      </c>
      <c r="K2078" s="380">
        <v>0</v>
      </c>
    </row>
    <row r="2079" spans="1:11" x14ac:dyDescent="0.3">
      <c r="A2079" s="256">
        <v>553039100200</v>
      </c>
      <c r="B2079" t="s">
        <v>2255</v>
      </c>
      <c r="C2079" t="s">
        <v>2256</v>
      </c>
      <c r="D2079" s="379">
        <v>553039100200</v>
      </c>
      <c r="E2079" t="s">
        <v>2258</v>
      </c>
      <c r="F2079" t="s">
        <v>2258</v>
      </c>
      <c r="G2079" t="s">
        <v>2984</v>
      </c>
      <c r="H2079">
        <v>194.02</v>
      </c>
      <c r="I2079" s="447">
        <v>20</v>
      </c>
      <c r="J2079" s="447">
        <v>500</v>
      </c>
      <c r="K2079" s="447">
        <v>1000</v>
      </c>
    </row>
    <row r="2080" spans="1:11" x14ac:dyDescent="0.3">
      <c r="A2080" s="256">
        <v>553039100300</v>
      </c>
      <c r="B2080" t="s">
        <v>2255</v>
      </c>
      <c r="C2080" t="s">
        <v>2256</v>
      </c>
      <c r="D2080" s="379">
        <v>553039100300</v>
      </c>
      <c r="E2080" t="s">
        <v>2259</v>
      </c>
      <c r="F2080" t="s">
        <v>2259</v>
      </c>
      <c r="G2080" t="s">
        <v>2984</v>
      </c>
      <c r="H2080">
        <v>194.02</v>
      </c>
      <c r="I2080" s="447">
        <v>30</v>
      </c>
      <c r="J2080" s="447">
        <v>500</v>
      </c>
      <c r="K2080" s="447">
        <v>1000</v>
      </c>
    </row>
    <row r="2081" spans="1:11" x14ac:dyDescent="0.3">
      <c r="A2081" s="256">
        <v>553039100400</v>
      </c>
      <c r="B2081" t="s">
        <v>2255</v>
      </c>
      <c r="C2081" t="s">
        <v>2256</v>
      </c>
      <c r="D2081" s="379">
        <v>553039100400</v>
      </c>
      <c r="E2081" t="s">
        <v>2260</v>
      </c>
      <c r="F2081" t="s">
        <v>2260</v>
      </c>
      <c r="G2081" t="s">
        <v>2984</v>
      </c>
      <c r="H2081">
        <v>194.02</v>
      </c>
      <c r="I2081" s="447">
        <v>40</v>
      </c>
      <c r="J2081" s="447">
        <v>500</v>
      </c>
      <c r="K2081" s="447">
        <v>1000</v>
      </c>
    </row>
    <row r="2082" spans="1:11" x14ac:dyDescent="0.3">
      <c r="A2082" s="256">
        <v>553039100500</v>
      </c>
      <c r="B2082" t="s">
        <v>2255</v>
      </c>
      <c r="C2082" t="s">
        <v>2256</v>
      </c>
      <c r="D2082" s="379">
        <v>553039100500</v>
      </c>
      <c r="E2082" t="s">
        <v>2261</v>
      </c>
      <c r="F2082" t="s">
        <v>2261</v>
      </c>
      <c r="G2082" t="s">
        <v>2984</v>
      </c>
      <c r="H2082">
        <v>194.02</v>
      </c>
      <c r="I2082" s="447">
        <v>50</v>
      </c>
      <c r="J2082" s="447">
        <v>500</v>
      </c>
      <c r="K2082" s="447">
        <v>1000</v>
      </c>
    </row>
    <row r="2083" spans="1:11" x14ac:dyDescent="0.3">
      <c r="A2083" s="256">
        <v>553039101000</v>
      </c>
      <c r="B2083" t="s">
        <v>2255</v>
      </c>
      <c r="C2083" t="s">
        <v>2256</v>
      </c>
      <c r="D2083" s="379">
        <v>553039101000</v>
      </c>
      <c r="E2083" t="s">
        <v>2262</v>
      </c>
      <c r="F2083" t="s">
        <v>2262</v>
      </c>
      <c r="G2083" t="s">
        <v>2984</v>
      </c>
      <c r="H2083">
        <v>194.02</v>
      </c>
      <c r="I2083" s="447">
        <v>100</v>
      </c>
      <c r="J2083" s="447">
        <v>500</v>
      </c>
      <c r="K2083" s="447">
        <v>1000</v>
      </c>
    </row>
    <row r="2084" spans="1:11" x14ac:dyDescent="0.3">
      <c r="A2084" s="256">
        <v>553039101500</v>
      </c>
      <c r="B2084" t="s">
        <v>2255</v>
      </c>
      <c r="C2084" t="s">
        <v>2256</v>
      </c>
      <c r="D2084" s="379">
        <v>553039101500</v>
      </c>
      <c r="E2084" t="s">
        <v>2263</v>
      </c>
      <c r="F2084" t="s">
        <v>2263</v>
      </c>
      <c r="G2084" t="s">
        <v>2984</v>
      </c>
      <c r="H2084">
        <v>194.02</v>
      </c>
      <c r="I2084" s="447">
        <v>150</v>
      </c>
      <c r="J2084" s="447">
        <v>500</v>
      </c>
      <c r="K2084" s="447">
        <v>1000</v>
      </c>
    </row>
    <row r="2085" spans="1:11" x14ac:dyDescent="0.3">
      <c r="A2085" s="256">
        <v>553039105000</v>
      </c>
      <c r="B2085" t="s">
        <v>2255</v>
      </c>
      <c r="C2085" t="s">
        <v>2256</v>
      </c>
      <c r="D2085" s="379">
        <v>553039105000</v>
      </c>
      <c r="E2085" t="s">
        <v>2264</v>
      </c>
      <c r="F2085" t="s">
        <v>2264</v>
      </c>
      <c r="G2085" t="s">
        <v>2984</v>
      </c>
      <c r="H2085">
        <v>225.49</v>
      </c>
      <c r="I2085" s="447">
        <v>50</v>
      </c>
      <c r="J2085" s="447">
        <v>500</v>
      </c>
      <c r="K2085" s="447">
        <v>1000</v>
      </c>
    </row>
    <row r="2086" spans="1:11" x14ac:dyDescent="0.3">
      <c r="A2086" s="256">
        <v>553039110000</v>
      </c>
      <c r="B2086" t="s">
        <v>2255</v>
      </c>
      <c r="C2086" t="s">
        <v>2256</v>
      </c>
      <c r="D2086" s="379">
        <v>553039110000</v>
      </c>
      <c r="E2086" t="s">
        <v>2265</v>
      </c>
      <c r="F2086" t="s">
        <v>2265</v>
      </c>
      <c r="G2086" t="s">
        <v>2984</v>
      </c>
      <c r="H2086">
        <v>225.49</v>
      </c>
      <c r="I2086" s="447">
        <v>60</v>
      </c>
      <c r="J2086" s="447">
        <v>500</v>
      </c>
      <c r="K2086" s="447">
        <v>1000</v>
      </c>
    </row>
    <row r="2087" spans="1:11" x14ac:dyDescent="0.3">
      <c r="A2087" s="256">
        <v>553039110200</v>
      </c>
      <c r="B2087" t="s">
        <v>2255</v>
      </c>
      <c r="C2087" t="s">
        <v>2256</v>
      </c>
      <c r="D2087" s="379">
        <v>553039110200</v>
      </c>
      <c r="E2087" t="s">
        <v>2266</v>
      </c>
      <c r="F2087" t="s">
        <v>2266</v>
      </c>
      <c r="G2087" t="s">
        <v>2984</v>
      </c>
      <c r="H2087">
        <v>242.97</v>
      </c>
      <c r="I2087" s="447">
        <v>20</v>
      </c>
      <c r="J2087" s="447">
        <v>500</v>
      </c>
      <c r="K2087" s="447">
        <v>1000</v>
      </c>
    </row>
    <row r="2088" spans="1:11" x14ac:dyDescent="0.3">
      <c r="A2088" s="256">
        <v>553039110300</v>
      </c>
      <c r="B2088" t="s">
        <v>2255</v>
      </c>
      <c r="C2088" t="s">
        <v>2256</v>
      </c>
      <c r="D2088" s="379">
        <v>553039110300</v>
      </c>
      <c r="E2088" t="s">
        <v>2267</v>
      </c>
      <c r="F2088" t="s">
        <v>2267</v>
      </c>
      <c r="G2088" t="s">
        <v>2984</v>
      </c>
      <c r="H2088">
        <v>242.97</v>
      </c>
      <c r="I2088" s="447">
        <v>30</v>
      </c>
      <c r="J2088" s="447">
        <v>500</v>
      </c>
      <c r="K2088" s="447">
        <v>1000</v>
      </c>
    </row>
    <row r="2089" spans="1:11" x14ac:dyDescent="0.3">
      <c r="A2089" s="256">
        <v>553039110400</v>
      </c>
      <c r="B2089" t="s">
        <v>2255</v>
      </c>
      <c r="C2089" t="s">
        <v>2256</v>
      </c>
      <c r="D2089" s="379">
        <v>553039110400</v>
      </c>
      <c r="E2089" t="s">
        <v>2268</v>
      </c>
      <c r="F2089" t="s">
        <v>2268</v>
      </c>
      <c r="G2089" t="s">
        <v>2984</v>
      </c>
      <c r="H2089">
        <v>242.97</v>
      </c>
      <c r="I2089" s="447">
        <v>40</v>
      </c>
      <c r="J2089" s="447">
        <v>500</v>
      </c>
      <c r="K2089" s="447">
        <v>1000</v>
      </c>
    </row>
    <row r="2090" spans="1:11" x14ac:dyDescent="0.3">
      <c r="A2090" s="256">
        <v>553039110500</v>
      </c>
      <c r="B2090" t="s">
        <v>2255</v>
      </c>
      <c r="C2090" t="s">
        <v>2256</v>
      </c>
      <c r="D2090" s="379">
        <v>553039110500</v>
      </c>
      <c r="E2090" t="s">
        <v>2269</v>
      </c>
      <c r="F2090" t="s">
        <v>2269</v>
      </c>
      <c r="G2090" t="s">
        <v>2984</v>
      </c>
      <c r="H2090">
        <v>242.97</v>
      </c>
      <c r="I2090" s="447">
        <v>50</v>
      </c>
      <c r="J2090" s="447">
        <v>500</v>
      </c>
      <c r="K2090" s="447">
        <v>1000</v>
      </c>
    </row>
    <row r="2091" spans="1:11" x14ac:dyDescent="0.3">
      <c r="A2091" s="256">
        <v>553039110600</v>
      </c>
      <c r="B2091" t="s">
        <v>2255</v>
      </c>
      <c r="C2091" t="s">
        <v>2256</v>
      </c>
      <c r="D2091" s="379">
        <v>553039110600</v>
      </c>
      <c r="E2091" t="s">
        <v>2270</v>
      </c>
      <c r="F2091" t="s">
        <v>2270</v>
      </c>
      <c r="G2091" t="s">
        <v>2984</v>
      </c>
      <c r="H2091">
        <v>242.97</v>
      </c>
      <c r="I2091" s="447">
        <v>60</v>
      </c>
      <c r="J2091" s="447">
        <v>500</v>
      </c>
      <c r="K2091" s="447">
        <v>1000</v>
      </c>
    </row>
    <row r="2092" spans="1:11" x14ac:dyDescent="0.3">
      <c r="A2092" s="256">
        <v>553039110700</v>
      </c>
      <c r="B2092" t="s">
        <v>2255</v>
      </c>
      <c r="C2092" t="s">
        <v>2256</v>
      </c>
      <c r="D2092" s="379">
        <v>553039110700</v>
      </c>
      <c r="E2092" t="s">
        <v>2271</v>
      </c>
      <c r="F2092" t="s">
        <v>2271</v>
      </c>
      <c r="G2092" t="s">
        <v>2984</v>
      </c>
      <c r="H2092">
        <v>242.97</v>
      </c>
      <c r="I2092" s="447">
        <v>70</v>
      </c>
      <c r="J2092" s="447">
        <v>500</v>
      </c>
      <c r="K2092" s="447">
        <v>1000</v>
      </c>
    </row>
    <row r="2093" spans="1:11" x14ac:dyDescent="0.3">
      <c r="A2093" s="256">
        <v>553039110800</v>
      </c>
      <c r="B2093" t="s">
        <v>2255</v>
      </c>
      <c r="C2093" t="s">
        <v>2256</v>
      </c>
      <c r="D2093" s="379">
        <v>553039110800</v>
      </c>
      <c r="E2093" t="s">
        <v>2272</v>
      </c>
      <c r="F2093" t="s">
        <v>2272</v>
      </c>
      <c r="G2093" t="s">
        <v>2984</v>
      </c>
      <c r="H2093">
        <v>242.97</v>
      </c>
      <c r="I2093" s="447">
        <v>80</v>
      </c>
      <c r="J2093" s="447">
        <v>500</v>
      </c>
      <c r="K2093" s="447">
        <v>1000</v>
      </c>
    </row>
    <row r="2094" spans="1:11" x14ac:dyDescent="0.3">
      <c r="A2094" s="256">
        <v>553039111000</v>
      </c>
      <c r="B2094" t="s">
        <v>2255</v>
      </c>
      <c r="C2094" t="s">
        <v>2256</v>
      </c>
      <c r="D2094" s="379">
        <v>553039111000</v>
      </c>
      <c r="E2094" t="s">
        <v>2273</v>
      </c>
      <c r="F2094" t="s">
        <v>2273</v>
      </c>
      <c r="G2094" t="s">
        <v>2984</v>
      </c>
      <c r="H2094">
        <v>242.97</v>
      </c>
      <c r="I2094" s="447">
        <v>100</v>
      </c>
      <c r="J2094" s="447">
        <v>500</v>
      </c>
      <c r="K2094" s="447">
        <v>1000</v>
      </c>
    </row>
    <row r="2095" spans="1:11" x14ac:dyDescent="0.3">
      <c r="A2095" s="256">
        <v>553039111200</v>
      </c>
      <c r="B2095" t="s">
        <v>2255</v>
      </c>
      <c r="C2095" t="s">
        <v>2256</v>
      </c>
      <c r="D2095" s="379">
        <v>553039111200</v>
      </c>
      <c r="E2095" t="s">
        <v>2274</v>
      </c>
      <c r="F2095" t="s">
        <v>2274</v>
      </c>
      <c r="G2095" t="s">
        <v>2984</v>
      </c>
      <c r="H2095">
        <v>242.97</v>
      </c>
      <c r="I2095" s="447">
        <v>120</v>
      </c>
      <c r="J2095" s="447">
        <v>500</v>
      </c>
      <c r="K2095" s="447">
        <v>1000</v>
      </c>
    </row>
    <row r="2096" spans="1:11" x14ac:dyDescent="0.3">
      <c r="A2096" s="256">
        <v>553039111500</v>
      </c>
      <c r="B2096" t="s">
        <v>2255</v>
      </c>
      <c r="C2096" t="s">
        <v>2256</v>
      </c>
      <c r="D2096" s="379">
        <v>553039111500</v>
      </c>
      <c r="E2096" t="s">
        <v>2275</v>
      </c>
      <c r="F2096" t="s">
        <v>2275</v>
      </c>
      <c r="G2096" t="s">
        <v>2984</v>
      </c>
      <c r="H2096">
        <v>242.97</v>
      </c>
      <c r="I2096" s="447">
        <v>150</v>
      </c>
      <c r="J2096" s="447">
        <v>500</v>
      </c>
      <c r="K2096" s="447">
        <v>1000</v>
      </c>
    </row>
    <row r="2097" spans="1:11" x14ac:dyDescent="0.3">
      <c r="A2097" s="256">
        <v>553039120200</v>
      </c>
      <c r="B2097" t="s">
        <v>2255</v>
      </c>
      <c r="C2097" t="s">
        <v>2256</v>
      </c>
      <c r="D2097" s="379">
        <v>553039120200</v>
      </c>
      <c r="E2097" t="s">
        <v>2276</v>
      </c>
      <c r="F2097" t="s">
        <v>2276</v>
      </c>
      <c r="G2097" t="s">
        <v>2984</v>
      </c>
      <c r="H2097">
        <v>260.45</v>
      </c>
      <c r="I2097" s="447">
        <v>20</v>
      </c>
      <c r="J2097" s="447">
        <v>500</v>
      </c>
      <c r="K2097" s="447">
        <v>1000</v>
      </c>
    </row>
    <row r="2098" spans="1:11" x14ac:dyDescent="0.3">
      <c r="A2098" s="256">
        <v>553039120300</v>
      </c>
      <c r="B2098" t="s">
        <v>2255</v>
      </c>
      <c r="C2098" t="s">
        <v>2256</v>
      </c>
      <c r="D2098" s="379">
        <v>553039120300</v>
      </c>
      <c r="E2098" t="s">
        <v>2277</v>
      </c>
      <c r="F2098" t="s">
        <v>2277</v>
      </c>
      <c r="G2098" t="s">
        <v>2984</v>
      </c>
      <c r="H2098">
        <v>260.45</v>
      </c>
      <c r="I2098" s="447">
        <v>30</v>
      </c>
      <c r="J2098" s="447">
        <v>500</v>
      </c>
      <c r="K2098" s="447">
        <v>1000</v>
      </c>
    </row>
    <row r="2099" spans="1:11" x14ac:dyDescent="0.3">
      <c r="A2099" s="256">
        <v>553039120400</v>
      </c>
      <c r="B2099" t="s">
        <v>2255</v>
      </c>
      <c r="C2099" t="s">
        <v>2256</v>
      </c>
      <c r="D2099" s="379">
        <v>553039120400</v>
      </c>
      <c r="E2099" t="s">
        <v>2278</v>
      </c>
      <c r="F2099" t="s">
        <v>2278</v>
      </c>
      <c r="G2099" t="s">
        <v>2984</v>
      </c>
      <c r="H2099">
        <v>260.45</v>
      </c>
      <c r="I2099" s="447">
        <v>40</v>
      </c>
      <c r="J2099" s="447">
        <v>500</v>
      </c>
      <c r="K2099" s="447">
        <v>1000</v>
      </c>
    </row>
    <row r="2100" spans="1:11" x14ac:dyDescent="0.3">
      <c r="A2100" s="256">
        <v>553039120500</v>
      </c>
      <c r="B2100" t="s">
        <v>2255</v>
      </c>
      <c r="C2100" t="s">
        <v>2256</v>
      </c>
      <c r="D2100" s="379">
        <v>553039120500</v>
      </c>
      <c r="E2100" t="s">
        <v>2279</v>
      </c>
      <c r="F2100" t="s">
        <v>2279</v>
      </c>
      <c r="G2100" t="s">
        <v>2984</v>
      </c>
      <c r="H2100">
        <v>260.45</v>
      </c>
      <c r="I2100" s="447">
        <v>50</v>
      </c>
      <c r="J2100" s="447">
        <v>500</v>
      </c>
      <c r="K2100" s="447">
        <v>1000</v>
      </c>
    </row>
    <row r="2101" spans="1:11" x14ac:dyDescent="0.3">
      <c r="A2101" s="256">
        <v>553039120600</v>
      </c>
      <c r="B2101" t="s">
        <v>2255</v>
      </c>
      <c r="C2101" t="s">
        <v>2256</v>
      </c>
      <c r="D2101" s="379">
        <v>553039120600</v>
      </c>
      <c r="E2101" t="s">
        <v>2280</v>
      </c>
      <c r="F2101" t="s">
        <v>2280</v>
      </c>
      <c r="G2101" t="s">
        <v>2984</v>
      </c>
      <c r="H2101">
        <v>260.45</v>
      </c>
      <c r="I2101" s="447">
        <v>60</v>
      </c>
      <c r="J2101" s="447">
        <v>500</v>
      </c>
      <c r="K2101" s="447">
        <v>1000</v>
      </c>
    </row>
    <row r="2102" spans="1:11" x14ac:dyDescent="0.3">
      <c r="A2102" s="256">
        <v>553039120700</v>
      </c>
      <c r="B2102" t="s">
        <v>2255</v>
      </c>
      <c r="C2102" t="s">
        <v>2256</v>
      </c>
      <c r="D2102" s="379">
        <v>553039120700</v>
      </c>
      <c r="E2102" t="s">
        <v>2281</v>
      </c>
      <c r="F2102" t="s">
        <v>2281</v>
      </c>
      <c r="G2102" t="s">
        <v>2984</v>
      </c>
      <c r="H2102">
        <v>260.45</v>
      </c>
      <c r="I2102" s="447">
        <v>70</v>
      </c>
      <c r="J2102" s="447">
        <v>500</v>
      </c>
      <c r="K2102" s="447">
        <v>1000</v>
      </c>
    </row>
    <row r="2103" spans="1:11" x14ac:dyDescent="0.3">
      <c r="A2103" s="256">
        <v>553039121000</v>
      </c>
      <c r="B2103" t="s">
        <v>2255</v>
      </c>
      <c r="C2103" t="s">
        <v>2256</v>
      </c>
      <c r="D2103" s="379">
        <v>553039121000</v>
      </c>
      <c r="E2103" t="s">
        <v>2282</v>
      </c>
      <c r="F2103" t="s">
        <v>2282</v>
      </c>
      <c r="G2103" t="s">
        <v>2984</v>
      </c>
      <c r="H2103">
        <v>260.45</v>
      </c>
      <c r="I2103" s="447">
        <v>100</v>
      </c>
      <c r="J2103" s="447">
        <v>500</v>
      </c>
      <c r="K2103" s="447">
        <v>1000</v>
      </c>
    </row>
    <row r="2104" spans="1:11" x14ac:dyDescent="0.3">
      <c r="A2104" s="256">
        <v>553039120800</v>
      </c>
      <c r="B2104" t="s">
        <v>2255</v>
      </c>
      <c r="C2104" t="s">
        <v>2256</v>
      </c>
      <c r="D2104" s="379">
        <v>553039120800</v>
      </c>
      <c r="E2104" t="s">
        <v>2283</v>
      </c>
      <c r="F2104" t="s">
        <v>2283</v>
      </c>
      <c r="G2104" t="s">
        <v>2984</v>
      </c>
      <c r="H2104">
        <v>260.45</v>
      </c>
      <c r="I2104" s="447">
        <v>80</v>
      </c>
      <c r="J2104" s="447">
        <v>500</v>
      </c>
      <c r="K2104" s="447">
        <v>1000</v>
      </c>
    </row>
    <row r="2105" spans="1:11" x14ac:dyDescent="0.3">
      <c r="A2105" s="256">
        <v>553039121500</v>
      </c>
      <c r="B2105" t="s">
        <v>2255</v>
      </c>
      <c r="C2105" t="s">
        <v>2256</v>
      </c>
      <c r="D2105" s="379">
        <v>553039121500</v>
      </c>
      <c r="E2105" t="s">
        <v>2284</v>
      </c>
      <c r="F2105" t="s">
        <v>2284</v>
      </c>
      <c r="G2105" t="s">
        <v>2984</v>
      </c>
      <c r="H2105">
        <v>260.45</v>
      </c>
      <c r="I2105" s="447">
        <v>150</v>
      </c>
      <c r="J2105" s="447">
        <v>500</v>
      </c>
      <c r="K2105" s="447">
        <v>1000</v>
      </c>
    </row>
    <row r="2106" spans="1:11" x14ac:dyDescent="0.3">
      <c r="A2106" s="256">
        <v>553039130200</v>
      </c>
      <c r="B2106" t="s">
        <v>2255</v>
      </c>
      <c r="C2106" t="s">
        <v>2256</v>
      </c>
      <c r="D2106" s="379">
        <v>553039130200</v>
      </c>
      <c r="E2106" t="s">
        <v>2285</v>
      </c>
      <c r="F2106" t="s">
        <v>2285</v>
      </c>
      <c r="G2106" t="s">
        <v>2984</v>
      </c>
      <c r="H2106">
        <v>318.13</v>
      </c>
      <c r="I2106" s="447">
        <v>20</v>
      </c>
      <c r="J2106" s="447">
        <v>500</v>
      </c>
      <c r="K2106" s="447">
        <v>1000</v>
      </c>
    </row>
    <row r="2107" spans="1:11" x14ac:dyDescent="0.3">
      <c r="A2107" s="256">
        <v>553039130300</v>
      </c>
      <c r="B2107" t="s">
        <v>2255</v>
      </c>
      <c r="C2107" t="s">
        <v>2256</v>
      </c>
      <c r="D2107" s="379">
        <v>553039130300</v>
      </c>
      <c r="E2107" t="s">
        <v>2286</v>
      </c>
      <c r="F2107" t="s">
        <v>2286</v>
      </c>
      <c r="G2107" t="s">
        <v>2984</v>
      </c>
      <c r="H2107">
        <v>318.13</v>
      </c>
      <c r="I2107" s="447">
        <v>30</v>
      </c>
      <c r="J2107" s="447">
        <v>500</v>
      </c>
      <c r="K2107" s="447">
        <v>1000</v>
      </c>
    </row>
    <row r="2108" spans="1:11" x14ac:dyDescent="0.3">
      <c r="A2108" s="256">
        <v>553039130400</v>
      </c>
      <c r="B2108" t="s">
        <v>2255</v>
      </c>
      <c r="C2108" t="s">
        <v>2256</v>
      </c>
      <c r="D2108" s="379">
        <v>553039130400</v>
      </c>
      <c r="E2108" t="s">
        <v>2287</v>
      </c>
      <c r="F2108" t="s">
        <v>2287</v>
      </c>
      <c r="G2108" t="s">
        <v>2984</v>
      </c>
      <c r="H2108">
        <v>318.13</v>
      </c>
      <c r="I2108" s="447">
        <v>40</v>
      </c>
      <c r="J2108" s="447">
        <v>500</v>
      </c>
      <c r="K2108" s="447">
        <v>1000</v>
      </c>
    </row>
    <row r="2109" spans="1:11" x14ac:dyDescent="0.3">
      <c r="A2109" s="256">
        <v>553039130500</v>
      </c>
      <c r="B2109" t="s">
        <v>2255</v>
      </c>
      <c r="C2109" t="s">
        <v>2256</v>
      </c>
      <c r="D2109" s="379">
        <v>553039130500</v>
      </c>
      <c r="E2109" t="s">
        <v>2288</v>
      </c>
      <c r="F2109" t="s">
        <v>2288</v>
      </c>
      <c r="G2109" t="s">
        <v>3028</v>
      </c>
      <c r="H2109">
        <v>318.13</v>
      </c>
      <c r="I2109" s="447">
        <v>50</v>
      </c>
      <c r="J2109" s="447">
        <v>500</v>
      </c>
      <c r="K2109" s="447">
        <v>1000</v>
      </c>
    </row>
    <row r="2110" spans="1:11" x14ac:dyDescent="0.3">
      <c r="A2110" s="256">
        <v>553039131000</v>
      </c>
      <c r="B2110" t="s">
        <v>2255</v>
      </c>
      <c r="C2110" t="s">
        <v>2256</v>
      </c>
      <c r="D2110" s="379">
        <v>553039131000</v>
      </c>
      <c r="E2110" t="s">
        <v>2289</v>
      </c>
      <c r="F2110" t="s">
        <v>2289</v>
      </c>
      <c r="G2110" t="s">
        <v>2984</v>
      </c>
      <c r="H2110">
        <v>318.13</v>
      </c>
      <c r="I2110" s="447">
        <v>100</v>
      </c>
      <c r="J2110" s="447">
        <v>500</v>
      </c>
      <c r="K2110" s="447">
        <v>1000</v>
      </c>
    </row>
    <row r="2111" spans="1:11" x14ac:dyDescent="0.3">
      <c r="A2111" s="256">
        <v>553039131200</v>
      </c>
      <c r="B2111" t="s">
        <v>2255</v>
      </c>
      <c r="C2111" t="s">
        <v>2256</v>
      </c>
      <c r="D2111" s="379">
        <v>553039131200</v>
      </c>
      <c r="E2111" t="s">
        <v>2290</v>
      </c>
      <c r="F2111" t="s">
        <v>2290</v>
      </c>
      <c r="G2111" t="s">
        <v>2984</v>
      </c>
      <c r="H2111">
        <v>318.13</v>
      </c>
      <c r="I2111" s="447">
        <v>120</v>
      </c>
      <c r="J2111" s="447">
        <v>500</v>
      </c>
      <c r="K2111" s="447">
        <v>1000</v>
      </c>
    </row>
    <row r="2112" spans="1:11" x14ac:dyDescent="0.3">
      <c r="A2112" s="256">
        <v>553039140500</v>
      </c>
      <c r="B2112" t="s">
        <v>2255</v>
      </c>
      <c r="C2112" t="s">
        <v>2256</v>
      </c>
      <c r="D2112" s="379">
        <v>553039140500</v>
      </c>
      <c r="E2112" t="s">
        <v>2291</v>
      </c>
      <c r="F2112" t="s">
        <v>2291</v>
      </c>
      <c r="G2112" t="s">
        <v>2984</v>
      </c>
      <c r="H2112">
        <v>363.58</v>
      </c>
      <c r="I2112" s="447">
        <v>50</v>
      </c>
      <c r="J2112" s="447">
        <v>500</v>
      </c>
      <c r="K2112" s="447">
        <v>1000</v>
      </c>
    </row>
    <row r="2113" spans="1:11" x14ac:dyDescent="0.3">
      <c r="A2113" s="256">
        <v>553039141000</v>
      </c>
      <c r="B2113" t="s">
        <v>2255</v>
      </c>
      <c r="C2113" t="s">
        <v>2256</v>
      </c>
      <c r="D2113" s="379">
        <v>553039141000</v>
      </c>
      <c r="E2113" t="s">
        <v>2292</v>
      </c>
      <c r="F2113" t="s">
        <v>2292</v>
      </c>
      <c r="G2113" t="s">
        <v>2984</v>
      </c>
      <c r="H2113">
        <v>363.58</v>
      </c>
      <c r="I2113" s="447">
        <v>100</v>
      </c>
      <c r="J2113" s="447">
        <v>500</v>
      </c>
      <c r="K2113" s="447">
        <v>1000</v>
      </c>
    </row>
    <row r="2114" spans="1:11" x14ac:dyDescent="0.3">
      <c r="A2114" s="256">
        <v>553039142000</v>
      </c>
      <c r="B2114" t="s">
        <v>2255</v>
      </c>
      <c r="C2114" t="s">
        <v>2256</v>
      </c>
      <c r="D2114" s="379">
        <v>553039142000</v>
      </c>
      <c r="E2114" t="s">
        <v>2293</v>
      </c>
      <c r="F2114" t="s">
        <v>2293</v>
      </c>
      <c r="G2114" t="s">
        <v>2984</v>
      </c>
      <c r="H2114">
        <v>363.58</v>
      </c>
      <c r="I2114" s="447">
        <v>200</v>
      </c>
      <c r="J2114" s="447">
        <v>500</v>
      </c>
      <c r="K2114" s="447">
        <v>1000</v>
      </c>
    </row>
    <row r="2115" spans="1:11" x14ac:dyDescent="0.3">
      <c r="A2115" s="256">
        <v>553039150500</v>
      </c>
      <c r="B2115" t="s">
        <v>2255</v>
      </c>
      <c r="C2115" t="s">
        <v>2256</v>
      </c>
      <c r="D2115" s="379">
        <v>553039150500</v>
      </c>
      <c r="E2115" t="s">
        <v>2294</v>
      </c>
      <c r="F2115" t="s">
        <v>2294</v>
      </c>
      <c r="G2115" t="s">
        <v>2984</v>
      </c>
      <c r="H2115">
        <v>457.97</v>
      </c>
      <c r="I2115" s="447">
        <v>50</v>
      </c>
      <c r="J2115" s="447">
        <v>500</v>
      </c>
      <c r="K2115" s="447">
        <v>1000</v>
      </c>
    </row>
    <row r="2116" spans="1:11" x14ac:dyDescent="0.3">
      <c r="A2116" s="256">
        <v>553039150600</v>
      </c>
      <c r="B2116" t="s">
        <v>2255</v>
      </c>
      <c r="C2116" t="s">
        <v>2256</v>
      </c>
      <c r="D2116" s="379">
        <v>553039150600</v>
      </c>
      <c r="E2116" t="s">
        <v>2295</v>
      </c>
      <c r="F2116" t="s">
        <v>2295</v>
      </c>
      <c r="G2116" t="s">
        <v>2984</v>
      </c>
      <c r="H2116">
        <v>457.97</v>
      </c>
      <c r="I2116" s="447">
        <v>60</v>
      </c>
      <c r="J2116" s="447">
        <v>500</v>
      </c>
      <c r="K2116" s="447">
        <v>1000</v>
      </c>
    </row>
    <row r="2117" spans="1:11" x14ac:dyDescent="0.3">
      <c r="A2117" s="256">
        <v>553039150800</v>
      </c>
      <c r="B2117" t="s">
        <v>2255</v>
      </c>
      <c r="C2117" t="s">
        <v>2256</v>
      </c>
      <c r="D2117" s="379">
        <v>553039150800</v>
      </c>
      <c r="E2117" t="s">
        <v>2296</v>
      </c>
      <c r="F2117" t="s">
        <v>2296</v>
      </c>
      <c r="G2117" t="s">
        <v>2984</v>
      </c>
      <c r="H2117">
        <v>457.97</v>
      </c>
      <c r="I2117" s="447">
        <v>80</v>
      </c>
      <c r="J2117" s="447">
        <v>500</v>
      </c>
      <c r="K2117" s="447">
        <v>1000</v>
      </c>
    </row>
    <row r="2118" spans="1:11" x14ac:dyDescent="0.3">
      <c r="A2118" s="256">
        <v>553039151000</v>
      </c>
      <c r="B2118" t="s">
        <v>2255</v>
      </c>
      <c r="C2118" t="s">
        <v>2256</v>
      </c>
      <c r="D2118" s="379">
        <v>553039151000</v>
      </c>
      <c r="E2118" t="s">
        <v>2303</v>
      </c>
      <c r="F2118" t="s">
        <v>2303</v>
      </c>
      <c r="G2118" t="s">
        <v>2984</v>
      </c>
      <c r="H2118">
        <v>400.29</v>
      </c>
      <c r="I2118" s="447">
        <v>100</v>
      </c>
      <c r="J2118" s="447">
        <v>500</v>
      </c>
      <c r="K2118" s="447">
        <v>1000</v>
      </c>
    </row>
    <row r="2119" spans="1:11" x14ac:dyDescent="0.3">
      <c r="A2119" s="256">
        <v>553039180300</v>
      </c>
      <c r="B2119" t="s">
        <v>2255</v>
      </c>
      <c r="C2119" t="s">
        <v>2256</v>
      </c>
      <c r="D2119" s="379">
        <v>553039180300</v>
      </c>
      <c r="E2119" t="s">
        <v>2297</v>
      </c>
      <c r="F2119" t="s">
        <v>2297</v>
      </c>
      <c r="G2119" t="s">
        <v>2984</v>
      </c>
      <c r="H2119">
        <v>169.55</v>
      </c>
      <c r="I2119" s="447">
        <v>30</v>
      </c>
      <c r="J2119" s="447">
        <v>500</v>
      </c>
      <c r="K2119" s="447">
        <v>1000</v>
      </c>
    </row>
    <row r="2120" spans="1:11" x14ac:dyDescent="0.3">
      <c r="A2120" s="256">
        <v>553039180500</v>
      </c>
      <c r="B2120" t="s">
        <v>2255</v>
      </c>
      <c r="C2120" t="s">
        <v>2256</v>
      </c>
      <c r="D2120" s="379">
        <v>553039180500</v>
      </c>
      <c r="E2120" t="s">
        <v>2298</v>
      </c>
      <c r="F2120" t="s">
        <v>2298</v>
      </c>
      <c r="G2120" t="s">
        <v>2984</v>
      </c>
      <c r="H2120">
        <v>169.55</v>
      </c>
      <c r="I2120" s="447">
        <v>50</v>
      </c>
      <c r="J2120" s="447">
        <v>500</v>
      </c>
      <c r="K2120" s="447">
        <v>1000</v>
      </c>
    </row>
    <row r="2121" spans="1:11" x14ac:dyDescent="0.3">
      <c r="A2121" s="256">
        <v>553039181000</v>
      </c>
      <c r="B2121" t="s">
        <v>2255</v>
      </c>
      <c r="C2121" t="s">
        <v>2256</v>
      </c>
      <c r="D2121" s="379">
        <v>553039181000</v>
      </c>
      <c r="E2121" t="s">
        <v>2299</v>
      </c>
      <c r="F2121" t="s">
        <v>2299</v>
      </c>
      <c r="G2121" t="s">
        <v>2984</v>
      </c>
      <c r="H2121">
        <v>169.55</v>
      </c>
      <c r="I2121" s="447">
        <v>100</v>
      </c>
      <c r="J2121" s="447">
        <v>500</v>
      </c>
      <c r="K2121" s="447">
        <v>1000</v>
      </c>
    </row>
    <row r="2122" spans="1:11" x14ac:dyDescent="0.3">
      <c r="A2122" s="256">
        <v>553039200500</v>
      </c>
      <c r="B2122" t="s">
        <v>2255</v>
      </c>
      <c r="C2122" t="s">
        <v>2256</v>
      </c>
      <c r="D2122" s="379">
        <v>553039200500</v>
      </c>
      <c r="E2122" t="s">
        <v>2300</v>
      </c>
      <c r="F2122" t="s">
        <v>2300</v>
      </c>
      <c r="G2122" t="s">
        <v>2984</v>
      </c>
      <c r="H2122">
        <v>318.13</v>
      </c>
      <c r="I2122" s="447">
        <v>50</v>
      </c>
      <c r="J2122" s="447">
        <v>500</v>
      </c>
      <c r="K2122" s="447">
        <v>1000</v>
      </c>
    </row>
    <row r="2123" spans="1:11" x14ac:dyDescent="0.3">
      <c r="A2123" s="256">
        <v>553039201000</v>
      </c>
      <c r="B2123" t="s">
        <v>2255</v>
      </c>
      <c r="C2123" t="s">
        <v>2256</v>
      </c>
      <c r="D2123" s="379">
        <v>553039201000</v>
      </c>
      <c r="E2123" t="s">
        <v>2301</v>
      </c>
      <c r="F2123" t="s">
        <v>2301</v>
      </c>
      <c r="G2123" t="s">
        <v>2984</v>
      </c>
      <c r="H2123">
        <v>318.13</v>
      </c>
      <c r="I2123" s="447">
        <v>100</v>
      </c>
      <c r="J2123" s="447">
        <v>500</v>
      </c>
      <c r="K2123" s="447">
        <v>1000</v>
      </c>
    </row>
    <row r="2124" spans="1:11" x14ac:dyDescent="0.3">
      <c r="A2124" s="256">
        <v>553039300000</v>
      </c>
      <c r="B2124" t="s">
        <v>2255</v>
      </c>
      <c r="C2124" t="s">
        <v>2256</v>
      </c>
      <c r="D2124" s="379">
        <v>553039300000</v>
      </c>
      <c r="E2124" t="s">
        <v>2302</v>
      </c>
      <c r="F2124">
        <v>0</v>
      </c>
      <c r="G2124" t="s">
        <v>2970</v>
      </c>
      <c r="H2124">
        <v>43.45</v>
      </c>
      <c r="I2124">
        <v>0</v>
      </c>
      <c r="J2124" s="380">
        <v>0</v>
      </c>
      <c r="K2124" s="380">
        <v>0</v>
      </c>
    </row>
    <row r="2125" spans="1:11" x14ac:dyDescent="0.3">
      <c r="A2125" s="256">
        <v>554024100500</v>
      </c>
      <c r="B2125" t="s">
        <v>2304</v>
      </c>
      <c r="C2125" t="s">
        <v>2305</v>
      </c>
      <c r="D2125" s="379">
        <v>554024100500</v>
      </c>
      <c r="E2125" t="s">
        <v>2306</v>
      </c>
      <c r="F2125" t="s">
        <v>2306</v>
      </c>
      <c r="G2125" t="s">
        <v>2944</v>
      </c>
      <c r="H2125">
        <v>2.79</v>
      </c>
      <c r="I2125">
        <v>0</v>
      </c>
      <c r="J2125" s="380">
        <v>0</v>
      </c>
      <c r="K2125" s="380">
        <v>0</v>
      </c>
    </row>
    <row r="2126" spans="1:11" x14ac:dyDescent="0.3">
      <c r="A2126" s="256">
        <v>554032131500</v>
      </c>
      <c r="B2126" t="s">
        <v>2307</v>
      </c>
      <c r="C2126" t="s">
        <v>2308</v>
      </c>
      <c r="D2126" s="379">
        <v>554032131500</v>
      </c>
      <c r="E2126" t="s">
        <v>2309</v>
      </c>
      <c r="F2126">
        <v>0</v>
      </c>
      <c r="G2126" t="s">
        <v>2944</v>
      </c>
      <c r="H2126">
        <v>83.77</v>
      </c>
      <c r="I2126">
        <v>0</v>
      </c>
      <c r="J2126" s="380">
        <v>0</v>
      </c>
      <c r="K2126" s="380">
        <v>0</v>
      </c>
    </row>
    <row r="2127" spans="1:11" x14ac:dyDescent="0.3">
      <c r="A2127" s="256">
        <v>554032151500</v>
      </c>
      <c r="B2127" t="s">
        <v>2307</v>
      </c>
      <c r="C2127" t="s">
        <v>2308</v>
      </c>
      <c r="D2127" s="379">
        <v>554032151500</v>
      </c>
      <c r="E2127" t="s">
        <v>2310</v>
      </c>
      <c r="F2127">
        <v>0</v>
      </c>
      <c r="G2127" t="s">
        <v>2944</v>
      </c>
      <c r="H2127">
        <v>80.13</v>
      </c>
      <c r="I2127">
        <v>0</v>
      </c>
      <c r="J2127" s="380">
        <v>0</v>
      </c>
      <c r="K2127" s="447">
        <v>9000</v>
      </c>
    </row>
    <row r="2128" spans="1:11" x14ac:dyDescent="0.3">
      <c r="A2128" s="256">
        <v>554032201000</v>
      </c>
      <c r="B2128" t="s">
        <v>2307</v>
      </c>
      <c r="C2128" t="s">
        <v>2308</v>
      </c>
      <c r="D2128" s="379">
        <v>554032201000</v>
      </c>
      <c r="E2128" t="s">
        <v>2311</v>
      </c>
      <c r="F2128">
        <v>0</v>
      </c>
      <c r="G2128" t="s">
        <v>2944</v>
      </c>
      <c r="H2128">
        <v>12.18</v>
      </c>
      <c r="I2128">
        <v>0</v>
      </c>
      <c r="J2128" s="447">
        <v>100</v>
      </c>
      <c r="K2128" s="447">
        <v>2000</v>
      </c>
    </row>
    <row r="2129" spans="1:11" x14ac:dyDescent="0.3">
      <c r="A2129" s="256">
        <v>554032200500</v>
      </c>
      <c r="B2129" t="s">
        <v>2307</v>
      </c>
      <c r="C2129" t="s">
        <v>2308</v>
      </c>
      <c r="D2129" s="379">
        <v>554032200500</v>
      </c>
      <c r="E2129" t="s">
        <v>2312</v>
      </c>
      <c r="F2129" t="s">
        <v>2312</v>
      </c>
      <c r="G2129" t="s">
        <v>2944</v>
      </c>
      <c r="H2129">
        <v>7.89</v>
      </c>
      <c r="I2129">
        <v>0</v>
      </c>
      <c r="J2129" s="447">
        <v>50</v>
      </c>
      <c r="K2129" s="447">
        <v>2000</v>
      </c>
    </row>
    <row r="2130" spans="1:11" x14ac:dyDescent="0.3">
      <c r="A2130" s="256">
        <v>554032201500</v>
      </c>
      <c r="B2130" t="s">
        <v>2307</v>
      </c>
      <c r="C2130" t="s">
        <v>2308</v>
      </c>
      <c r="D2130" s="379">
        <v>554032201500</v>
      </c>
      <c r="E2130" t="s">
        <v>2313</v>
      </c>
      <c r="F2130" t="s">
        <v>2313</v>
      </c>
      <c r="G2130" t="s">
        <v>2944</v>
      </c>
      <c r="H2130">
        <v>31</v>
      </c>
      <c r="I2130">
        <v>0</v>
      </c>
      <c r="J2130" s="447">
        <v>150</v>
      </c>
      <c r="K2130" s="447">
        <v>2000</v>
      </c>
    </row>
    <row r="2131" spans="1:11" x14ac:dyDescent="0.3">
      <c r="A2131" s="256">
        <v>554032301000</v>
      </c>
      <c r="B2131" t="s">
        <v>2307</v>
      </c>
      <c r="C2131" t="s">
        <v>2308</v>
      </c>
      <c r="D2131" s="379">
        <v>554032301000</v>
      </c>
      <c r="E2131" t="s">
        <v>2314</v>
      </c>
      <c r="F2131">
        <v>0</v>
      </c>
      <c r="G2131" t="s">
        <v>2944</v>
      </c>
      <c r="H2131">
        <v>3.31</v>
      </c>
      <c r="I2131">
        <v>0</v>
      </c>
      <c r="J2131" s="380">
        <v>0</v>
      </c>
      <c r="K2131" s="447">
        <v>2500</v>
      </c>
    </row>
    <row r="2132" spans="1:11" x14ac:dyDescent="0.3">
      <c r="A2132" s="256">
        <v>554032302000</v>
      </c>
      <c r="B2132" t="s">
        <v>2307</v>
      </c>
      <c r="C2132" t="s">
        <v>2308</v>
      </c>
      <c r="D2132" s="379">
        <v>554032302000</v>
      </c>
      <c r="E2132" t="s">
        <v>2315</v>
      </c>
      <c r="F2132">
        <v>0</v>
      </c>
      <c r="G2132" t="s">
        <v>2944</v>
      </c>
      <c r="H2132">
        <v>10.25</v>
      </c>
      <c r="I2132">
        <v>0</v>
      </c>
      <c r="J2132" s="380">
        <v>0</v>
      </c>
      <c r="K2132" s="447">
        <v>1400</v>
      </c>
    </row>
    <row r="2133" spans="1:11" x14ac:dyDescent="0.3">
      <c r="A2133" s="256">
        <v>554032450500</v>
      </c>
      <c r="B2133" t="s">
        <v>2307</v>
      </c>
      <c r="C2133" t="s">
        <v>2308</v>
      </c>
      <c r="D2133" s="379">
        <v>554032450500</v>
      </c>
      <c r="E2133" t="s">
        <v>2316</v>
      </c>
      <c r="F2133">
        <v>0</v>
      </c>
      <c r="G2133" t="s">
        <v>2965</v>
      </c>
      <c r="H2133">
        <v>0</v>
      </c>
      <c r="I2133">
        <v>0</v>
      </c>
      <c r="J2133" s="447">
        <v>1000</v>
      </c>
      <c r="K2133" s="447">
        <v>50000</v>
      </c>
    </row>
    <row r="2134" spans="1:11" x14ac:dyDescent="0.3">
      <c r="A2134" s="256">
        <v>554032550300</v>
      </c>
      <c r="B2134" t="s">
        <v>2307</v>
      </c>
      <c r="C2134" t="s">
        <v>2308</v>
      </c>
      <c r="D2134" s="379">
        <v>554032550300</v>
      </c>
      <c r="E2134" t="s">
        <v>2317</v>
      </c>
      <c r="F2134" t="s">
        <v>2317</v>
      </c>
      <c r="G2134" t="s">
        <v>2944</v>
      </c>
      <c r="H2134">
        <v>11.98</v>
      </c>
      <c r="I2134">
        <v>0</v>
      </c>
      <c r="J2134" s="447">
        <v>30</v>
      </c>
      <c r="K2134" s="447">
        <v>2000</v>
      </c>
    </row>
    <row r="2135" spans="1:11" x14ac:dyDescent="0.3">
      <c r="A2135" s="256">
        <v>554032550500</v>
      </c>
      <c r="B2135" t="s">
        <v>2307</v>
      </c>
      <c r="C2135" t="s">
        <v>2308</v>
      </c>
      <c r="D2135" s="379">
        <v>554032550500</v>
      </c>
      <c r="E2135" t="s">
        <v>2318</v>
      </c>
      <c r="F2135" t="s">
        <v>2318</v>
      </c>
      <c r="G2135" t="s">
        <v>2944</v>
      </c>
      <c r="H2135">
        <v>21.46</v>
      </c>
      <c r="I2135">
        <v>0</v>
      </c>
      <c r="J2135" s="447">
        <v>50</v>
      </c>
      <c r="K2135" s="447">
        <v>2000</v>
      </c>
    </row>
    <row r="2136" spans="1:11" x14ac:dyDescent="0.3">
      <c r="A2136" s="256">
        <v>554032551000</v>
      </c>
      <c r="B2136" t="s">
        <v>2307</v>
      </c>
      <c r="C2136" t="s">
        <v>2308</v>
      </c>
      <c r="D2136" s="379">
        <v>554032551000</v>
      </c>
      <c r="E2136" t="s">
        <v>2319</v>
      </c>
      <c r="F2136" t="s">
        <v>2319</v>
      </c>
      <c r="G2136" t="s">
        <v>2944</v>
      </c>
      <c r="H2136">
        <v>33.229999999999997</v>
      </c>
      <c r="I2136">
        <v>0</v>
      </c>
      <c r="J2136" s="447">
        <v>100</v>
      </c>
      <c r="K2136" s="447">
        <v>2000</v>
      </c>
    </row>
    <row r="2137" spans="1:11" x14ac:dyDescent="0.3">
      <c r="A2137" s="256">
        <v>554032707000</v>
      </c>
      <c r="B2137" t="s">
        <v>2307</v>
      </c>
      <c r="C2137" t="s">
        <v>2308</v>
      </c>
      <c r="D2137" s="379">
        <v>554032707000</v>
      </c>
      <c r="E2137" t="s">
        <v>2320</v>
      </c>
      <c r="F2137" t="s">
        <v>2320</v>
      </c>
      <c r="G2137" t="s">
        <v>2944</v>
      </c>
      <c r="H2137">
        <v>8.84</v>
      </c>
      <c r="I2137" s="447">
        <v>10</v>
      </c>
      <c r="J2137" s="447">
        <v>15</v>
      </c>
      <c r="K2137" s="447">
        <v>250</v>
      </c>
    </row>
    <row r="2138" spans="1:11" x14ac:dyDescent="0.3">
      <c r="A2138" s="256">
        <v>554032708000</v>
      </c>
      <c r="B2138" t="s">
        <v>2307</v>
      </c>
      <c r="C2138" t="s">
        <v>2308</v>
      </c>
      <c r="D2138" s="379">
        <v>554032708000</v>
      </c>
      <c r="E2138" t="s">
        <v>2321</v>
      </c>
      <c r="F2138" t="s">
        <v>2321</v>
      </c>
      <c r="G2138" t="s">
        <v>2944</v>
      </c>
      <c r="H2138">
        <v>40.64</v>
      </c>
      <c r="I2138">
        <v>0</v>
      </c>
      <c r="J2138" s="380">
        <v>0</v>
      </c>
      <c r="K2138" s="447">
        <v>2500</v>
      </c>
    </row>
    <row r="2139" spans="1:11" x14ac:dyDescent="0.3">
      <c r="A2139" s="256">
        <v>554032709000</v>
      </c>
      <c r="B2139" t="s">
        <v>2307</v>
      </c>
      <c r="C2139" t="s">
        <v>2308</v>
      </c>
      <c r="D2139" s="379">
        <v>554032709000</v>
      </c>
      <c r="E2139" t="s">
        <v>2322</v>
      </c>
      <c r="F2139">
        <v>0</v>
      </c>
      <c r="G2139" t="s">
        <v>2944</v>
      </c>
      <c r="H2139">
        <v>19.22</v>
      </c>
      <c r="I2139">
        <v>0</v>
      </c>
      <c r="J2139" s="380">
        <v>0</v>
      </c>
      <c r="K2139" s="447">
        <v>2500</v>
      </c>
    </row>
    <row r="2140" spans="1:11" x14ac:dyDescent="0.3">
      <c r="A2140" s="256">
        <v>554032713000</v>
      </c>
      <c r="B2140" t="s">
        <v>2307</v>
      </c>
      <c r="C2140" t="s">
        <v>2308</v>
      </c>
      <c r="D2140" s="379">
        <v>554032713000</v>
      </c>
      <c r="E2140" t="s">
        <v>3033</v>
      </c>
      <c r="F2140">
        <v>0</v>
      </c>
      <c r="G2140" t="s">
        <v>2944</v>
      </c>
      <c r="H2140">
        <v>288</v>
      </c>
      <c r="I2140">
        <v>0</v>
      </c>
      <c r="J2140" s="380">
        <v>0</v>
      </c>
      <c r="K2140" s="447">
        <v>25000</v>
      </c>
    </row>
    <row r="2141" spans="1:11" x14ac:dyDescent="0.3">
      <c r="A2141" s="256">
        <v>554036100500</v>
      </c>
      <c r="B2141" t="s">
        <v>2323</v>
      </c>
      <c r="C2141" t="s">
        <v>2324</v>
      </c>
      <c r="D2141" s="379">
        <v>554036100500</v>
      </c>
      <c r="E2141" t="s">
        <v>2325</v>
      </c>
      <c r="F2141" t="s">
        <v>2325</v>
      </c>
      <c r="G2141" t="s">
        <v>2965</v>
      </c>
      <c r="H2141">
        <v>237.83</v>
      </c>
      <c r="I2141">
        <v>0</v>
      </c>
      <c r="J2141" s="380">
        <v>0</v>
      </c>
      <c r="K2141" s="380">
        <v>0</v>
      </c>
    </row>
    <row r="2142" spans="1:11" x14ac:dyDescent="0.3">
      <c r="A2142" s="256">
        <v>554099105000</v>
      </c>
      <c r="B2142" t="s">
        <v>2326</v>
      </c>
      <c r="C2142" t="s">
        <v>2327</v>
      </c>
      <c r="D2142" s="379">
        <v>554099105000</v>
      </c>
      <c r="E2142" t="s">
        <v>2328</v>
      </c>
      <c r="F2142">
        <v>0</v>
      </c>
      <c r="G2142" t="s">
        <v>2965</v>
      </c>
      <c r="H2142">
        <v>6.12</v>
      </c>
      <c r="I2142">
        <v>0</v>
      </c>
      <c r="J2142" s="380">
        <v>0</v>
      </c>
      <c r="K2142" s="447">
        <v>25000</v>
      </c>
    </row>
    <row r="2143" spans="1:11" x14ac:dyDescent="0.3">
      <c r="A2143" s="256">
        <v>554099108000</v>
      </c>
      <c r="B2143" t="s">
        <v>2326</v>
      </c>
      <c r="C2143" t="s">
        <v>2327</v>
      </c>
      <c r="D2143" s="379">
        <v>554099108000</v>
      </c>
      <c r="E2143" t="s">
        <v>2329</v>
      </c>
      <c r="F2143" t="s">
        <v>2329</v>
      </c>
      <c r="G2143" t="s">
        <v>2944</v>
      </c>
      <c r="H2143">
        <v>11.65</v>
      </c>
      <c r="I2143" s="447">
        <v>15</v>
      </c>
      <c r="J2143" s="447">
        <v>15</v>
      </c>
      <c r="K2143" s="447">
        <v>2500</v>
      </c>
    </row>
    <row r="2144" spans="1:11" x14ac:dyDescent="0.3">
      <c r="A2144" s="256">
        <v>554099110000</v>
      </c>
      <c r="B2144" t="s">
        <v>2326</v>
      </c>
      <c r="C2144" t="s">
        <v>2327</v>
      </c>
      <c r="D2144" s="379">
        <v>554099110000</v>
      </c>
      <c r="E2144" t="s">
        <v>2330</v>
      </c>
      <c r="F2144" t="s">
        <v>2330</v>
      </c>
      <c r="G2144" t="s">
        <v>2944</v>
      </c>
      <c r="H2144">
        <v>49.24</v>
      </c>
      <c r="I2144">
        <v>0</v>
      </c>
      <c r="J2144" s="380">
        <v>0</v>
      </c>
      <c r="K2144" s="447">
        <v>2000</v>
      </c>
    </row>
    <row r="2145" spans="1:11" x14ac:dyDescent="0.3">
      <c r="A2145" s="256">
        <v>554099120000</v>
      </c>
      <c r="B2145" t="s">
        <v>2326</v>
      </c>
      <c r="C2145" t="s">
        <v>2327</v>
      </c>
      <c r="D2145" s="379">
        <v>554099120000</v>
      </c>
      <c r="E2145" t="s">
        <v>2331</v>
      </c>
      <c r="F2145" t="s">
        <v>2331</v>
      </c>
      <c r="G2145" t="s">
        <v>2944</v>
      </c>
      <c r="H2145">
        <v>49.24</v>
      </c>
      <c r="I2145">
        <v>0</v>
      </c>
      <c r="J2145" s="380">
        <v>0</v>
      </c>
      <c r="K2145" s="447">
        <v>2500</v>
      </c>
    </row>
    <row r="2146" spans="1:11" x14ac:dyDescent="0.3">
      <c r="A2146" s="256">
        <v>554099302500</v>
      </c>
      <c r="B2146" t="s">
        <v>2326</v>
      </c>
      <c r="C2146" t="s">
        <v>2327</v>
      </c>
      <c r="D2146" s="379">
        <v>554099302500</v>
      </c>
      <c r="E2146" t="s">
        <v>2332</v>
      </c>
      <c r="F2146" t="s">
        <v>2332</v>
      </c>
      <c r="G2146" t="s">
        <v>2944</v>
      </c>
      <c r="H2146">
        <v>0</v>
      </c>
      <c r="I2146" s="447">
        <v>70</v>
      </c>
      <c r="J2146" s="447">
        <v>70</v>
      </c>
      <c r="K2146" s="447">
        <v>2500</v>
      </c>
    </row>
    <row r="2147" spans="1:11" x14ac:dyDescent="0.3">
      <c r="A2147" s="256">
        <v>554099303000</v>
      </c>
      <c r="B2147" t="s">
        <v>2326</v>
      </c>
      <c r="C2147" t="s">
        <v>2327</v>
      </c>
      <c r="D2147" s="379">
        <v>554099303000</v>
      </c>
      <c r="E2147" t="s">
        <v>2333</v>
      </c>
      <c r="F2147" t="s">
        <v>2333</v>
      </c>
      <c r="G2147" t="s">
        <v>3018</v>
      </c>
      <c r="H2147">
        <v>1.2</v>
      </c>
      <c r="I2147" s="447">
        <v>70</v>
      </c>
      <c r="J2147" s="447">
        <v>70</v>
      </c>
      <c r="K2147" s="447">
        <v>3000</v>
      </c>
    </row>
    <row r="2148" spans="1:11" x14ac:dyDescent="0.3">
      <c r="A2148" s="256">
        <v>554099352500</v>
      </c>
      <c r="B2148" t="s">
        <v>2326</v>
      </c>
      <c r="C2148" t="s">
        <v>2327</v>
      </c>
      <c r="D2148" s="379">
        <v>554099352500</v>
      </c>
      <c r="E2148" t="s">
        <v>2334</v>
      </c>
      <c r="F2148" t="s">
        <v>2334</v>
      </c>
      <c r="G2148" t="s">
        <v>2944</v>
      </c>
      <c r="H2148">
        <v>1.1299999999999999</v>
      </c>
      <c r="I2148" s="447">
        <v>70</v>
      </c>
      <c r="J2148" s="447">
        <v>70</v>
      </c>
      <c r="K2148" s="447">
        <v>2500</v>
      </c>
    </row>
    <row r="2149" spans="1:11" x14ac:dyDescent="0.3">
      <c r="A2149" s="256">
        <v>554099352600</v>
      </c>
      <c r="B2149" t="s">
        <v>2326</v>
      </c>
      <c r="C2149" t="s">
        <v>2327</v>
      </c>
      <c r="D2149" s="379">
        <v>554099352600</v>
      </c>
      <c r="E2149" t="s">
        <v>2335</v>
      </c>
      <c r="F2149" t="s">
        <v>2335</v>
      </c>
      <c r="G2149" t="s">
        <v>2944</v>
      </c>
      <c r="H2149">
        <v>1.2</v>
      </c>
      <c r="I2149" s="447">
        <v>70</v>
      </c>
      <c r="J2149" s="447">
        <v>70</v>
      </c>
      <c r="K2149" s="447">
        <v>3000</v>
      </c>
    </row>
    <row r="2150" spans="1:11" x14ac:dyDescent="0.3">
      <c r="A2150" s="256">
        <v>554099353000</v>
      </c>
      <c r="B2150" t="s">
        <v>2326</v>
      </c>
      <c r="C2150" t="s">
        <v>2327</v>
      </c>
      <c r="D2150" s="379">
        <v>554099353000</v>
      </c>
      <c r="E2150" t="s">
        <v>2336</v>
      </c>
      <c r="F2150" t="s">
        <v>2336</v>
      </c>
      <c r="G2150" t="s">
        <v>2944</v>
      </c>
      <c r="H2150">
        <v>1.31</v>
      </c>
      <c r="I2150" s="447">
        <v>100</v>
      </c>
      <c r="J2150" s="447">
        <v>100</v>
      </c>
      <c r="K2150" s="447">
        <v>3000</v>
      </c>
    </row>
    <row r="2151" spans="1:11" x14ac:dyDescent="0.3">
      <c r="A2151" s="256">
        <v>554099402500</v>
      </c>
      <c r="B2151" t="s">
        <v>2326</v>
      </c>
      <c r="C2151" t="s">
        <v>2327</v>
      </c>
      <c r="D2151" s="379">
        <v>554099402500</v>
      </c>
      <c r="E2151" t="s">
        <v>2337</v>
      </c>
      <c r="F2151" t="s">
        <v>2337</v>
      </c>
      <c r="G2151" t="s">
        <v>2944</v>
      </c>
      <c r="H2151">
        <v>13.8</v>
      </c>
      <c r="I2151">
        <v>0</v>
      </c>
      <c r="J2151" s="447">
        <v>50</v>
      </c>
      <c r="K2151" s="447">
        <v>2500</v>
      </c>
    </row>
    <row r="2152" spans="1:11" x14ac:dyDescent="0.3">
      <c r="A2152" s="256">
        <v>554099402600</v>
      </c>
      <c r="B2152" t="s">
        <v>2326</v>
      </c>
      <c r="C2152" t="s">
        <v>2327</v>
      </c>
      <c r="D2152" s="379">
        <v>554099402600</v>
      </c>
      <c r="E2152" t="s">
        <v>2338</v>
      </c>
      <c r="F2152" t="s">
        <v>2338</v>
      </c>
      <c r="G2152" t="s">
        <v>2944</v>
      </c>
      <c r="H2152">
        <v>1.2</v>
      </c>
      <c r="I2152">
        <v>0</v>
      </c>
      <c r="J2152" s="447">
        <v>50</v>
      </c>
      <c r="K2152" s="447">
        <v>3000</v>
      </c>
    </row>
    <row r="2153" spans="1:11" x14ac:dyDescent="0.3">
      <c r="A2153" s="256">
        <v>554099405000</v>
      </c>
      <c r="B2153" t="s">
        <v>2326</v>
      </c>
      <c r="C2153" t="s">
        <v>2327</v>
      </c>
      <c r="D2153" s="379">
        <v>554099405000</v>
      </c>
      <c r="E2153" t="s">
        <v>2339</v>
      </c>
      <c r="F2153" t="s">
        <v>2339</v>
      </c>
      <c r="G2153" t="s">
        <v>2944</v>
      </c>
      <c r="H2153">
        <v>4.03</v>
      </c>
      <c r="I2153">
        <v>0</v>
      </c>
      <c r="J2153" s="380">
        <v>0</v>
      </c>
      <c r="K2153" s="447">
        <v>2500</v>
      </c>
    </row>
    <row r="2154" spans="1:11" x14ac:dyDescent="0.3">
      <c r="A2154" s="256">
        <v>554099406000</v>
      </c>
      <c r="B2154" t="s">
        <v>2326</v>
      </c>
      <c r="C2154" t="s">
        <v>2327</v>
      </c>
      <c r="D2154" s="379">
        <v>554099406000</v>
      </c>
      <c r="E2154" t="s">
        <v>2340</v>
      </c>
      <c r="F2154" t="s">
        <v>2340</v>
      </c>
      <c r="G2154" t="s">
        <v>2944</v>
      </c>
      <c r="H2154">
        <v>1</v>
      </c>
      <c r="I2154">
        <v>0</v>
      </c>
      <c r="J2154" s="380">
        <v>0</v>
      </c>
      <c r="K2154" s="447">
        <v>2500</v>
      </c>
    </row>
    <row r="2155" spans="1:11" x14ac:dyDescent="0.3">
      <c r="A2155" s="256">
        <v>554099450000</v>
      </c>
      <c r="B2155" t="s">
        <v>2326</v>
      </c>
      <c r="C2155" t="s">
        <v>2327</v>
      </c>
      <c r="D2155" s="379">
        <v>554099450000</v>
      </c>
      <c r="E2155" t="s">
        <v>2341</v>
      </c>
      <c r="F2155" t="s">
        <v>2341</v>
      </c>
      <c r="G2155" t="s">
        <v>2965</v>
      </c>
      <c r="H2155">
        <v>125.03</v>
      </c>
      <c r="I2155">
        <v>0</v>
      </c>
      <c r="J2155" s="380">
        <v>0</v>
      </c>
      <c r="K2155" s="380">
        <v>0</v>
      </c>
    </row>
    <row r="2156" spans="1:11" x14ac:dyDescent="0.3">
      <c r="A2156" s="256">
        <v>554099450100</v>
      </c>
      <c r="B2156" t="s">
        <v>2326</v>
      </c>
      <c r="C2156" t="s">
        <v>2327</v>
      </c>
      <c r="D2156" s="379">
        <v>554099450100</v>
      </c>
      <c r="E2156" t="s">
        <v>2342</v>
      </c>
      <c r="F2156" t="s">
        <v>2342</v>
      </c>
      <c r="G2156" t="s">
        <v>2965</v>
      </c>
      <c r="H2156">
        <v>8.7899999999999991</v>
      </c>
      <c r="I2156">
        <v>0</v>
      </c>
      <c r="J2156" s="380">
        <v>0</v>
      </c>
      <c r="K2156" s="380">
        <v>0</v>
      </c>
    </row>
    <row r="2157" spans="1:11" x14ac:dyDescent="0.3">
      <c r="A2157" s="256">
        <v>554099451000</v>
      </c>
      <c r="B2157" t="s">
        <v>2326</v>
      </c>
      <c r="C2157" t="s">
        <v>2327</v>
      </c>
      <c r="D2157" s="379">
        <v>554099451000</v>
      </c>
      <c r="E2157" t="s">
        <v>2343</v>
      </c>
      <c r="F2157" t="s">
        <v>2343</v>
      </c>
      <c r="G2157" t="s">
        <v>2965</v>
      </c>
      <c r="H2157">
        <v>149.71</v>
      </c>
      <c r="I2157">
        <v>0</v>
      </c>
      <c r="J2157" s="380">
        <v>0</v>
      </c>
      <c r="K2157" s="380">
        <v>0</v>
      </c>
    </row>
    <row r="2158" spans="1:11" x14ac:dyDescent="0.3">
      <c r="A2158" s="256">
        <v>554099503300</v>
      </c>
      <c r="B2158" t="s">
        <v>2326</v>
      </c>
      <c r="C2158" t="s">
        <v>2327</v>
      </c>
      <c r="D2158" s="379">
        <v>554099503300</v>
      </c>
      <c r="E2158" t="s">
        <v>2344</v>
      </c>
      <c r="F2158" t="s">
        <v>2344</v>
      </c>
      <c r="G2158" t="s">
        <v>2944</v>
      </c>
      <c r="H2158">
        <v>0</v>
      </c>
      <c r="I2158">
        <v>0</v>
      </c>
      <c r="J2158" s="447">
        <v>33</v>
      </c>
      <c r="K2158" s="447">
        <v>2500</v>
      </c>
    </row>
    <row r="2159" spans="1:11" x14ac:dyDescent="0.3">
      <c r="A2159" s="256">
        <v>554099505300</v>
      </c>
      <c r="B2159" t="s">
        <v>2326</v>
      </c>
      <c r="C2159" t="s">
        <v>2327</v>
      </c>
      <c r="D2159" s="379">
        <v>554099505300</v>
      </c>
      <c r="E2159" t="s">
        <v>2345</v>
      </c>
      <c r="F2159" t="s">
        <v>2345</v>
      </c>
      <c r="G2159" t="s">
        <v>2944</v>
      </c>
      <c r="H2159">
        <v>4.87</v>
      </c>
      <c r="I2159">
        <v>0</v>
      </c>
      <c r="J2159" s="447">
        <v>53</v>
      </c>
      <c r="K2159" s="447">
        <v>2500</v>
      </c>
    </row>
    <row r="2160" spans="1:11" x14ac:dyDescent="0.3">
      <c r="A2160" s="256">
        <v>554099506300</v>
      </c>
      <c r="B2160" t="s">
        <v>2326</v>
      </c>
      <c r="C2160" t="s">
        <v>2327</v>
      </c>
      <c r="D2160" s="379">
        <v>554099506300</v>
      </c>
      <c r="E2160" t="s">
        <v>2346</v>
      </c>
      <c r="F2160" t="s">
        <v>2346</v>
      </c>
      <c r="G2160" t="s">
        <v>2944</v>
      </c>
      <c r="H2160">
        <v>36.380000000000003</v>
      </c>
      <c r="I2160">
        <v>0</v>
      </c>
      <c r="J2160" s="447">
        <v>63</v>
      </c>
      <c r="K2160" s="447">
        <v>2500</v>
      </c>
    </row>
    <row r="2161" spans="1:11" x14ac:dyDescent="0.3">
      <c r="A2161" s="256">
        <v>554099508300</v>
      </c>
      <c r="B2161" t="s">
        <v>2326</v>
      </c>
      <c r="C2161" t="s">
        <v>2327</v>
      </c>
      <c r="D2161" s="379">
        <v>554099508300</v>
      </c>
      <c r="E2161" t="s">
        <v>2347</v>
      </c>
      <c r="F2161" t="s">
        <v>2347</v>
      </c>
      <c r="G2161" t="s">
        <v>2944</v>
      </c>
      <c r="H2161">
        <v>6.21</v>
      </c>
      <c r="I2161">
        <v>0</v>
      </c>
      <c r="J2161" s="447">
        <v>83</v>
      </c>
      <c r="K2161" s="447">
        <v>2000</v>
      </c>
    </row>
    <row r="2162" spans="1:11" x14ac:dyDescent="0.3">
      <c r="A2162" s="256">
        <v>554099508500</v>
      </c>
      <c r="B2162" t="s">
        <v>2326</v>
      </c>
      <c r="C2162" t="s">
        <v>2327</v>
      </c>
      <c r="D2162" s="379">
        <v>554099508500</v>
      </c>
      <c r="E2162" t="s">
        <v>2348</v>
      </c>
      <c r="F2162" t="s">
        <v>2348</v>
      </c>
      <c r="G2162" t="s">
        <v>2944</v>
      </c>
      <c r="H2162">
        <v>36.380000000000003</v>
      </c>
      <c r="I2162">
        <v>0</v>
      </c>
      <c r="J2162" s="447">
        <v>83</v>
      </c>
      <c r="K2162" s="447">
        <v>2500</v>
      </c>
    </row>
    <row r="2163" spans="1:11" x14ac:dyDescent="0.3">
      <c r="A2163" s="256">
        <v>554099510300</v>
      </c>
      <c r="B2163" t="s">
        <v>2326</v>
      </c>
      <c r="C2163" t="s">
        <v>2327</v>
      </c>
      <c r="D2163" s="379">
        <v>554099510300</v>
      </c>
      <c r="E2163" t="s">
        <v>2349</v>
      </c>
      <c r="F2163" t="s">
        <v>2349</v>
      </c>
      <c r="G2163" t="s">
        <v>2944</v>
      </c>
      <c r="H2163">
        <v>6.91</v>
      </c>
      <c r="I2163">
        <v>0</v>
      </c>
      <c r="J2163" s="447">
        <v>103</v>
      </c>
      <c r="K2163" s="447">
        <v>2500</v>
      </c>
    </row>
    <row r="2164" spans="1:11" x14ac:dyDescent="0.3">
      <c r="A2164" s="256">
        <v>554099515000</v>
      </c>
      <c r="B2164" t="s">
        <v>2326</v>
      </c>
      <c r="C2164" t="s">
        <v>2327</v>
      </c>
      <c r="D2164" s="379">
        <v>554099515000</v>
      </c>
      <c r="E2164" t="s">
        <v>2350</v>
      </c>
      <c r="F2164">
        <v>0</v>
      </c>
      <c r="G2164" t="s">
        <v>2944</v>
      </c>
      <c r="H2164">
        <v>10.63</v>
      </c>
      <c r="I2164">
        <v>0</v>
      </c>
      <c r="J2164" s="447">
        <v>150</v>
      </c>
      <c r="K2164" s="447">
        <v>2500</v>
      </c>
    </row>
    <row r="2165" spans="1:11" x14ac:dyDescent="0.3">
      <c r="A2165" s="256">
        <v>554099701000</v>
      </c>
      <c r="B2165" t="s">
        <v>2326</v>
      </c>
      <c r="C2165" t="s">
        <v>2327</v>
      </c>
      <c r="D2165" s="379">
        <v>554099701000</v>
      </c>
      <c r="E2165" t="s">
        <v>2351</v>
      </c>
      <c r="F2165" t="s">
        <v>2351</v>
      </c>
      <c r="G2165" t="s">
        <v>2965</v>
      </c>
      <c r="H2165">
        <v>226.17</v>
      </c>
      <c r="I2165">
        <v>0</v>
      </c>
      <c r="J2165" s="380">
        <v>0</v>
      </c>
      <c r="K2165" s="380">
        <v>0</v>
      </c>
    </row>
    <row r="2166" spans="1:11" x14ac:dyDescent="0.3">
      <c r="A2166" s="256">
        <v>554099706000</v>
      </c>
      <c r="B2166" t="s">
        <v>2326</v>
      </c>
      <c r="C2166" t="s">
        <v>2327</v>
      </c>
      <c r="D2166" s="379">
        <v>554099706000</v>
      </c>
      <c r="E2166" t="s">
        <v>2352</v>
      </c>
      <c r="F2166" t="s">
        <v>2352</v>
      </c>
      <c r="G2166" t="s">
        <v>2944</v>
      </c>
      <c r="H2166">
        <v>1.64</v>
      </c>
      <c r="I2166" s="447">
        <v>10</v>
      </c>
      <c r="J2166" s="447">
        <v>15</v>
      </c>
      <c r="K2166" s="447">
        <v>300</v>
      </c>
    </row>
    <row r="2167" spans="1:11" x14ac:dyDescent="0.3">
      <c r="A2167" s="256">
        <v>555032120900</v>
      </c>
      <c r="B2167" t="s">
        <v>2353</v>
      </c>
      <c r="C2167" t="s">
        <v>2354</v>
      </c>
      <c r="D2167" s="379">
        <v>555032120900</v>
      </c>
      <c r="E2167" t="s">
        <v>2355</v>
      </c>
      <c r="F2167" t="s">
        <v>2355</v>
      </c>
      <c r="G2167" t="s">
        <v>2944</v>
      </c>
      <c r="H2167">
        <v>0.44</v>
      </c>
      <c r="I2167" s="447">
        <v>10</v>
      </c>
      <c r="J2167" s="380">
        <v>0</v>
      </c>
      <c r="K2167" s="447">
        <v>90</v>
      </c>
    </row>
    <row r="2168" spans="1:11" x14ac:dyDescent="0.3">
      <c r="A2168" s="256">
        <v>555032121400</v>
      </c>
      <c r="B2168" t="s">
        <v>2353</v>
      </c>
      <c r="C2168" t="s">
        <v>2354</v>
      </c>
      <c r="D2168" s="379">
        <v>555032121400</v>
      </c>
      <c r="E2168" t="s">
        <v>2356</v>
      </c>
      <c r="F2168">
        <v>0</v>
      </c>
      <c r="G2168" t="s">
        <v>2944</v>
      </c>
      <c r="H2168">
        <v>0.53</v>
      </c>
      <c r="I2168" s="447">
        <v>10</v>
      </c>
      <c r="J2168" s="380">
        <v>0</v>
      </c>
      <c r="K2168" s="447">
        <v>140</v>
      </c>
    </row>
    <row r="2169" spans="1:11" x14ac:dyDescent="0.3">
      <c r="A2169" s="256">
        <v>555032121600</v>
      </c>
      <c r="B2169" t="s">
        <v>2353</v>
      </c>
      <c r="C2169" t="s">
        <v>2354</v>
      </c>
      <c r="D2169" s="379">
        <v>555032121600</v>
      </c>
      <c r="E2169" t="s">
        <v>2357</v>
      </c>
      <c r="F2169" t="s">
        <v>2357</v>
      </c>
      <c r="G2169" t="s">
        <v>2944</v>
      </c>
      <c r="H2169">
        <v>0.54</v>
      </c>
      <c r="I2169" s="447">
        <v>10</v>
      </c>
      <c r="J2169" s="380">
        <v>0</v>
      </c>
      <c r="K2169" s="447">
        <v>160</v>
      </c>
    </row>
    <row r="2170" spans="1:11" x14ac:dyDescent="0.3">
      <c r="A2170" s="256">
        <v>555032121800</v>
      </c>
      <c r="B2170" t="s">
        <v>2353</v>
      </c>
      <c r="C2170" t="s">
        <v>2354</v>
      </c>
      <c r="D2170" s="379">
        <v>555032121800</v>
      </c>
      <c r="E2170" t="s">
        <v>2358</v>
      </c>
      <c r="F2170" t="s">
        <v>2358</v>
      </c>
      <c r="G2170" t="s">
        <v>2944</v>
      </c>
      <c r="H2170">
        <v>0.6</v>
      </c>
      <c r="I2170" s="447">
        <v>10</v>
      </c>
      <c r="J2170" s="380">
        <v>0</v>
      </c>
      <c r="K2170" s="447">
        <v>180</v>
      </c>
    </row>
    <row r="2171" spans="1:11" x14ac:dyDescent="0.3">
      <c r="A2171" s="256">
        <v>555032122000</v>
      </c>
      <c r="B2171" t="s">
        <v>2353</v>
      </c>
      <c r="C2171" t="s">
        <v>2354</v>
      </c>
      <c r="D2171" s="379">
        <v>555032122000</v>
      </c>
      <c r="E2171" t="s">
        <v>2359</v>
      </c>
      <c r="F2171" t="s">
        <v>2359</v>
      </c>
      <c r="G2171" t="s">
        <v>2944</v>
      </c>
      <c r="H2171">
        <v>0.71</v>
      </c>
      <c r="I2171" s="447">
        <v>10</v>
      </c>
      <c r="J2171" s="380">
        <v>0</v>
      </c>
      <c r="K2171" s="447">
        <v>200</v>
      </c>
    </row>
    <row r="2172" spans="1:11" x14ac:dyDescent="0.3">
      <c r="A2172" s="256">
        <v>555032535500</v>
      </c>
      <c r="B2172" t="s">
        <v>2353</v>
      </c>
      <c r="C2172" t="s">
        <v>2354</v>
      </c>
      <c r="D2172" s="379">
        <v>555032535500</v>
      </c>
      <c r="E2172" t="s">
        <v>2360</v>
      </c>
      <c r="F2172">
        <v>0</v>
      </c>
      <c r="G2172" t="s">
        <v>2944</v>
      </c>
      <c r="H2172">
        <v>1019.47</v>
      </c>
      <c r="I2172" s="447">
        <v>10</v>
      </c>
      <c r="J2172" s="380">
        <v>0</v>
      </c>
      <c r="K2172" s="447">
        <v>355</v>
      </c>
    </row>
    <row r="2173" spans="1:11" x14ac:dyDescent="0.3">
      <c r="A2173" s="256">
        <v>554032600000</v>
      </c>
      <c r="B2173" t="s">
        <v>2353</v>
      </c>
      <c r="C2173" t="s">
        <v>2354</v>
      </c>
      <c r="D2173" s="379">
        <v>554032600000</v>
      </c>
      <c r="E2173" t="s">
        <v>2361</v>
      </c>
      <c r="F2173" t="s">
        <v>2361</v>
      </c>
      <c r="G2173" t="s">
        <v>2944</v>
      </c>
      <c r="H2173">
        <v>84.54</v>
      </c>
      <c r="I2173">
        <v>0</v>
      </c>
      <c r="J2173" s="380">
        <v>0</v>
      </c>
      <c r="K2173" s="380">
        <v>0</v>
      </c>
    </row>
    <row r="2174" spans="1:11" x14ac:dyDescent="0.3">
      <c r="A2174" s="256">
        <v>555032719500</v>
      </c>
      <c r="B2174" t="s">
        <v>2353</v>
      </c>
      <c r="C2174" t="s">
        <v>2354</v>
      </c>
      <c r="D2174" s="379">
        <v>555032719500</v>
      </c>
      <c r="E2174" t="s">
        <v>3488</v>
      </c>
      <c r="F2174" t="s">
        <v>3488</v>
      </c>
      <c r="G2174" t="s">
        <v>2944</v>
      </c>
      <c r="H2174">
        <v>183.42</v>
      </c>
      <c r="I2174" s="447">
        <v>10</v>
      </c>
      <c r="J2174" s="380">
        <v>0</v>
      </c>
      <c r="K2174" s="447">
        <v>195</v>
      </c>
    </row>
    <row r="2175" spans="1:11" x14ac:dyDescent="0.3">
      <c r="A2175" s="256">
        <v>555049110500</v>
      </c>
      <c r="B2175" t="s">
        <v>2362</v>
      </c>
      <c r="C2175" t="s">
        <v>2363</v>
      </c>
      <c r="D2175" s="379">
        <v>555049110500</v>
      </c>
      <c r="E2175" t="s">
        <v>2364</v>
      </c>
      <c r="F2175" t="s">
        <v>2364</v>
      </c>
      <c r="G2175" t="s">
        <v>2944</v>
      </c>
      <c r="H2175">
        <v>1.42</v>
      </c>
      <c r="I2175" s="447">
        <v>10</v>
      </c>
      <c r="J2175" s="380">
        <v>0</v>
      </c>
      <c r="K2175" s="447">
        <v>180</v>
      </c>
    </row>
    <row r="2176" spans="1:11" x14ac:dyDescent="0.3">
      <c r="A2176" s="256">
        <v>555049115500</v>
      </c>
      <c r="B2176" t="s">
        <v>2362</v>
      </c>
      <c r="C2176" t="s">
        <v>2363</v>
      </c>
      <c r="D2176" s="379">
        <v>555049115500</v>
      </c>
      <c r="E2176" t="s">
        <v>2365</v>
      </c>
      <c r="F2176" t="s">
        <v>2365</v>
      </c>
      <c r="G2176" t="s">
        <v>2944</v>
      </c>
      <c r="H2176">
        <v>1.43</v>
      </c>
      <c r="I2176" s="447">
        <v>10</v>
      </c>
      <c r="J2176" s="380">
        <v>0</v>
      </c>
      <c r="K2176" s="447">
        <v>155</v>
      </c>
    </row>
    <row r="2177" spans="1:11" x14ac:dyDescent="0.3">
      <c r="A2177" s="256">
        <v>555049121800</v>
      </c>
      <c r="B2177" t="s">
        <v>2362</v>
      </c>
      <c r="C2177" t="s">
        <v>2363</v>
      </c>
      <c r="D2177" s="379">
        <v>555049121800</v>
      </c>
      <c r="E2177" t="s">
        <v>2366</v>
      </c>
      <c r="F2177" t="s">
        <v>2366</v>
      </c>
      <c r="G2177" t="s">
        <v>2944</v>
      </c>
      <c r="H2177">
        <v>0</v>
      </c>
      <c r="I2177" s="447">
        <v>10</v>
      </c>
      <c r="J2177" s="380">
        <v>0</v>
      </c>
      <c r="K2177" s="447">
        <v>180</v>
      </c>
    </row>
    <row r="2178" spans="1:11" x14ac:dyDescent="0.3">
      <c r="A2178" s="256">
        <v>555049150900</v>
      </c>
      <c r="B2178" t="s">
        <v>2362</v>
      </c>
      <c r="C2178" t="s">
        <v>2363</v>
      </c>
      <c r="D2178" s="379">
        <v>555049150900</v>
      </c>
      <c r="E2178" t="s">
        <v>2367</v>
      </c>
      <c r="F2178" t="s">
        <v>2367</v>
      </c>
      <c r="G2178" t="s">
        <v>2944</v>
      </c>
      <c r="H2178">
        <v>0.25</v>
      </c>
      <c r="I2178" s="447">
        <v>10</v>
      </c>
      <c r="J2178" s="380">
        <v>0</v>
      </c>
      <c r="K2178" s="447">
        <v>90</v>
      </c>
    </row>
    <row r="2179" spans="1:11" x14ac:dyDescent="0.3">
      <c r="A2179" s="256">
        <v>555049151200</v>
      </c>
      <c r="B2179" t="s">
        <v>2362</v>
      </c>
      <c r="C2179" t="s">
        <v>2363</v>
      </c>
      <c r="D2179" s="379">
        <v>555049151200</v>
      </c>
      <c r="E2179" t="s">
        <v>2368</v>
      </c>
      <c r="F2179" t="s">
        <v>2368</v>
      </c>
      <c r="G2179" t="s">
        <v>2944</v>
      </c>
      <c r="H2179">
        <v>0.23</v>
      </c>
      <c r="I2179" s="447">
        <v>10</v>
      </c>
      <c r="J2179" s="380">
        <v>0</v>
      </c>
      <c r="K2179" s="447">
        <v>120</v>
      </c>
    </row>
    <row r="2180" spans="1:11" x14ac:dyDescent="0.3">
      <c r="A2180" s="256">
        <v>555049151400</v>
      </c>
      <c r="B2180" t="s">
        <v>2362</v>
      </c>
      <c r="C2180" t="s">
        <v>2363</v>
      </c>
      <c r="D2180" s="379">
        <v>555049151400</v>
      </c>
      <c r="E2180" t="s">
        <v>2369</v>
      </c>
      <c r="F2180" t="s">
        <v>2369</v>
      </c>
      <c r="G2180" t="s">
        <v>2944</v>
      </c>
      <c r="H2180">
        <v>0.27</v>
      </c>
      <c r="I2180" s="447">
        <v>10</v>
      </c>
      <c r="J2180" s="380">
        <v>0</v>
      </c>
      <c r="K2180" s="447">
        <v>140</v>
      </c>
    </row>
    <row r="2181" spans="1:11" x14ac:dyDescent="0.3">
      <c r="A2181" s="256">
        <v>555049151600</v>
      </c>
      <c r="B2181" t="s">
        <v>2362</v>
      </c>
      <c r="C2181" t="s">
        <v>2363</v>
      </c>
      <c r="D2181" s="379">
        <v>555049151600</v>
      </c>
      <c r="E2181" t="s">
        <v>2370</v>
      </c>
      <c r="F2181" t="s">
        <v>2370</v>
      </c>
      <c r="G2181" t="s">
        <v>2944</v>
      </c>
      <c r="H2181">
        <v>0.32</v>
      </c>
      <c r="I2181" s="447">
        <v>10</v>
      </c>
      <c r="J2181" s="380">
        <v>0</v>
      </c>
      <c r="K2181" s="447">
        <v>160</v>
      </c>
    </row>
    <row r="2182" spans="1:11" x14ac:dyDescent="0.3">
      <c r="A2182" s="256">
        <v>554049500500</v>
      </c>
      <c r="B2182" t="s">
        <v>2362</v>
      </c>
      <c r="C2182" t="s">
        <v>2363</v>
      </c>
      <c r="D2182" s="379">
        <v>554049500500</v>
      </c>
      <c r="E2182" t="s">
        <v>2371</v>
      </c>
      <c r="F2182" t="s">
        <v>2371</v>
      </c>
      <c r="G2182" t="s">
        <v>2944</v>
      </c>
      <c r="H2182">
        <v>143.01</v>
      </c>
      <c r="I2182">
        <v>0</v>
      </c>
      <c r="J2182" s="380">
        <v>0</v>
      </c>
      <c r="K2182" s="447">
        <v>90</v>
      </c>
    </row>
    <row r="2183" spans="1:11" x14ac:dyDescent="0.3">
      <c r="A2183" s="256">
        <v>554049617500</v>
      </c>
      <c r="B2183" t="s">
        <v>2362</v>
      </c>
      <c r="C2183" t="s">
        <v>2363</v>
      </c>
      <c r="D2183" s="379">
        <v>554049617500</v>
      </c>
      <c r="E2183" t="s">
        <v>3489</v>
      </c>
      <c r="F2183" t="s">
        <v>3489</v>
      </c>
      <c r="G2183" t="s">
        <v>2944</v>
      </c>
      <c r="H2183">
        <v>163.02000000000001</v>
      </c>
      <c r="I2183" s="447">
        <v>10</v>
      </c>
      <c r="J2183" s="380">
        <v>0</v>
      </c>
      <c r="K2183" s="447">
        <v>175</v>
      </c>
    </row>
    <row r="2184" spans="1:11" x14ac:dyDescent="0.3">
      <c r="A2184" s="256">
        <v>555099110900</v>
      </c>
      <c r="B2184" t="s">
        <v>2372</v>
      </c>
      <c r="C2184" t="s">
        <v>2373</v>
      </c>
      <c r="D2184" s="379">
        <v>555099110900</v>
      </c>
      <c r="E2184" t="s">
        <v>2376</v>
      </c>
      <c r="F2184">
        <v>0</v>
      </c>
      <c r="G2184" t="s">
        <v>2944</v>
      </c>
      <c r="H2184">
        <v>0.2</v>
      </c>
      <c r="I2184" s="447">
        <v>6</v>
      </c>
      <c r="J2184" s="380">
        <v>0</v>
      </c>
      <c r="K2184" s="447">
        <v>90</v>
      </c>
    </row>
    <row r="2185" spans="1:11" x14ac:dyDescent="0.3">
      <c r="A2185" s="256">
        <v>555099111400</v>
      </c>
      <c r="B2185" t="s">
        <v>2372</v>
      </c>
      <c r="C2185" t="s">
        <v>2373</v>
      </c>
      <c r="D2185" s="379">
        <v>555099111400</v>
      </c>
      <c r="E2185" t="s">
        <v>2377</v>
      </c>
      <c r="F2185" t="s">
        <v>2377</v>
      </c>
      <c r="G2185" t="s">
        <v>2944</v>
      </c>
      <c r="H2185">
        <v>0.21</v>
      </c>
      <c r="I2185" s="447">
        <v>6</v>
      </c>
      <c r="J2185" s="380">
        <v>0</v>
      </c>
      <c r="K2185" s="447">
        <v>140</v>
      </c>
    </row>
    <row r="2186" spans="1:11" x14ac:dyDescent="0.3">
      <c r="A2186" s="256">
        <v>555099120500</v>
      </c>
      <c r="B2186" t="s">
        <v>2372</v>
      </c>
      <c r="C2186" t="s">
        <v>2373</v>
      </c>
      <c r="D2186" s="379">
        <v>555099120500</v>
      </c>
      <c r="E2186" t="s">
        <v>2378</v>
      </c>
      <c r="F2186">
        <v>0</v>
      </c>
      <c r="G2186" t="s">
        <v>2944</v>
      </c>
      <c r="H2186">
        <v>0.18</v>
      </c>
      <c r="I2186" s="447">
        <v>10</v>
      </c>
      <c r="J2186" s="380">
        <v>0</v>
      </c>
      <c r="K2186" s="447">
        <v>90</v>
      </c>
    </row>
    <row r="2187" spans="1:11" x14ac:dyDescent="0.3">
      <c r="A2187" s="256">
        <v>555099120600</v>
      </c>
      <c r="B2187" t="s">
        <v>2372</v>
      </c>
      <c r="C2187" t="s">
        <v>2373</v>
      </c>
      <c r="D2187" s="379">
        <v>555099120600</v>
      </c>
      <c r="E2187" t="s">
        <v>2379</v>
      </c>
      <c r="F2187">
        <v>0</v>
      </c>
      <c r="G2187" t="s">
        <v>2944</v>
      </c>
      <c r="H2187">
        <v>1.78</v>
      </c>
      <c r="I2187" s="447">
        <v>10</v>
      </c>
      <c r="J2187" s="380">
        <v>0</v>
      </c>
      <c r="K2187" s="447">
        <v>60</v>
      </c>
    </row>
    <row r="2188" spans="1:11" x14ac:dyDescent="0.3">
      <c r="A2188" s="256">
        <v>555099120700</v>
      </c>
      <c r="B2188" t="s">
        <v>2372</v>
      </c>
      <c r="C2188" t="s">
        <v>2373</v>
      </c>
      <c r="D2188" s="379">
        <v>555099120700</v>
      </c>
      <c r="E2188" t="s">
        <v>2380</v>
      </c>
      <c r="F2188">
        <v>0</v>
      </c>
      <c r="G2188" t="s">
        <v>2944</v>
      </c>
      <c r="H2188">
        <v>0.18</v>
      </c>
      <c r="I2188" s="447">
        <v>10</v>
      </c>
      <c r="J2188" s="380">
        <v>0</v>
      </c>
      <c r="K2188" s="447">
        <v>70</v>
      </c>
    </row>
    <row r="2189" spans="1:11" x14ac:dyDescent="0.3">
      <c r="A2189" s="256">
        <v>555099120800</v>
      </c>
      <c r="B2189" t="s">
        <v>2372</v>
      </c>
      <c r="C2189" t="s">
        <v>2373</v>
      </c>
      <c r="D2189" s="379">
        <v>555099120800</v>
      </c>
      <c r="E2189" t="s">
        <v>2381</v>
      </c>
      <c r="F2189">
        <v>0</v>
      </c>
      <c r="G2189" t="s">
        <v>2944</v>
      </c>
      <c r="H2189">
        <v>0.23</v>
      </c>
      <c r="I2189" s="447">
        <v>6</v>
      </c>
      <c r="J2189" s="380">
        <v>0</v>
      </c>
      <c r="K2189" s="447">
        <v>160</v>
      </c>
    </row>
    <row r="2190" spans="1:11" x14ac:dyDescent="0.3">
      <c r="A2190" s="256">
        <v>555099120900</v>
      </c>
      <c r="B2190" t="s">
        <v>2372</v>
      </c>
      <c r="C2190" t="s">
        <v>2373</v>
      </c>
      <c r="D2190" s="379">
        <v>555099120900</v>
      </c>
      <c r="E2190" t="s">
        <v>2382</v>
      </c>
      <c r="F2190">
        <v>0</v>
      </c>
      <c r="G2190" t="s">
        <v>2944</v>
      </c>
      <c r="H2190">
        <v>0.21</v>
      </c>
      <c r="I2190" s="447">
        <v>10</v>
      </c>
      <c r="J2190" s="380">
        <v>0</v>
      </c>
      <c r="K2190" s="447">
        <v>90</v>
      </c>
    </row>
    <row r="2191" spans="1:11" x14ac:dyDescent="0.3">
      <c r="A2191" s="256">
        <v>555099121000</v>
      </c>
      <c r="B2191" t="s">
        <v>2372</v>
      </c>
      <c r="C2191" t="s">
        <v>2373</v>
      </c>
      <c r="D2191" s="379">
        <v>555099121000</v>
      </c>
      <c r="E2191" t="s">
        <v>2383</v>
      </c>
      <c r="F2191">
        <v>0</v>
      </c>
      <c r="G2191" t="s">
        <v>2944</v>
      </c>
      <c r="H2191">
        <v>0.2</v>
      </c>
      <c r="I2191" s="447">
        <v>10</v>
      </c>
      <c r="J2191" s="380">
        <v>0</v>
      </c>
      <c r="K2191" s="447">
        <v>100</v>
      </c>
    </row>
    <row r="2192" spans="1:11" x14ac:dyDescent="0.3">
      <c r="A2192" s="256">
        <v>555099121100</v>
      </c>
      <c r="B2192" t="s">
        <v>2372</v>
      </c>
      <c r="C2192" t="s">
        <v>2373</v>
      </c>
      <c r="D2192" s="379">
        <v>555099121100</v>
      </c>
      <c r="E2192" t="s">
        <v>2384</v>
      </c>
      <c r="F2192">
        <v>0</v>
      </c>
      <c r="G2192" t="s">
        <v>2944</v>
      </c>
      <c r="H2192">
        <v>0.23</v>
      </c>
      <c r="I2192" s="447">
        <v>10</v>
      </c>
      <c r="J2192" s="380">
        <v>0</v>
      </c>
      <c r="K2192" s="447">
        <v>110</v>
      </c>
    </row>
    <row r="2193" spans="1:11" x14ac:dyDescent="0.3">
      <c r="A2193" s="256">
        <v>555099121200</v>
      </c>
      <c r="B2193" t="s">
        <v>2372</v>
      </c>
      <c r="C2193" t="s">
        <v>2373</v>
      </c>
      <c r="D2193" s="379">
        <v>555099121200</v>
      </c>
      <c r="E2193" t="s">
        <v>2374</v>
      </c>
      <c r="F2193">
        <v>0</v>
      </c>
      <c r="G2193" t="s">
        <v>2944</v>
      </c>
      <c r="H2193">
        <v>0.2</v>
      </c>
      <c r="I2193" s="447">
        <v>6</v>
      </c>
      <c r="J2193" s="380">
        <v>0</v>
      </c>
      <c r="K2193" s="447">
        <v>120</v>
      </c>
    </row>
    <row r="2194" spans="1:11" x14ac:dyDescent="0.3">
      <c r="A2194" s="256">
        <v>555099121400</v>
      </c>
      <c r="B2194" t="s">
        <v>2372</v>
      </c>
      <c r="C2194" t="s">
        <v>2373</v>
      </c>
      <c r="D2194" s="379">
        <v>555099121400</v>
      </c>
      <c r="E2194" t="s">
        <v>2385</v>
      </c>
      <c r="F2194">
        <v>0</v>
      </c>
      <c r="G2194" t="s">
        <v>2944</v>
      </c>
      <c r="H2194">
        <v>0.23</v>
      </c>
      <c r="I2194" s="447">
        <v>10</v>
      </c>
      <c r="J2194" s="380">
        <v>0</v>
      </c>
      <c r="K2194" s="447">
        <v>140</v>
      </c>
    </row>
    <row r="2195" spans="1:11" x14ac:dyDescent="0.3">
      <c r="A2195" s="256">
        <v>555099121600</v>
      </c>
      <c r="B2195" t="s">
        <v>2372</v>
      </c>
      <c r="C2195" t="s">
        <v>2373</v>
      </c>
      <c r="D2195" s="379">
        <v>555099121600</v>
      </c>
      <c r="E2195" t="s">
        <v>2386</v>
      </c>
      <c r="F2195">
        <v>0</v>
      </c>
      <c r="G2195" t="s">
        <v>2944</v>
      </c>
      <c r="H2195">
        <v>0.27</v>
      </c>
      <c r="I2195" s="447">
        <v>10</v>
      </c>
      <c r="J2195" s="380">
        <v>0</v>
      </c>
      <c r="K2195" s="447">
        <v>160</v>
      </c>
    </row>
    <row r="2196" spans="1:11" x14ac:dyDescent="0.3">
      <c r="A2196" s="256">
        <v>555099121800</v>
      </c>
      <c r="B2196" t="s">
        <v>2372</v>
      </c>
      <c r="C2196" t="s">
        <v>2373</v>
      </c>
      <c r="D2196" s="379">
        <v>555099121800</v>
      </c>
      <c r="E2196" t="s">
        <v>2387</v>
      </c>
      <c r="F2196">
        <v>0</v>
      </c>
      <c r="G2196" t="s">
        <v>2944</v>
      </c>
      <c r="H2196">
        <v>0.31</v>
      </c>
      <c r="I2196" s="447">
        <v>10</v>
      </c>
      <c r="J2196" s="380">
        <v>0</v>
      </c>
      <c r="K2196" s="447">
        <v>180</v>
      </c>
    </row>
    <row r="2197" spans="1:11" x14ac:dyDescent="0.3">
      <c r="A2197" s="256">
        <v>555099122000</v>
      </c>
      <c r="B2197" t="s">
        <v>2372</v>
      </c>
      <c r="C2197" t="s">
        <v>2373</v>
      </c>
      <c r="D2197" s="379">
        <v>555099122000</v>
      </c>
      <c r="E2197" t="s">
        <v>2388</v>
      </c>
      <c r="F2197">
        <v>0</v>
      </c>
      <c r="G2197" t="s">
        <v>2944</v>
      </c>
      <c r="H2197">
        <v>0.4</v>
      </c>
      <c r="I2197" s="447">
        <v>10</v>
      </c>
      <c r="J2197" s="380">
        <v>0</v>
      </c>
      <c r="K2197" s="447">
        <v>200</v>
      </c>
    </row>
    <row r="2198" spans="1:11" x14ac:dyDescent="0.3">
      <c r="A2198" s="256">
        <v>555099122600</v>
      </c>
      <c r="B2198" t="s">
        <v>2372</v>
      </c>
      <c r="C2198" t="s">
        <v>2373</v>
      </c>
      <c r="D2198" s="379">
        <v>555099122600</v>
      </c>
      <c r="E2198" t="s">
        <v>2389</v>
      </c>
      <c r="F2198">
        <v>0</v>
      </c>
      <c r="G2198" t="s">
        <v>2944</v>
      </c>
      <c r="H2198">
        <v>90.28</v>
      </c>
      <c r="I2198" s="447">
        <v>10</v>
      </c>
      <c r="J2198" s="380">
        <v>0</v>
      </c>
      <c r="K2198" s="447">
        <v>260</v>
      </c>
    </row>
    <row r="2199" spans="1:11" x14ac:dyDescent="0.3">
      <c r="A2199" s="256">
        <v>555099220200</v>
      </c>
      <c r="B2199" t="s">
        <v>2372</v>
      </c>
      <c r="C2199" t="s">
        <v>2373</v>
      </c>
      <c r="D2199" s="379">
        <v>555099220200</v>
      </c>
      <c r="E2199" t="s">
        <v>2377</v>
      </c>
      <c r="F2199" t="s">
        <v>2377</v>
      </c>
      <c r="G2199" t="s">
        <v>2944</v>
      </c>
      <c r="H2199">
        <v>0.21</v>
      </c>
      <c r="I2199" s="447">
        <v>6</v>
      </c>
      <c r="J2199" s="380">
        <v>0</v>
      </c>
      <c r="K2199" s="447">
        <v>140</v>
      </c>
    </row>
    <row r="2200" spans="1:11" x14ac:dyDescent="0.3">
      <c r="A2200" s="256">
        <v>555099220900</v>
      </c>
      <c r="B2200" t="s">
        <v>2372</v>
      </c>
      <c r="C2200" t="s">
        <v>2373</v>
      </c>
      <c r="D2200" s="379">
        <v>555099220900</v>
      </c>
      <c r="E2200" t="s">
        <v>2390</v>
      </c>
      <c r="F2200">
        <v>0</v>
      </c>
      <c r="G2200" t="s">
        <v>2944</v>
      </c>
      <c r="H2200">
        <v>0.72</v>
      </c>
      <c r="I2200" s="447">
        <v>10</v>
      </c>
      <c r="J2200" s="380">
        <v>0</v>
      </c>
      <c r="K2200" s="447">
        <v>90</v>
      </c>
    </row>
    <row r="2201" spans="1:11" x14ac:dyDescent="0.3">
      <c r="A2201" s="256">
        <v>555099221100</v>
      </c>
      <c r="B2201" t="s">
        <v>2372</v>
      </c>
      <c r="C2201" t="s">
        <v>2373</v>
      </c>
      <c r="D2201" s="379">
        <v>555099221100</v>
      </c>
      <c r="E2201" t="s">
        <v>2391</v>
      </c>
      <c r="F2201">
        <v>0</v>
      </c>
      <c r="G2201" t="s">
        <v>2944</v>
      </c>
      <c r="H2201">
        <v>0.8</v>
      </c>
      <c r="I2201" s="447">
        <v>10</v>
      </c>
      <c r="J2201" s="380">
        <v>0</v>
      </c>
      <c r="K2201" s="447">
        <v>110</v>
      </c>
    </row>
    <row r="2202" spans="1:11" x14ac:dyDescent="0.3">
      <c r="A2202" s="256">
        <v>555099221200</v>
      </c>
      <c r="B2202" t="s">
        <v>2372</v>
      </c>
      <c r="C2202" t="s">
        <v>2373</v>
      </c>
      <c r="D2202" s="379">
        <v>555099221200</v>
      </c>
      <c r="E2202" t="s">
        <v>2392</v>
      </c>
      <c r="F2202">
        <v>0</v>
      </c>
      <c r="G2202" t="s">
        <v>2946</v>
      </c>
      <c r="H2202">
        <v>169.48</v>
      </c>
      <c r="I2202" s="447">
        <v>10</v>
      </c>
      <c r="J2202" s="380">
        <v>0</v>
      </c>
      <c r="K2202" s="447">
        <v>120</v>
      </c>
    </row>
    <row r="2203" spans="1:11" x14ac:dyDescent="0.3">
      <c r="A2203" s="256">
        <v>555099221300</v>
      </c>
      <c r="B2203" t="s">
        <v>2372</v>
      </c>
      <c r="C2203" t="s">
        <v>2373</v>
      </c>
      <c r="D2203" s="379">
        <v>555099221300</v>
      </c>
      <c r="E2203" t="s">
        <v>2375</v>
      </c>
      <c r="F2203">
        <v>0</v>
      </c>
      <c r="G2203" t="s">
        <v>2944</v>
      </c>
      <c r="H2203">
        <v>1.05</v>
      </c>
      <c r="I2203" s="447">
        <v>10</v>
      </c>
      <c r="J2203" s="380">
        <v>0</v>
      </c>
      <c r="K2203" s="447">
        <v>140</v>
      </c>
    </row>
    <row r="2204" spans="1:11" x14ac:dyDescent="0.3">
      <c r="A2204" s="256">
        <v>555099221400</v>
      </c>
      <c r="B2204" t="s">
        <v>2372</v>
      </c>
      <c r="C2204" t="s">
        <v>2373</v>
      </c>
      <c r="D2204" s="379">
        <v>555099221400</v>
      </c>
      <c r="E2204" t="s">
        <v>2393</v>
      </c>
      <c r="F2204">
        <v>0</v>
      </c>
      <c r="G2204" t="s">
        <v>2944</v>
      </c>
      <c r="H2204">
        <v>0.57999999999999996</v>
      </c>
      <c r="I2204" s="447">
        <v>10</v>
      </c>
      <c r="J2204" s="380">
        <v>0</v>
      </c>
      <c r="K2204" s="447">
        <v>140</v>
      </c>
    </row>
    <row r="2205" spans="1:11" x14ac:dyDescent="0.3">
      <c r="A2205" s="256">
        <v>555099221600</v>
      </c>
      <c r="B2205" t="s">
        <v>2372</v>
      </c>
      <c r="C2205" t="s">
        <v>2373</v>
      </c>
      <c r="D2205" s="379">
        <v>555099221600</v>
      </c>
      <c r="E2205" t="s">
        <v>2394</v>
      </c>
      <c r="F2205">
        <v>0</v>
      </c>
      <c r="G2205" t="s">
        <v>2944</v>
      </c>
      <c r="H2205">
        <v>1.1299999999999999</v>
      </c>
      <c r="I2205" s="447">
        <v>10</v>
      </c>
      <c r="J2205" s="380">
        <v>0</v>
      </c>
      <c r="K2205" s="447">
        <v>160</v>
      </c>
    </row>
    <row r="2206" spans="1:11" x14ac:dyDescent="0.3">
      <c r="A2206" s="256">
        <v>555099221700</v>
      </c>
      <c r="B2206" t="s">
        <v>2372</v>
      </c>
      <c r="C2206" t="s">
        <v>2373</v>
      </c>
      <c r="D2206" s="379">
        <v>555099221700</v>
      </c>
      <c r="E2206" t="s">
        <v>2394</v>
      </c>
      <c r="F2206">
        <v>0</v>
      </c>
      <c r="G2206" t="s">
        <v>2944</v>
      </c>
      <c r="H2206">
        <v>1.1299999999999999</v>
      </c>
      <c r="I2206" s="447">
        <v>10</v>
      </c>
      <c r="J2206" s="380">
        <v>0</v>
      </c>
      <c r="K2206" s="447">
        <v>160</v>
      </c>
    </row>
    <row r="2207" spans="1:11" x14ac:dyDescent="0.3">
      <c r="A2207" s="256">
        <v>555099221900</v>
      </c>
      <c r="B2207" t="s">
        <v>2372</v>
      </c>
      <c r="C2207" t="s">
        <v>2373</v>
      </c>
      <c r="D2207" s="379">
        <v>555099221900</v>
      </c>
      <c r="E2207" t="s">
        <v>2395</v>
      </c>
      <c r="F2207">
        <v>0</v>
      </c>
      <c r="G2207" t="s">
        <v>2944</v>
      </c>
      <c r="H2207">
        <v>1.1399999999999999</v>
      </c>
      <c r="I2207" s="447">
        <v>10</v>
      </c>
      <c r="J2207" s="380">
        <v>0</v>
      </c>
      <c r="K2207" s="447">
        <v>180</v>
      </c>
    </row>
    <row r="2208" spans="1:11" x14ac:dyDescent="0.3">
      <c r="A2208" s="256">
        <v>555099222000</v>
      </c>
      <c r="B2208" t="s">
        <v>2372</v>
      </c>
      <c r="C2208" t="s">
        <v>2373</v>
      </c>
      <c r="D2208" s="379">
        <v>555099222000</v>
      </c>
      <c r="E2208" t="s">
        <v>2396</v>
      </c>
      <c r="F2208">
        <v>0</v>
      </c>
      <c r="G2208" t="s">
        <v>2944</v>
      </c>
      <c r="H2208">
        <v>1.24</v>
      </c>
      <c r="I2208" s="447">
        <v>10</v>
      </c>
      <c r="J2208" s="380">
        <v>0</v>
      </c>
      <c r="K2208" s="447">
        <v>200</v>
      </c>
    </row>
    <row r="2209" spans="1:11" x14ac:dyDescent="0.3">
      <c r="A2209" s="256">
        <v>555099222100</v>
      </c>
      <c r="B2209" t="s">
        <v>2372</v>
      </c>
      <c r="C2209" t="s">
        <v>2373</v>
      </c>
      <c r="D2209" s="379">
        <v>555099222100</v>
      </c>
      <c r="E2209" t="s">
        <v>2397</v>
      </c>
      <c r="F2209">
        <v>0</v>
      </c>
      <c r="G2209" t="s">
        <v>2944</v>
      </c>
      <c r="H2209">
        <v>0</v>
      </c>
      <c r="I2209" s="447">
        <v>10</v>
      </c>
      <c r="J2209" s="380">
        <v>0</v>
      </c>
      <c r="K2209" s="447">
        <v>210</v>
      </c>
    </row>
    <row r="2210" spans="1:11" x14ac:dyDescent="0.3">
      <c r="A2210" s="256">
        <v>555099222200</v>
      </c>
      <c r="B2210" t="s">
        <v>2372</v>
      </c>
      <c r="C2210" t="s">
        <v>2373</v>
      </c>
      <c r="D2210" s="379">
        <v>555099222200</v>
      </c>
      <c r="E2210" t="s">
        <v>2398</v>
      </c>
      <c r="F2210">
        <v>0</v>
      </c>
      <c r="G2210" t="s">
        <v>2944</v>
      </c>
      <c r="H2210">
        <v>1.49</v>
      </c>
      <c r="I2210" s="447">
        <v>10</v>
      </c>
      <c r="J2210" s="380">
        <v>0</v>
      </c>
      <c r="K2210" s="447">
        <v>220</v>
      </c>
    </row>
    <row r="2211" spans="1:11" x14ac:dyDescent="0.3">
      <c r="A2211" s="256">
        <v>555099226000</v>
      </c>
      <c r="B2211" t="s">
        <v>2372</v>
      </c>
      <c r="C2211" t="s">
        <v>2373</v>
      </c>
      <c r="D2211" s="379">
        <v>555099226000</v>
      </c>
      <c r="E2211" t="s">
        <v>2399</v>
      </c>
      <c r="F2211">
        <v>0</v>
      </c>
      <c r="G2211" t="s">
        <v>2944</v>
      </c>
      <c r="H2211">
        <v>1.73</v>
      </c>
      <c r="I2211" s="447">
        <v>10</v>
      </c>
      <c r="J2211" s="380">
        <v>0</v>
      </c>
      <c r="K2211" s="447">
        <v>260</v>
      </c>
    </row>
    <row r="2212" spans="1:11" x14ac:dyDescent="0.3">
      <c r="A2212" s="256">
        <v>555099230000</v>
      </c>
      <c r="B2212" t="s">
        <v>2372</v>
      </c>
      <c r="C2212" t="s">
        <v>2373</v>
      </c>
      <c r="D2212" s="379">
        <v>555099230000</v>
      </c>
      <c r="E2212" t="s">
        <v>2400</v>
      </c>
      <c r="F2212" t="s">
        <v>2400</v>
      </c>
      <c r="G2212" t="s">
        <v>2944</v>
      </c>
      <c r="H2212">
        <v>203.15</v>
      </c>
      <c r="I2212" s="447">
        <v>10</v>
      </c>
      <c r="J2212" s="380">
        <v>0</v>
      </c>
      <c r="K2212" s="447">
        <v>300</v>
      </c>
    </row>
    <row r="2213" spans="1:11" x14ac:dyDescent="0.3">
      <c r="A2213" s="256">
        <v>555099312000</v>
      </c>
      <c r="B2213" t="s">
        <v>2372</v>
      </c>
      <c r="C2213" t="s">
        <v>2373</v>
      </c>
      <c r="D2213" s="379">
        <v>555099312000</v>
      </c>
      <c r="E2213" t="s">
        <v>2401</v>
      </c>
      <c r="F2213" t="s">
        <v>2401</v>
      </c>
      <c r="G2213" t="s">
        <v>2944</v>
      </c>
      <c r="H2213">
        <v>0.2</v>
      </c>
      <c r="I2213">
        <v>0</v>
      </c>
      <c r="J2213" s="380">
        <v>0</v>
      </c>
      <c r="K2213" s="447">
        <v>120</v>
      </c>
    </row>
    <row r="2214" spans="1:11" x14ac:dyDescent="0.3">
      <c r="A2214" s="256">
        <v>555099318000</v>
      </c>
      <c r="B2214" t="s">
        <v>2372</v>
      </c>
      <c r="C2214" t="s">
        <v>2373</v>
      </c>
      <c r="D2214" s="379">
        <v>555099318000</v>
      </c>
      <c r="E2214" t="s">
        <v>2402</v>
      </c>
      <c r="F2214" t="s">
        <v>2402</v>
      </c>
      <c r="G2214" t="s">
        <v>2944</v>
      </c>
      <c r="H2214">
        <v>0.31</v>
      </c>
      <c r="I2214" s="447">
        <v>6</v>
      </c>
      <c r="J2214" s="380">
        <v>0</v>
      </c>
      <c r="K2214" s="447">
        <v>180</v>
      </c>
    </row>
    <row r="2215" spans="1:11" x14ac:dyDescent="0.3">
      <c r="A2215" s="256">
        <v>555099322000</v>
      </c>
      <c r="B2215" t="s">
        <v>2372</v>
      </c>
      <c r="C2215" t="s">
        <v>2373</v>
      </c>
      <c r="D2215" s="379">
        <v>555099322000</v>
      </c>
      <c r="E2215" t="s">
        <v>2403</v>
      </c>
      <c r="F2215" t="s">
        <v>2403</v>
      </c>
      <c r="G2215" t="s">
        <v>2944</v>
      </c>
      <c r="H2215">
        <v>0.67</v>
      </c>
      <c r="I2215" s="447">
        <v>10</v>
      </c>
      <c r="J2215" s="380">
        <v>0</v>
      </c>
      <c r="K2215" s="447">
        <v>220</v>
      </c>
    </row>
    <row r="2216" spans="1:11" x14ac:dyDescent="0.3">
      <c r="A2216" s="256">
        <v>555099510000</v>
      </c>
      <c r="B2216" t="s">
        <v>2372</v>
      </c>
      <c r="C2216" t="s">
        <v>2373</v>
      </c>
      <c r="D2216" s="379">
        <v>555099510000</v>
      </c>
      <c r="E2216" t="s">
        <v>2404</v>
      </c>
      <c r="F2216">
        <v>0</v>
      </c>
      <c r="G2216" t="s">
        <v>2944</v>
      </c>
      <c r="H2216">
        <v>0.18</v>
      </c>
      <c r="I2216">
        <v>0</v>
      </c>
      <c r="J2216" s="380">
        <v>0</v>
      </c>
      <c r="K2216" s="380">
        <v>0</v>
      </c>
    </row>
    <row r="2217" spans="1:11" x14ac:dyDescent="0.3">
      <c r="A2217" s="256">
        <v>555099513500</v>
      </c>
      <c r="B2217" t="s">
        <v>2372</v>
      </c>
      <c r="C2217" t="s">
        <v>2373</v>
      </c>
      <c r="D2217" s="379">
        <v>555099513500</v>
      </c>
      <c r="E2217" t="s">
        <v>2405</v>
      </c>
      <c r="F2217" t="s">
        <v>2405</v>
      </c>
      <c r="G2217" t="s">
        <v>2944</v>
      </c>
      <c r="H2217">
        <v>1.71</v>
      </c>
      <c r="I2217" s="447">
        <v>8</v>
      </c>
      <c r="J2217" s="380">
        <v>0</v>
      </c>
      <c r="K2217" s="447">
        <v>135</v>
      </c>
    </row>
    <row r="2218" spans="1:11" x14ac:dyDescent="0.3">
      <c r="A2218" s="256">
        <v>555099515500</v>
      </c>
      <c r="B2218" t="s">
        <v>2372</v>
      </c>
      <c r="C2218" t="s">
        <v>2373</v>
      </c>
      <c r="D2218" s="379">
        <v>555099515500</v>
      </c>
      <c r="E2218" t="s">
        <v>2406</v>
      </c>
      <c r="F2218" t="s">
        <v>2406</v>
      </c>
      <c r="G2218" t="s">
        <v>2944</v>
      </c>
      <c r="H2218">
        <v>2.5499999999999998</v>
      </c>
      <c r="I2218" s="447">
        <v>8</v>
      </c>
      <c r="J2218" s="380">
        <v>0</v>
      </c>
      <c r="K2218" s="447">
        <v>155</v>
      </c>
    </row>
    <row r="2219" spans="1:11" x14ac:dyDescent="0.3">
      <c r="A2219" s="256">
        <v>555099517500</v>
      </c>
      <c r="B2219" t="s">
        <v>2372</v>
      </c>
      <c r="C2219" t="s">
        <v>2373</v>
      </c>
      <c r="D2219" s="379">
        <v>555099517500</v>
      </c>
      <c r="E2219" t="s">
        <v>2407</v>
      </c>
      <c r="F2219" t="s">
        <v>2407</v>
      </c>
      <c r="G2219" t="s">
        <v>2944</v>
      </c>
      <c r="H2219">
        <v>2.93</v>
      </c>
      <c r="I2219" s="447">
        <v>8</v>
      </c>
      <c r="J2219" s="380">
        <v>0</v>
      </c>
      <c r="K2219" s="447">
        <v>175</v>
      </c>
    </row>
    <row r="2220" spans="1:11" x14ac:dyDescent="0.3">
      <c r="A2220" s="256">
        <v>555099519500</v>
      </c>
      <c r="B2220" t="s">
        <v>2372</v>
      </c>
      <c r="C2220" t="s">
        <v>2373</v>
      </c>
      <c r="D2220" s="379">
        <v>555099519500</v>
      </c>
      <c r="E2220" t="s">
        <v>2408</v>
      </c>
      <c r="F2220" t="s">
        <v>2408</v>
      </c>
      <c r="G2220" t="s">
        <v>2944</v>
      </c>
      <c r="H2220">
        <v>3.21</v>
      </c>
      <c r="I2220" s="447">
        <v>8</v>
      </c>
      <c r="J2220" s="380">
        <v>0</v>
      </c>
      <c r="K2220" s="447">
        <v>195</v>
      </c>
    </row>
    <row r="2221" spans="1:11" x14ac:dyDescent="0.3">
      <c r="A2221" s="256">
        <v>555099523500</v>
      </c>
      <c r="B2221" t="s">
        <v>2372</v>
      </c>
      <c r="C2221" t="s">
        <v>2373</v>
      </c>
      <c r="D2221" s="379">
        <v>555099523500</v>
      </c>
      <c r="E2221" t="s">
        <v>2409</v>
      </c>
      <c r="F2221" t="s">
        <v>2409</v>
      </c>
      <c r="G2221" t="s">
        <v>2944</v>
      </c>
      <c r="H2221">
        <v>0.43</v>
      </c>
      <c r="I2221" s="447">
        <v>8</v>
      </c>
      <c r="J2221" s="380">
        <v>0</v>
      </c>
      <c r="K2221" s="447">
        <v>235</v>
      </c>
    </row>
    <row r="2222" spans="1:11" x14ac:dyDescent="0.3">
      <c r="A2222" s="256">
        <v>555099525500</v>
      </c>
      <c r="B2222" t="s">
        <v>2372</v>
      </c>
      <c r="C2222" t="s">
        <v>2373</v>
      </c>
      <c r="D2222" s="379">
        <v>555099525500</v>
      </c>
      <c r="E2222" t="s">
        <v>2410</v>
      </c>
      <c r="F2222" t="s">
        <v>2410</v>
      </c>
      <c r="G2222" t="s">
        <v>2944</v>
      </c>
      <c r="H2222">
        <v>4.9400000000000004</v>
      </c>
      <c r="I2222" s="447">
        <v>8</v>
      </c>
      <c r="J2222" s="380">
        <v>0</v>
      </c>
      <c r="K2222" s="447">
        <v>255</v>
      </c>
    </row>
    <row r="2223" spans="1:11" x14ac:dyDescent="0.3">
      <c r="A2223" s="256">
        <v>555099527500</v>
      </c>
      <c r="B2223" t="s">
        <v>2372</v>
      </c>
      <c r="C2223" t="s">
        <v>2373</v>
      </c>
      <c r="D2223" s="379">
        <v>555099527500</v>
      </c>
      <c r="E2223" t="s">
        <v>2411</v>
      </c>
      <c r="F2223" t="s">
        <v>2411</v>
      </c>
      <c r="G2223" t="s">
        <v>2944</v>
      </c>
      <c r="H2223">
        <v>5.72</v>
      </c>
      <c r="I2223" s="447">
        <v>8</v>
      </c>
      <c r="J2223" s="380">
        <v>0</v>
      </c>
      <c r="K2223" s="447">
        <v>275</v>
      </c>
    </row>
    <row r="2224" spans="1:11" x14ac:dyDescent="0.3">
      <c r="A2224" s="256">
        <v>555099529500</v>
      </c>
      <c r="B2224" t="s">
        <v>2372</v>
      </c>
      <c r="C2224" t="s">
        <v>2373</v>
      </c>
      <c r="D2224" s="379">
        <v>555099529500</v>
      </c>
      <c r="E2224" t="s">
        <v>2412</v>
      </c>
      <c r="F2224" t="s">
        <v>2412</v>
      </c>
      <c r="G2224" t="s">
        <v>2944</v>
      </c>
      <c r="H2224">
        <v>6.29</v>
      </c>
      <c r="I2224" s="447">
        <v>8</v>
      </c>
      <c r="J2224" s="380">
        <v>0</v>
      </c>
      <c r="K2224" s="447">
        <v>295</v>
      </c>
    </row>
    <row r="2225" spans="1:11" x14ac:dyDescent="0.3">
      <c r="A2225" s="256">
        <v>555099613500</v>
      </c>
      <c r="B2225" t="s">
        <v>2372</v>
      </c>
      <c r="C2225" t="s">
        <v>2373</v>
      </c>
      <c r="D2225" s="379">
        <v>555099613500</v>
      </c>
      <c r="E2225" t="s">
        <v>2413</v>
      </c>
      <c r="F2225">
        <v>0</v>
      </c>
      <c r="G2225" t="s">
        <v>2944</v>
      </c>
      <c r="H2225">
        <v>373.92</v>
      </c>
      <c r="I2225" s="447">
        <v>8</v>
      </c>
      <c r="J2225" s="380">
        <v>0</v>
      </c>
      <c r="K2225" s="447">
        <v>135</v>
      </c>
    </row>
    <row r="2226" spans="1:11" x14ac:dyDescent="0.3">
      <c r="A2226" s="256">
        <v>555099614000</v>
      </c>
      <c r="B2226" t="s">
        <v>2372</v>
      </c>
      <c r="C2226" t="s">
        <v>2373</v>
      </c>
      <c r="D2226" s="379">
        <v>555099614000</v>
      </c>
      <c r="E2226" t="s">
        <v>2414</v>
      </c>
      <c r="F2226" t="s">
        <v>2414</v>
      </c>
      <c r="G2226" t="s">
        <v>2944</v>
      </c>
      <c r="H2226">
        <v>156.68</v>
      </c>
      <c r="I2226" s="447">
        <v>8</v>
      </c>
      <c r="J2226" s="380">
        <v>0</v>
      </c>
      <c r="K2226" s="447">
        <v>200</v>
      </c>
    </row>
    <row r="2227" spans="1:11" x14ac:dyDescent="0.3">
      <c r="A2227" s="256">
        <v>555099614500</v>
      </c>
      <c r="B2227" t="s">
        <v>2372</v>
      </c>
      <c r="C2227" t="s">
        <v>2373</v>
      </c>
      <c r="D2227" s="379">
        <v>555099614500</v>
      </c>
      <c r="E2227" t="s">
        <v>2415</v>
      </c>
      <c r="F2227" t="s">
        <v>2415</v>
      </c>
      <c r="G2227" t="s">
        <v>2944</v>
      </c>
      <c r="H2227">
        <v>90.14</v>
      </c>
      <c r="I2227" s="447">
        <v>8</v>
      </c>
      <c r="J2227" s="380">
        <v>0</v>
      </c>
      <c r="K2227" s="447">
        <v>80</v>
      </c>
    </row>
    <row r="2228" spans="1:11" x14ac:dyDescent="0.3">
      <c r="A2228" s="256">
        <v>555099806000</v>
      </c>
      <c r="B2228" t="s">
        <v>2372</v>
      </c>
      <c r="C2228" t="s">
        <v>2373</v>
      </c>
      <c r="D2228" s="379">
        <v>555099806000</v>
      </c>
      <c r="E2228" t="s">
        <v>2416</v>
      </c>
      <c r="F2228">
        <v>0</v>
      </c>
      <c r="G2228" t="s">
        <v>2944</v>
      </c>
      <c r="H2228">
        <v>0.63</v>
      </c>
      <c r="I2228" s="447">
        <v>8</v>
      </c>
      <c r="J2228" s="380">
        <v>0</v>
      </c>
      <c r="K2228" s="447">
        <v>60</v>
      </c>
    </row>
    <row r="2229" spans="1:11" x14ac:dyDescent="0.3">
      <c r="A2229" s="256">
        <v>555099806500</v>
      </c>
      <c r="B2229" t="s">
        <v>2372</v>
      </c>
      <c r="C2229" t="s">
        <v>2373</v>
      </c>
      <c r="D2229" s="379">
        <v>555099806500</v>
      </c>
      <c r="E2229" t="s">
        <v>2417</v>
      </c>
      <c r="F2229">
        <v>0</v>
      </c>
      <c r="G2229" t="s">
        <v>2944</v>
      </c>
      <c r="H2229">
        <v>14.3</v>
      </c>
      <c r="I2229" s="447">
        <v>8</v>
      </c>
      <c r="J2229" s="380">
        <v>0</v>
      </c>
      <c r="K2229" s="447">
        <v>60</v>
      </c>
    </row>
    <row r="2230" spans="1:11" x14ac:dyDescent="0.3">
      <c r="A2230" s="256">
        <v>555099809000</v>
      </c>
      <c r="B2230" t="s">
        <v>2372</v>
      </c>
      <c r="C2230" t="s">
        <v>2373</v>
      </c>
      <c r="D2230" s="379">
        <v>555099809000</v>
      </c>
      <c r="E2230" t="s">
        <v>3490</v>
      </c>
      <c r="F2230">
        <v>0</v>
      </c>
      <c r="G2230" t="s">
        <v>2944</v>
      </c>
      <c r="H2230">
        <v>0.63</v>
      </c>
      <c r="I2230" s="447">
        <v>8</v>
      </c>
      <c r="J2230" s="380">
        <v>0</v>
      </c>
      <c r="K2230" s="447">
        <v>90</v>
      </c>
    </row>
    <row r="2231" spans="1:11" x14ac:dyDescent="0.3">
      <c r="A2231" s="256">
        <v>555099810000</v>
      </c>
      <c r="B2231" t="s">
        <v>2372</v>
      </c>
      <c r="C2231" t="s">
        <v>2373</v>
      </c>
      <c r="D2231" s="379">
        <v>555099810000</v>
      </c>
      <c r="E2231" t="s">
        <v>2418</v>
      </c>
      <c r="F2231">
        <v>0</v>
      </c>
      <c r="G2231" t="s">
        <v>2944</v>
      </c>
      <c r="H2231">
        <v>0.63</v>
      </c>
      <c r="I2231" s="447">
        <v>8</v>
      </c>
      <c r="J2231" s="380">
        <v>0</v>
      </c>
      <c r="K2231" s="447">
        <v>60</v>
      </c>
    </row>
    <row r="2232" spans="1:11" x14ac:dyDescent="0.3">
      <c r="A2232" s="256">
        <v>555099814000</v>
      </c>
      <c r="B2232" t="s">
        <v>2372</v>
      </c>
      <c r="C2232" t="s">
        <v>2373</v>
      </c>
      <c r="D2232" s="379">
        <v>555099814000</v>
      </c>
      <c r="E2232" t="s">
        <v>2419</v>
      </c>
      <c r="F2232">
        <v>0</v>
      </c>
      <c r="G2232" t="s">
        <v>2944</v>
      </c>
      <c r="H2232">
        <v>69.489999999999995</v>
      </c>
      <c r="I2232" s="447">
        <v>8</v>
      </c>
      <c r="J2232" s="380">
        <v>0</v>
      </c>
      <c r="K2232" s="447">
        <v>140</v>
      </c>
    </row>
    <row r="2233" spans="1:11" x14ac:dyDescent="0.3">
      <c r="A2233" s="256">
        <v>555099815000</v>
      </c>
      <c r="B2233" t="s">
        <v>2372</v>
      </c>
      <c r="C2233" t="s">
        <v>2373</v>
      </c>
      <c r="D2233" s="379">
        <v>555099815000</v>
      </c>
      <c r="E2233" t="s">
        <v>2420</v>
      </c>
      <c r="F2233">
        <v>0</v>
      </c>
      <c r="G2233" t="s">
        <v>2944</v>
      </c>
      <c r="H2233">
        <v>0.67</v>
      </c>
      <c r="I2233" s="447">
        <v>8</v>
      </c>
      <c r="J2233" s="380">
        <v>0</v>
      </c>
      <c r="K2233" s="447">
        <v>140</v>
      </c>
    </row>
    <row r="2234" spans="1:11" x14ac:dyDescent="0.3">
      <c r="A2234" s="256">
        <v>555099816000</v>
      </c>
      <c r="B2234" t="s">
        <v>2372</v>
      </c>
      <c r="C2234" t="s">
        <v>2373</v>
      </c>
      <c r="D2234" s="379">
        <v>555099816000</v>
      </c>
      <c r="E2234" t="s">
        <v>2421</v>
      </c>
      <c r="F2234">
        <v>0</v>
      </c>
      <c r="G2234" t="s">
        <v>2944</v>
      </c>
      <c r="H2234">
        <v>0.67</v>
      </c>
      <c r="I2234" s="447">
        <v>6</v>
      </c>
      <c r="J2234" s="380">
        <v>0</v>
      </c>
      <c r="K2234" s="447">
        <v>140</v>
      </c>
    </row>
    <row r="2235" spans="1:11" x14ac:dyDescent="0.3">
      <c r="A2235" s="256">
        <v>555099990000</v>
      </c>
      <c r="B2235" t="s">
        <v>2372</v>
      </c>
      <c r="C2235" t="s">
        <v>2373</v>
      </c>
      <c r="D2235" s="379">
        <v>555099990000</v>
      </c>
      <c r="E2235" t="s">
        <v>2422</v>
      </c>
      <c r="F2235">
        <v>0</v>
      </c>
      <c r="G2235" t="s">
        <v>2944</v>
      </c>
      <c r="H2235">
        <v>27.83</v>
      </c>
      <c r="I2235">
        <v>0</v>
      </c>
      <c r="J2235" s="380">
        <v>0</v>
      </c>
      <c r="K2235" s="380">
        <v>0</v>
      </c>
    </row>
    <row r="2236" spans="1:11" x14ac:dyDescent="0.3">
      <c r="A2236" s="256">
        <v>555099990100</v>
      </c>
      <c r="B2236" t="s">
        <v>2372</v>
      </c>
      <c r="C2236" t="s">
        <v>2373</v>
      </c>
      <c r="D2236" s="379">
        <v>555099990100</v>
      </c>
      <c r="E2236" t="s">
        <v>2423</v>
      </c>
      <c r="F2236">
        <v>0</v>
      </c>
      <c r="G2236" t="s">
        <v>2944</v>
      </c>
      <c r="H2236">
        <v>338.24</v>
      </c>
      <c r="I2236">
        <v>0</v>
      </c>
      <c r="J2236" s="380">
        <v>0</v>
      </c>
      <c r="K2236" s="380">
        <v>0</v>
      </c>
    </row>
    <row r="2237" spans="1:11" x14ac:dyDescent="0.3">
      <c r="A2237" s="256">
        <v>6040112005</v>
      </c>
      <c r="B2237" t="s">
        <v>2424</v>
      </c>
      <c r="C2237" t="s">
        <v>2425</v>
      </c>
      <c r="D2237" s="379">
        <v>6040112005</v>
      </c>
      <c r="E2237" t="s">
        <v>2426</v>
      </c>
      <c r="F2237" t="s">
        <v>2426</v>
      </c>
      <c r="G2237" t="s">
        <v>2944</v>
      </c>
      <c r="H2237">
        <v>10.15</v>
      </c>
      <c r="I2237">
        <v>0</v>
      </c>
      <c r="J2237" s="380">
        <v>0</v>
      </c>
      <c r="K2237" s="380">
        <v>0</v>
      </c>
    </row>
    <row r="2238" spans="1:11" x14ac:dyDescent="0.3">
      <c r="A2238" s="256">
        <v>6040112025</v>
      </c>
      <c r="B2238" t="s">
        <v>2424</v>
      </c>
      <c r="C2238" t="s">
        <v>2425</v>
      </c>
      <c r="D2238" s="379">
        <v>6040112025</v>
      </c>
      <c r="E2238" t="s">
        <v>2427</v>
      </c>
      <c r="F2238" t="s">
        <v>2427</v>
      </c>
      <c r="G2238" t="s">
        <v>2944</v>
      </c>
      <c r="H2238">
        <v>0</v>
      </c>
      <c r="I2238">
        <v>0</v>
      </c>
      <c r="J2238" s="380">
        <v>0</v>
      </c>
      <c r="K2238" s="380">
        <v>0</v>
      </c>
    </row>
    <row r="2239" spans="1:11" x14ac:dyDescent="0.3">
      <c r="A2239" s="256">
        <v>6040112075</v>
      </c>
      <c r="B2239" t="s">
        <v>2424</v>
      </c>
      <c r="C2239" t="s">
        <v>2425</v>
      </c>
      <c r="D2239" s="379">
        <v>6040112075</v>
      </c>
      <c r="E2239" t="s">
        <v>2428</v>
      </c>
      <c r="F2239" t="s">
        <v>2428</v>
      </c>
      <c r="G2239" t="s">
        <v>2944</v>
      </c>
      <c r="H2239">
        <v>0</v>
      </c>
      <c r="I2239">
        <v>0</v>
      </c>
      <c r="J2239" s="380">
        <v>0</v>
      </c>
      <c r="K2239" s="380">
        <v>0</v>
      </c>
    </row>
    <row r="2240" spans="1:11" x14ac:dyDescent="0.3">
      <c r="A2240" s="256">
        <v>6040112080</v>
      </c>
      <c r="B2240" t="s">
        <v>2424</v>
      </c>
      <c r="C2240" t="s">
        <v>2425</v>
      </c>
      <c r="D2240" s="379">
        <v>6040112080</v>
      </c>
      <c r="E2240" t="s">
        <v>2429</v>
      </c>
      <c r="F2240" t="s">
        <v>2430</v>
      </c>
      <c r="G2240" t="s">
        <v>2944</v>
      </c>
      <c r="H2240">
        <v>13.81</v>
      </c>
      <c r="I2240">
        <v>0</v>
      </c>
      <c r="J2240" s="380">
        <v>0</v>
      </c>
      <c r="K2240" s="380">
        <v>0</v>
      </c>
    </row>
    <row r="2241" spans="1:11" x14ac:dyDescent="0.3">
      <c r="A2241" s="256">
        <v>6040112100</v>
      </c>
      <c r="B2241" t="s">
        <v>2424</v>
      </c>
      <c r="C2241" t="s">
        <v>2425</v>
      </c>
      <c r="D2241" s="379">
        <v>6040112100</v>
      </c>
      <c r="E2241" t="s">
        <v>2431</v>
      </c>
      <c r="F2241" t="s">
        <v>2432</v>
      </c>
      <c r="G2241" t="s">
        <v>2944</v>
      </c>
      <c r="H2241">
        <v>32.380000000000003</v>
      </c>
      <c r="I2241">
        <v>0</v>
      </c>
      <c r="J2241" s="380">
        <v>0</v>
      </c>
      <c r="K2241" s="380">
        <v>0</v>
      </c>
    </row>
    <row r="2242" spans="1:11" x14ac:dyDescent="0.3">
      <c r="A2242" s="256">
        <v>6040112175</v>
      </c>
      <c r="B2242" t="s">
        <v>2424</v>
      </c>
      <c r="C2242" t="s">
        <v>2425</v>
      </c>
      <c r="D2242" s="379">
        <v>6040112175</v>
      </c>
      <c r="E2242" t="s">
        <v>2433</v>
      </c>
      <c r="F2242" t="s">
        <v>2433</v>
      </c>
      <c r="G2242" t="s">
        <v>2944</v>
      </c>
      <c r="H2242">
        <v>61.39</v>
      </c>
      <c r="I2242">
        <v>0</v>
      </c>
      <c r="J2242" s="380">
        <v>0</v>
      </c>
      <c r="K2242" s="380">
        <v>0</v>
      </c>
    </row>
    <row r="2243" spans="1:11" x14ac:dyDescent="0.3">
      <c r="A2243" s="256">
        <v>6040112275</v>
      </c>
      <c r="B2243" t="s">
        <v>2424</v>
      </c>
      <c r="C2243" t="s">
        <v>2425</v>
      </c>
      <c r="D2243" s="379">
        <v>6040112275</v>
      </c>
      <c r="E2243" t="s">
        <v>2434</v>
      </c>
      <c r="F2243" t="s">
        <v>2434</v>
      </c>
      <c r="G2243" t="s">
        <v>2944</v>
      </c>
      <c r="H2243">
        <v>22.34</v>
      </c>
      <c r="I2243">
        <v>0</v>
      </c>
      <c r="J2243" s="380">
        <v>0</v>
      </c>
      <c r="K2243" s="380">
        <v>0</v>
      </c>
    </row>
    <row r="2244" spans="1:11" x14ac:dyDescent="0.3">
      <c r="A2244" s="256">
        <v>6040112405</v>
      </c>
      <c r="B2244" t="s">
        <v>2424</v>
      </c>
      <c r="C2244" t="s">
        <v>2425</v>
      </c>
      <c r="D2244" s="379">
        <v>6040112405</v>
      </c>
      <c r="E2244" t="s">
        <v>2435</v>
      </c>
      <c r="F2244" t="s">
        <v>2435</v>
      </c>
      <c r="G2244" t="s">
        <v>2944</v>
      </c>
      <c r="H2244">
        <v>56.86</v>
      </c>
      <c r="I2244">
        <v>0</v>
      </c>
      <c r="J2244" s="380">
        <v>0</v>
      </c>
      <c r="K2244" s="380">
        <v>0</v>
      </c>
    </row>
    <row r="2245" spans="1:11" x14ac:dyDescent="0.3">
      <c r="A2245" s="256">
        <v>6040112525</v>
      </c>
      <c r="B2245" t="s">
        <v>2424</v>
      </c>
      <c r="C2245" t="s">
        <v>2425</v>
      </c>
      <c r="D2245" s="379">
        <v>6040112525</v>
      </c>
      <c r="E2245" t="s">
        <v>2436</v>
      </c>
      <c r="F2245" t="s">
        <v>2436</v>
      </c>
      <c r="G2245" t="s">
        <v>2944</v>
      </c>
      <c r="H2245">
        <v>123.87</v>
      </c>
      <c r="I2245">
        <v>0</v>
      </c>
      <c r="J2245" s="380">
        <v>0</v>
      </c>
      <c r="K2245" s="380">
        <v>0</v>
      </c>
    </row>
    <row r="2246" spans="1:11" x14ac:dyDescent="0.3">
      <c r="A2246" s="256">
        <v>6040112575</v>
      </c>
      <c r="B2246" t="s">
        <v>2424</v>
      </c>
      <c r="C2246" t="s">
        <v>2425</v>
      </c>
      <c r="D2246" s="379">
        <v>6040112575</v>
      </c>
      <c r="E2246" t="s">
        <v>2437</v>
      </c>
      <c r="F2246" t="s">
        <v>2438</v>
      </c>
      <c r="G2246" t="s">
        <v>2944</v>
      </c>
      <c r="H2246">
        <v>217.05</v>
      </c>
      <c r="I2246">
        <v>0</v>
      </c>
      <c r="J2246" s="380">
        <v>0</v>
      </c>
      <c r="K2246" s="380">
        <v>0</v>
      </c>
    </row>
    <row r="2247" spans="1:11" x14ac:dyDescent="0.3">
      <c r="A2247" s="256">
        <v>601036025021</v>
      </c>
      <c r="B2247" t="s">
        <v>2439</v>
      </c>
      <c r="C2247" t="s">
        <v>2440</v>
      </c>
      <c r="D2247" s="379">
        <v>601036025021</v>
      </c>
      <c r="E2247" t="s">
        <v>2441</v>
      </c>
      <c r="F2247">
        <v>0</v>
      </c>
      <c r="G2247" t="s">
        <v>3018</v>
      </c>
      <c r="H2247">
        <v>8.82</v>
      </c>
      <c r="I2247">
        <v>0</v>
      </c>
      <c r="J2247" s="380">
        <v>0</v>
      </c>
      <c r="K2247" s="380">
        <v>0</v>
      </c>
    </row>
    <row r="2248" spans="1:11" x14ac:dyDescent="0.3">
      <c r="A2248" s="256">
        <v>601036025027</v>
      </c>
      <c r="B2248" t="s">
        <v>2439</v>
      </c>
      <c r="C2248" t="s">
        <v>2440</v>
      </c>
      <c r="D2248" s="379">
        <v>601036025027</v>
      </c>
      <c r="E2248" t="s">
        <v>2442</v>
      </c>
      <c r="F2248">
        <v>0</v>
      </c>
      <c r="G2248" t="s">
        <v>3019</v>
      </c>
      <c r="H2248">
        <v>9.09</v>
      </c>
      <c r="I2248">
        <v>0</v>
      </c>
      <c r="J2248" s="380">
        <v>0</v>
      </c>
      <c r="K2248" s="380">
        <v>0</v>
      </c>
    </row>
    <row r="2249" spans="1:11" x14ac:dyDescent="0.3">
      <c r="A2249" s="256">
        <v>601036025034</v>
      </c>
      <c r="B2249" t="s">
        <v>2439</v>
      </c>
      <c r="C2249" t="s">
        <v>2440</v>
      </c>
      <c r="D2249" s="379">
        <v>601036025034</v>
      </c>
      <c r="E2249" t="s">
        <v>2443</v>
      </c>
      <c r="F2249">
        <v>0</v>
      </c>
      <c r="G2249" t="s">
        <v>3018</v>
      </c>
      <c r="H2249">
        <v>10.95</v>
      </c>
      <c r="I2249">
        <v>0</v>
      </c>
      <c r="J2249" s="380">
        <v>0</v>
      </c>
      <c r="K2249" s="380">
        <v>0</v>
      </c>
    </row>
    <row r="2250" spans="1:11" x14ac:dyDescent="0.3">
      <c r="A2250" s="256">
        <v>601036025042</v>
      </c>
      <c r="B2250" t="s">
        <v>2439</v>
      </c>
      <c r="C2250" t="s">
        <v>2440</v>
      </c>
      <c r="D2250" s="379">
        <v>601036025042</v>
      </c>
      <c r="E2250" t="s">
        <v>2444</v>
      </c>
      <c r="F2250">
        <v>0</v>
      </c>
      <c r="G2250" t="s">
        <v>3018</v>
      </c>
      <c r="H2250">
        <v>12.16</v>
      </c>
      <c r="I2250">
        <v>0</v>
      </c>
      <c r="J2250" s="380">
        <v>0</v>
      </c>
      <c r="K2250" s="380">
        <v>0</v>
      </c>
    </row>
    <row r="2251" spans="1:11" x14ac:dyDescent="0.3">
      <c r="A2251" s="256">
        <v>601036025049</v>
      </c>
      <c r="B2251" t="s">
        <v>2439</v>
      </c>
      <c r="C2251" t="s">
        <v>2440</v>
      </c>
      <c r="D2251" s="379">
        <v>601036025049</v>
      </c>
      <c r="E2251" t="s">
        <v>2445</v>
      </c>
      <c r="F2251">
        <v>0</v>
      </c>
      <c r="G2251" t="s">
        <v>3018</v>
      </c>
      <c r="H2251">
        <v>13.26</v>
      </c>
      <c r="I2251">
        <v>0</v>
      </c>
      <c r="J2251" s="380">
        <v>0</v>
      </c>
      <c r="K2251" s="380">
        <v>0</v>
      </c>
    </row>
    <row r="2252" spans="1:11" x14ac:dyDescent="0.3">
      <c r="A2252" s="256">
        <v>601036025057</v>
      </c>
      <c r="B2252" t="s">
        <v>2439</v>
      </c>
      <c r="C2252" t="s">
        <v>2440</v>
      </c>
      <c r="D2252" s="379">
        <v>601036025057</v>
      </c>
      <c r="E2252" t="s">
        <v>2446</v>
      </c>
      <c r="F2252">
        <v>0</v>
      </c>
      <c r="G2252" t="s">
        <v>3019</v>
      </c>
      <c r="H2252">
        <v>0</v>
      </c>
      <c r="I2252">
        <v>0</v>
      </c>
      <c r="J2252" s="380">
        <v>0</v>
      </c>
      <c r="K2252" s="380">
        <v>0</v>
      </c>
    </row>
    <row r="2253" spans="1:11" x14ac:dyDescent="0.3">
      <c r="A2253" s="256">
        <v>601036025060</v>
      </c>
      <c r="B2253" t="s">
        <v>2439</v>
      </c>
      <c r="C2253" t="s">
        <v>2440</v>
      </c>
      <c r="D2253" s="379">
        <v>601036025060</v>
      </c>
      <c r="E2253" t="s">
        <v>2447</v>
      </c>
      <c r="F2253">
        <v>0</v>
      </c>
      <c r="G2253" t="s">
        <v>3019</v>
      </c>
      <c r="H2253">
        <v>14.9</v>
      </c>
      <c r="I2253">
        <v>0</v>
      </c>
      <c r="J2253" s="380">
        <v>0</v>
      </c>
      <c r="K2253" s="380">
        <v>0</v>
      </c>
    </row>
    <row r="2254" spans="1:11" x14ac:dyDescent="0.3">
      <c r="A2254" s="256">
        <v>601036025070</v>
      </c>
      <c r="B2254" t="s">
        <v>2439</v>
      </c>
      <c r="C2254" t="s">
        <v>2440</v>
      </c>
      <c r="D2254" s="379">
        <v>601036025070</v>
      </c>
      <c r="E2254" t="s">
        <v>2448</v>
      </c>
      <c r="F2254">
        <v>0</v>
      </c>
      <c r="G2254" t="s">
        <v>3019</v>
      </c>
      <c r="H2254">
        <v>0</v>
      </c>
      <c r="I2254">
        <v>0</v>
      </c>
      <c r="J2254" s="380">
        <v>0</v>
      </c>
      <c r="K2254" s="380">
        <v>0</v>
      </c>
    </row>
    <row r="2255" spans="1:11" x14ac:dyDescent="0.3">
      <c r="A2255" s="256">
        <v>601036025076</v>
      </c>
      <c r="B2255" t="s">
        <v>2439</v>
      </c>
      <c r="C2255" t="s">
        <v>2440</v>
      </c>
      <c r="D2255" s="379">
        <v>601036025076</v>
      </c>
      <c r="E2255" t="s">
        <v>2449</v>
      </c>
      <c r="F2255">
        <v>0</v>
      </c>
      <c r="G2255" t="s">
        <v>3019</v>
      </c>
      <c r="H2255">
        <v>16.21</v>
      </c>
      <c r="I2255">
        <v>0</v>
      </c>
      <c r="J2255" s="380">
        <v>0</v>
      </c>
      <c r="K2255" s="380">
        <v>0</v>
      </c>
    </row>
    <row r="2256" spans="1:11" x14ac:dyDescent="0.3">
      <c r="A2256" s="256">
        <v>601036025089</v>
      </c>
      <c r="B2256" t="s">
        <v>2439</v>
      </c>
      <c r="C2256" t="s">
        <v>2440</v>
      </c>
      <c r="D2256" s="379">
        <v>601036025089</v>
      </c>
      <c r="E2256" t="s">
        <v>2450</v>
      </c>
      <c r="F2256">
        <v>0</v>
      </c>
      <c r="G2256" t="s">
        <v>3019</v>
      </c>
      <c r="H2256">
        <v>20.2</v>
      </c>
      <c r="I2256">
        <v>0</v>
      </c>
      <c r="J2256" s="380">
        <v>0</v>
      </c>
      <c r="K2256" s="380">
        <v>0</v>
      </c>
    </row>
    <row r="2257" spans="1:11" x14ac:dyDescent="0.3">
      <c r="A2257" s="256">
        <v>601036025102</v>
      </c>
      <c r="B2257" t="s">
        <v>2439</v>
      </c>
      <c r="C2257" t="s">
        <v>2440</v>
      </c>
      <c r="D2257" s="379">
        <v>601036025102</v>
      </c>
      <c r="E2257" t="s">
        <v>2451</v>
      </c>
      <c r="F2257">
        <v>0</v>
      </c>
      <c r="G2257" t="s">
        <v>3019</v>
      </c>
      <c r="H2257">
        <v>0</v>
      </c>
      <c r="I2257">
        <v>0</v>
      </c>
      <c r="J2257" s="380">
        <v>0</v>
      </c>
      <c r="K2257" s="380">
        <v>0</v>
      </c>
    </row>
    <row r="2258" spans="1:11" x14ac:dyDescent="0.3">
      <c r="A2258" s="256">
        <v>601036025108</v>
      </c>
      <c r="B2258" t="s">
        <v>2439</v>
      </c>
      <c r="C2258" t="s">
        <v>2440</v>
      </c>
      <c r="D2258" s="379">
        <v>601036025108</v>
      </c>
      <c r="E2258" t="s">
        <v>2452</v>
      </c>
      <c r="F2258">
        <v>0</v>
      </c>
      <c r="G2258" t="s">
        <v>3019</v>
      </c>
      <c r="H2258">
        <v>0</v>
      </c>
      <c r="I2258">
        <v>0</v>
      </c>
      <c r="J2258" s="380">
        <v>0</v>
      </c>
      <c r="K2258" s="380">
        <v>0</v>
      </c>
    </row>
    <row r="2259" spans="1:11" x14ac:dyDescent="0.3">
      <c r="A2259" s="256">
        <v>601036025114</v>
      </c>
      <c r="B2259" t="s">
        <v>2439</v>
      </c>
      <c r="C2259" t="s">
        <v>2440</v>
      </c>
      <c r="D2259" s="379">
        <v>601036025114</v>
      </c>
      <c r="E2259" t="s">
        <v>2453</v>
      </c>
      <c r="F2259">
        <v>0</v>
      </c>
      <c r="G2259" t="s">
        <v>3019</v>
      </c>
      <c r="H2259">
        <v>24.1</v>
      </c>
      <c r="I2259">
        <v>0</v>
      </c>
      <c r="J2259" s="380">
        <v>0</v>
      </c>
      <c r="K2259" s="380">
        <v>0</v>
      </c>
    </row>
    <row r="2260" spans="1:11" x14ac:dyDescent="0.3">
      <c r="A2260" s="256">
        <v>601036025133</v>
      </c>
      <c r="B2260" t="s">
        <v>2439</v>
      </c>
      <c r="C2260" t="s">
        <v>2440</v>
      </c>
      <c r="D2260" s="379">
        <v>601036025133</v>
      </c>
      <c r="E2260" t="s">
        <v>2454</v>
      </c>
      <c r="F2260">
        <v>0</v>
      </c>
      <c r="G2260" t="s">
        <v>3019</v>
      </c>
      <c r="H2260">
        <v>30.29</v>
      </c>
      <c r="I2260">
        <v>0</v>
      </c>
      <c r="J2260" s="380">
        <v>0</v>
      </c>
      <c r="K2260" s="380">
        <v>0</v>
      </c>
    </row>
    <row r="2261" spans="1:11" x14ac:dyDescent="0.3">
      <c r="A2261" s="256">
        <v>601036025140</v>
      </c>
      <c r="B2261" t="s">
        <v>2439</v>
      </c>
      <c r="C2261" t="s">
        <v>2440</v>
      </c>
      <c r="D2261" s="379">
        <v>601036025140</v>
      </c>
      <c r="E2261" t="s">
        <v>2455</v>
      </c>
      <c r="F2261">
        <v>0</v>
      </c>
      <c r="G2261" t="s">
        <v>3019</v>
      </c>
      <c r="H2261">
        <v>0</v>
      </c>
      <c r="I2261">
        <v>0</v>
      </c>
      <c r="J2261" s="380">
        <v>0</v>
      </c>
      <c r="K2261" s="380">
        <v>0</v>
      </c>
    </row>
    <row r="2262" spans="1:11" x14ac:dyDescent="0.3">
      <c r="A2262" s="256">
        <v>601036025159</v>
      </c>
      <c r="B2262" t="s">
        <v>2439</v>
      </c>
      <c r="C2262" t="s">
        <v>2440</v>
      </c>
      <c r="D2262" s="379">
        <v>601036025140</v>
      </c>
      <c r="E2262" t="s">
        <v>2456</v>
      </c>
      <c r="F2262">
        <v>0</v>
      </c>
      <c r="G2262" t="s">
        <v>3019</v>
      </c>
      <c r="H2262">
        <v>0</v>
      </c>
      <c r="I2262">
        <v>0</v>
      </c>
      <c r="J2262" s="380">
        <v>0</v>
      </c>
      <c r="K2262" s="380">
        <v>0</v>
      </c>
    </row>
    <row r="2263" spans="1:11" x14ac:dyDescent="0.3">
      <c r="A2263" s="256">
        <v>601036025168</v>
      </c>
      <c r="B2263" t="s">
        <v>2439</v>
      </c>
      <c r="C2263" t="s">
        <v>2440</v>
      </c>
      <c r="D2263" s="379">
        <v>601036025168</v>
      </c>
      <c r="E2263" t="s">
        <v>2457</v>
      </c>
      <c r="F2263">
        <v>0</v>
      </c>
      <c r="G2263" t="s">
        <v>3019</v>
      </c>
      <c r="H2263">
        <v>0</v>
      </c>
      <c r="I2263">
        <v>0</v>
      </c>
      <c r="J2263" s="380">
        <v>0</v>
      </c>
      <c r="K2263" s="380">
        <v>0</v>
      </c>
    </row>
    <row r="2264" spans="1:11" x14ac:dyDescent="0.3">
      <c r="A2264" s="256">
        <v>601036025194</v>
      </c>
      <c r="B2264" t="s">
        <v>2439</v>
      </c>
      <c r="C2264" t="s">
        <v>2440</v>
      </c>
      <c r="D2264" s="379">
        <v>601036025194</v>
      </c>
      <c r="E2264" t="s">
        <v>2458</v>
      </c>
      <c r="F2264">
        <v>0</v>
      </c>
      <c r="G2264" t="s">
        <v>3019</v>
      </c>
      <c r="H2264">
        <v>0</v>
      </c>
      <c r="I2264">
        <v>0</v>
      </c>
      <c r="J2264" s="380">
        <v>0</v>
      </c>
      <c r="K2264" s="380">
        <v>0</v>
      </c>
    </row>
    <row r="2265" spans="1:11" x14ac:dyDescent="0.3">
      <c r="A2265" s="256">
        <v>601036025219</v>
      </c>
      <c r="B2265" t="s">
        <v>2439</v>
      </c>
      <c r="C2265" t="s">
        <v>2440</v>
      </c>
      <c r="D2265" s="379">
        <v>601036025219</v>
      </c>
      <c r="E2265" t="s">
        <v>2459</v>
      </c>
      <c r="F2265">
        <v>0</v>
      </c>
      <c r="G2265" t="s">
        <v>3019</v>
      </c>
      <c r="H2265">
        <v>0</v>
      </c>
      <c r="I2265">
        <v>0</v>
      </c>
      <c r="J2265" s="380">
        <v>0</v>
      </c>
      <c r="K2265" s="380">
        <v>0</v>
      </c>
    </row>
    <row r="2266" spans="1:11" x14ac:dyDescent="0.3">
      <c r="A2266" s="256">
        <v>601036030021</v>
      </c>
      <c r="B2266" t="s">
        <v>2439</v>
      </c>
      <c r="C2266" t="s">
        <v>2440</v>
      </c>
      <c r="D2266" s="379">
        <v>601036030021</v>
      </c>
      <c r="E2266" t="s">
        <v>2460</v>
      </c>
      <c r="F2266">
        <v>0</v>
      </c>
      <c r="G2266" t="s">
        <v>3019</v>
      </c>
      <c r="H2266">
        <v>11.72</v>
      </c>
      <c r="I2266">
        <v>0</v>
      </c>
      <c r="J2266" s="380">
        <v>0</v>
      </c>
      <c r="K2266" s="380">
        <v>0</v>
      </c>
    </row>
    <row r="2267" spans="1:11" x14ac:dyDescent="0.3">
      <c r="A2267" s="256">
        <v>601036030027</v>
      </c>
      <c r="B2267" t="s">
        <v>2439</v>
      </c>
      <c r="C2267" t="s">
        <v>2440</v>
      </c>
      <c r="D2267" s="379">
        <v>601036030027</v>
      </c>
      <c r="E2267" t="s">
        <v>2461</v>
      </c>
      <c r="F2267">
        <v>0</v>
      </c>
      <c r="G2267" t="s">
        <v>3019</v>
      </c>
      <c r="H2267">
        <v>12.69</v>
      </c>
      <c r="I2267">
        <v>0</v>
      </c>
      <c r="J2267" s="380">
        <v>0</v>
      </c>
      <c r="K2267" s="380">
        <v>0</v>
      </c>
    </row>
    <row r="2268" spans="1:11" x14ac:dyDescent="0.3">
      <c r="A2268" s="256">
        <v>601036030034</v>
      </c>
      <c r="B2268" t="s">
        <v>2439</v>
      </c>
      <c r="C2268" t="s">
        <v>2440</v>
      </c>
      <c r="D2268" s="379">
        <v>601036030034</v>
      </c>
      <c r="E2268" t="s">
        <v>2462</v>
      </c>
      <c r="F2268">
        <v>0</v>
      </c>
      <c r="G2268" t="s">
        <v>3019</v>
      </c>
      <c r="H2268">
        <v>14.28</v>
      </c>
      <c r="I2268">
        <v>0</v>
      </c>
      <c r="J2268" s="380">
        <v>0</v>
      </c>
      <c r="K2268" s="380">
        <v>0</v>
      </c>
    </row>
    <row r="2269" spans="1:11" x14ac:dyDescent="0.3">
      <c r="A2269" s="256">
        <v>601036030042</v>
      </c>
      <c r="B2269" t="s">
        <v>2439</v>
      </c>
      <c r="C2269" t="s">
        <v>2440</v>
      </c>
      <c r="D2269" s="379">
        <v>601036030042</v>
      </c>
      <c r="E2269" t="s">
        <v>2463</v>
      </c>
      <c r="F2269">
        <v>0</v>
      </c>
      <c r="G2269" t="s">
        <v>3019</v>
      </c>
      <c r="H2269">
        <v>19.440000000000001</v>
      </c>
      <c r="I2269">
        <v>0</v>
      </c>
      <c r="J2269" s="380">
        <v>0</v>
      </c>
      <c r="K2269" s="380">
        <v>0</v>
      </c>
    </row>
    <row r="2270" spans="1:11" x14ac:dyDescent="0.3">
      <c r="A2270" s="256">
        <v>601036030049</v>
      </c>
      <c r="B2270" t="s">
        <v>2439</v>
      </c>
      <c r="C2270" t="s">
        <v>2440</v>
      </c>
      <c r="D2270" s="379">
        <v>601036030049</v>
      </c>
      <c r="E2270" t="s">
        <v>2464</v>
      </c>
      <c r="F2270">
        <v>0</v>
      </c>
      <c r="G2270" t="s">
        <v>3019</v>
      </c>
      <c r="H2270">
        <v>16.100000000000001</v>
      </c>
      <c r="I2270">
        <v>0</v>
      </c>
      <c r="J2270" s="380">
        <v>0</v>
      </c>
      <c r="K2270" s="380">
        <v>0</v>
      </c>
    </row>
    <row r="2271" spans="1:11" x14ac:dyDescent="0.3">
      <c r="A2271" s="256">
        <v>601036030057</v>
      </c>
      <c r="B2271" t="s">
        <v>2439</v>
      </c>
      <c r="C2271" t="s">
        <v>2440</v>
      </c>
      <c r="D2271" s="379">
        <v>601036030057</v>
      </c>
      <c r="E2271" t="s">
        <v>2465</v>
      </c>
      <c r="F2271">
        <v>0</v>
      </c>
      <c r="G2271" t="s">
        <v>3018</v>
      </c>
      <c r="H2271">
        <v>0</v>
      </c>
      <c r="I2271">
        <v>0</v>
      </c>
      <c r="J2271" s="380">
        <v>0</v>
      </c>
      <c r="K2271" s="380">
        <v>0</v>
      </c>
    </row>
    <row r="2272" spans="1:11" x14ac:dyDescent="0.3">
      <c r="A2272" s="256">
        <v>601036030060</v>
      </c>
      <c r="B2272" t="s">
        <v>2439</v>
      </c>
      <c r="C2272" t="s">
        <v>2440</v>
      </c>
      <c r="D2272" s="379">
        <v>601036030060</v>
      </c>
      <c r="E2272" t="s">
        <v>2466</v>
      </c>
      <c r="F2272">
        <v>0</v>
      </c>
      <c r="G2272" t="s">
        <v>3019</v>
      </c>
      <c r="H2272">
        <v>26.88</v>
      </c>
      <c r="I2272">
        <v>0</v>
      </c>
      <c r="J2272" s="380">
        <v>0</v>
      </c>
      <c r="K2272" s="380">
        <v>0</v>
      </c>
    </row>
    <row r="2273" spans="1:11" x14ac:dyDescent="0.3">
      <c r="A2273" s="256">
        <v>601036030076</v>
      </c>
      <c r="B2273" t="s">
        <v>2439</v>
      </c>
      <c r="C2273" t="s">
        <v>2440</v>
      </c>
      <c r="D2273" s="379">
        <v>601036030076</v>
      </c>
      <c r="E2273" t="s">
        <v>2467</v>
      </c>
      <c r="F2273">
        <v>0</v>
      </c>
      <c r="G2273" t="s">
        <v>3019</v>
      </c>
      <c r="H2273">
        <v>33.130000000000003</v>
      </c>
      <c r="I2273">
        <v>0</v>
      </c>
      <c r="J2273" s="380">
        <v>0</v>
      </c>
      <c r="K2273" s="380">
        <v>0</v>
      </c>
    </row>
    <row r="2274" spans="1:11" x14ac:dyDescent="0.3">
      <c r="A2274" s="256">
        <v>601036030089</v>
      </c>
      <c r="B2274" t="s">
        <v>2439</v>
      </c>
      <c r="C2274" t="s">
        <v>2440</v>
      </c>
      <c r="D2274" s="379">
        <v>601036030089</v>
      </c>
      <c r="E2274" t="s">
        <v>2468</v>
      </c>
      <c r="F2274">
        <v>0</v>
      </c>
      <c r="G2274" t="s">
        <v>3019</v>
      </c>
      <c r="H2274">
        <v>39.299999999999997</v>
      </c>
      <c r="I2274">
        <v>0</v>
      </c>
      <c r="J2274" s="380">
        <v>0</v>
      </c>
      <c r="K2274" s="380">
        <v>0</v>
      </c>
    </row>
    <row r="2275" spans="1:11" x14ac:dyDescent="0.3">
      <c r="A2275" s="256">
        <v>601036030102</v>
      </c>
      <c r="B2275" t="s">
        <v>2439</v>
      </c>
      <c r="C2275" t="s">
        <v>2440</v>
      </c>
      <c r="D2275" s="379">
        <v>601036030102</v>
      </c>
      <c r="E2275" t="s">
        <v>2469</v>
      </c>
      <c r="F2275">
        <v>0</v>
      </c>
      <c r="G2275" t="s">
        <v>3018</v>
      </c>
      <c r="H2275">
        <v>0</v>
      </c>
      <c r="I2275">
        <v>0</v>
      </c>
      <c r="J2275" s="380">
        <v>0</v>
      </c>
      <c r="K2275" s="380">
        <v>0</v>
      </c>
    </row>
    <row r="2276" spans="1:11" x14ac:dyDescent="0.3">
      <c r="A2276" s="256">
        <v>601036030108</v>
      </c>
      <c r="B2276" t="s">
        <v>2439</v>
      </c>
      <c r="C2276" t="s">
        <v>2440</v>
      </c>
      <c r="D2276" s="379">
        <v>601036030108</v>
      </c>
      <c r="E2276" t="s">
        <v>2470</v>
      </c>
      <c r="F2276">
        <v>0</v>
      </c>
      <c r="G2276" t="s">
        <v>3018</v>
      </c>
      <c r="H2276">
        <v>0</v>
      </c>
      <c r="I2276">
        <v>0</v>
      </c>
      <c r="J2276" s="380">
        <v>0</v>
      </c>
      <c r="K2276" s="380">
        <v>0</v>
      </c>
    </row>
    <row r="2277" spans="1:11" x14ac:dyDescent="0.3">
      <c r="A2277" s="256">
        <v>601036030114</v>
      </c>
      <c r="B2277" t="s">
        <v>2439</v>
      </c>
      <c r="C2277" t="s">
        <v>2440</v>
      </c>
      <c r="D2277" s="379">
        <v>601036030114</v>
      </c>
      <c r="E2277" t="s">
        <v>2471</v>
      </c>
      <c r="F2277">
        <v>0</v>
      </c>
      <c r="G2277" t="s">
        <v>3019</v>
      </c>
      <c r="H2277">
        <v>64.67</v>
      </c>
      <c r="I2277">
        <v>0</v>
      </c>
      <c r="J2277" s="380">
        <v>0</v>
      </c>
      <c r="K2277" s="380">
        <v>0</v>
      </c>
    </row>
    <row r="2278" spans="1:11" x14ac:dyDescent="0.3">
      <c r="A2278" s="256">
        <v>601036030133</v>
      </c>
      <c r="B2278" t="s">
        <v>2439</v>
      </c>
      <c r="C2278" t="s">
        <v>2440</v>
      </c>
      <c r="D2278" s="379">
        <v>601036030133</v>
      </c>
      <c r="E2278" t="s">
        <v>2472</v>
      </c>
      <c r="F2278">
        <v>0</v>
      </c>
      <c r="G2278" t="s">
        <v>3019</v>
      </c>
      <c r="H2278">
        <v>0</v>
      </c>
      <c r="I2278">
        <v>0</v>
      </c>
      <c r="J2278" s="380">
        <v>0</v>
      </c>
      <c r="K2278" s="380">
        <v>0</v>
      </c>
    </row>
    <row r="2279" spans="1:11" x14ac:dyDescent="0.3">
      <c r="A2279" s="256">
        <v>601036030140</v>
      </c>
      <c r="B2279" t="s">
        <v>2439</v>
      </c>
      <c r="C2279" t="s">
        <v>2440</v>
      </c>
      <c r="D2279" s="379">
        <v>601036030140</v>
      </c>
      <c r="E2279" t="s">
        <v>2473</v>
      </c>
      <c r="F2279">
        <v>0</v>
      </c>
      <c r="G2279" t="s">
        <v>3019</v>
      </c>
      <c r="H2279">
        <v>0</v>
      </c>
      <c r="I2279">
        <v>0</v>
      </c>
      <c r="J2279" s="380">
        <v>0</v>
      </c>
      <c r="K2279" s="380">
        <v>0</v>
      </c>
    </row>
    <row r="2280" spans="1:11" x14ac:dyDescent="0.3">
      <c r="A2280" s="256">
        <v>601036030159</v>
      </c>
      <c r="B2280" t="s">
        <v>2439</v>
      </c>
      <c r="C2280" t="s">
        <v>2440</v>
      </c>
      <c r="D2280" s="379">
        <v>601036030159</v>
      </c>
      <c r="E2280" t="s">
        <v>2474</v>
      </c>
      <c r="F2280">
        <v>0</v>
      </c>
      <c r="G2280" t="s">
        <v>3019</v>
      </c>
      <c r="H2280">
        <v>0</v>
      </c>
      <c r="I2280">
        <v>0</v>
      </c>
      <c r="J2280" s="380">
        <v>0</v>
      </c>
      <c r="K2280" s="380">
        <v>0</v>
      </c>
    </row>
    <row r="2281" spans="1:11" x14ac:dyDescent="0.3">
      <c r="A2281" s="256">
        <v>601036030168</v>
      </c>
      <c r="B2281" t="s">
        <v>2439</v>
      </c>
      <c r="C2281" t="s">
        <v>2440</v>
      </c>
      <c r="D2281" s="379">
        <v>601036030168</v>
      </c>
      <c r="E2281" t="s">
        <v>2475</v>
      </c>
      <c r="F2281">
        <v>0</v>
      </c>
      <c r="G2281" t="s">
        <v>3019</v>
      </c>
      <c r="H2281">
        <v>0</v>
      </c>
      <c r="I2281">
        <v>0</v>
      </c>
      <c r="J2281" s="380">
        <v>0</v>
      </c>
      <c r="K2281" s="380">
        <v>0</v>
      </c>
    </row>
    <row r="2282" spans="1:11" x14ac:dyDescent="0.3">
      <c r="A2282" s="256">
        <v>601036030194</v>
      </c>
      <c r="B2282" t="s">
        <v>2439</v>
      </c>
      <c r="C2282" t="s">
        <v>2440</v>
      </c>
      <c r="D2282" s="379">
        <v>601036030194</v>
      </c>
      <c r="E2282" t="s">
        <v>2476</v>
      </c>
      <c r="F2282">
        <v>0</v>
      </c>
      <c r="G2282" t="s">
        <v>3019</v>
      </c>
      <c r="H2282">
        <v>0</v>
      </c>
      <c r="I2282">
        <v>0</v>
      </c>
      <c r="J2282" s="380">
        <v>0</v>
      </c>
      <c r="K2282" s="380">
        <v>0</v>
      </c>
    </row>
    <row r="2283" spans="1:11" x14ac:dyDescent="0.3">
      <c r="A2283" s="256">
        <v>601036030219</v>
      </c>
      <c r="B2283" t="s">
        <v>2439</v>
      </c>
      <c r="C2283" t="s">
        <v>2440</v>
      </c>
      <c r="D2283" s="379">
        <v>601036030219</v>
      </c>
      <c r="E2283" t="s">
        <v>2477</v>
      </c>
      <c r="F2283">
        <v>0</v>
      </c>
      <c r="G2283" t="s">
        <v>3019</v>
      </c>
      <c r="H2283">
        <v>0</v>
      </c>
      <c r="I2283">
        <v>0</v>
      </c>
      <c r="J2283" s="380">
        <v>0</v>
      </c>
      <c r="K2283" s="380">
        <v>0</v>
      </c>
    </row>
    <row r="2284" spans="1:11" x14ac:dyDescent="0.3">
      <c r="A2284" s="256">
        <v>601036040021</v>
      </c>
      <c r="B2284" t="s">
        <v>2439</v>
      </c>
      <c r="C2284" t="s">
        <v>2440</v>
      </c>
      <c r="D2284" s="379">
        <v>601036040021</v>
      </c>
      <c r="E2284" t="s">
        <v>2478</v>
      </c>
      <c r="F2284">
        <v>0</v>
      </c>
      <c r="G2284" t="s">
        <v>3019</v>
      </c>
      <c r="H2284">
        <v>0</v>
      </c>
      <c r="I2284">
        <v>0</v>
      </c>
      <c r="J2284" s="380">
        <v>0</v>
      </c>
      <c r="K2284" s="380">
        <v>0</v>
      </c>
    </row>
    <row r="2285" spans="1:11" x14ac:dyDescent="0.3">
      <c r="A2285" s="256">
        <v>601036040027</v>
      </c>
      <c r="B2285" t="s">
        <v>2439</v>
      </c>
      <c r="C2285" t="s">
        <v>2440</v>
      </c>
      <c r="D2285" s="379">
        <v>601036040027</v>
      </c>
      <c r="E2285" t="s">
        <v>2479</v>
      </c>
      <c r="F2285">
        <v>0</v>
      </c>
      <c r="G2285" t="s">
        <v>3019</v>
      </c>
      <c r="H2285">
        <v>17.47</v>
      </c>
      <c r="I2285">
        <v>0</v>
      </c>
      <c r="J2285" s="380">
        <v>0</v>
      </c>
      <c r="K2285" s="380">
        <v>0</v>
      </c>
    </row>
    <row r="2286" spans="1:11" x14ac:dyDescent="0.3">
      <c r="A2286" s="256">
        <v>601036040034</v>
      </c>
      <c r="B2286" t="s">
        <v>2439</v>
      </c>
      <c r="C2286" t="s">
        <v>2440</v>
      </c>
      <c r="D2286" s="379">
        <v>601036040034</v>
      </c>
      <c r="E2286" t="s">
        <v>2480</v>
      </c>
      <c r="F2286">
        <v>0</v>
      </c>
      <c r="G2286" t="s">
        <v>3019</v>
      </c>
      <c r="H2286">
        <v>17.96</v>
      </c>
      <c r="I2286">
        <v>0</v>
      </c>
      <c r="J2286" s="380">
        <v>0</v>
      </c>
      <c r="K2286" s="380">
        <v>0</v>
      </c>
    </row>
    <row r="2287" spans="1:11" x14ac:dyDescent="0.3">
      <c r="A2287" s="256">
        <v>601036040042</v>
      </c>
      <c r="B2287" t="s">
        <v>2439</v>
      </c>
      <c r="C2287" t="s">
        <v>2440</v>
      </c>
      <c r="D2287" s="379">
        <v>601036040042</v>
      </c>
      <c r="E2287" t="s">
        <v>2481</v>
      </c>
      <c r="F2287">
        <v>0</v>
      </c>
      <c r="G2287" t="s">
        <v>3019</v>
      </c>
      <c r="H2287">
        <v>28</v>
      </c>
      <c r="I2287">
        <v>0</v>
      </c>
      <c r="J2287" s="380">
        <v>0</v>
      </c>
      <c r="K2287" s="380">
        <v>0</v>
      </c>
    </row>
    <row r="2288" spans="1:11" x14ac:dyDescent="0.3">
      <c r="A2288" s="256">
        <v>601036040049</v>
      </c>
      <c r="B2288" t="s">
        <v>2439</v>
      </c>
      <c r="C2288" t="s">
        <v>2440</v>
      </c>
      <c r="D2288" s="379">
        <v>601036040049</v>
      </c>
      <c r="E2288" t="s">
        <v>2482</v>
      </c>
      <c r="F2288">
        <v>0</v>
      </c>
      <c r="G2288" t="s">
        <v>3019</v>
      </c>
      <c r="H2288">
        <v>20.2</v>
      </c>
      <c r="I2288">
        <v>0</v>
      </c>
      <c r="J2288" s="380">
        <v>0</v>
      </c>
      <c r="K2288" s="380">
        <v>0</v>
      </c>
    </row>
    <row r="2289" spans="1:11" x14ac:dyDescent="0.3">
      <c r="A2289" s="256">
        <v>601036040057</v>
      </c>
      <c r="B2289" t="s">
        <v>2439</v>
      </c>
      <c r="C2289" t="s">
        <v>2440</v>
      </c>
      <c r="D2289" s="379">
        <v>601036040057</v>
      </c>
      <c r="E2289" t="s">
        <v>2483</v>
      </c>
      <c r="F2289">
        <v>0</v>
      </c>
      <c r="G2289" t="s">
        <v>3019</v>
      </c>
      <c r="H2289">
        <v>0</v>
      </c>
      <c r="I2289">
        <v>0</v>
      </c>
      <c r="J2289" s="380">
        <v>0</v>
      </c>
      <c r="K2289" s="380">
        <v>0</v>
      </c>
    </row>
    <row r="2290" spans="1:11" x14ac:dyDescent="0.3">
      <c r="A2290" s="256">
        <v>601036040060</v>
      </c>
      <c r="B2290" t="s">
        <v>2439</v>
      </c>
      <c r="C2290" t="s">
        <v>2440</v>
      </c>
      <c r="D2290" s="379">
        <v>601036040060</v>
      </c>
      <c r="E2290" t="s">
        <v>2484</v>
      </c>
      <c r="F2290">
        <v>0</v>
      </c>
      <c r="G2290" t="s">
        <v>3019</v>
      </c>
      <c r="H2290">
        <v>36.4</v>
      </c>
      <c r="I2290">
        <v>0</v>
      </c>
      <c r="J2290" s="380">
        <v>0</v>
      </c>
      <c r="K2290" s="380">
        <v>0</v>
      </c>
    </row>
    <row r="2291" spans="1:11" x14ac:dyDescent="0.3">
      <c r="A2291" s="256">
        <v>601036040070</v>
      </c>
      <c r="B2291" t="s">
        <v>2439</v>
      </c>
      <c r="C2291" t="s">
        <v>2440</v>
      </c>
      <c r="D2291" s="379">
        <v>601036040070</v>
      </c>
      <c r="E2291" t="s">
        <v>2485</v>
      </c>
      <c r="F2291">
        <v>0</v>
      </c>
      <c r="G2291" t="s">
        <v>3019</v>
      </c>
      <c r="H2291">
        <v>0</v>
      </c>
      <c r="I2291">
        <v>0</v>
      </c>
      <c r="J2291" s="380">
        <v>0</v>
      </c>
      <c r="K2291" s="380">
        <v>0</v>
      </c>
    </row>
    <row r="2292" spans="1:11" x14ac:dyDescent="0.3">
      <c r="A2292" s="256">
        <v>601036040076</v>
      </c>
      <c r="B2292" t="s">
        <v>2439</v>
      </c>
      <c r="C2292" t="s">
        <v>2440</v>
      </c>
      <c r="D2292" s="379">
        <v>601036040076</v>
      </c>
      <c r="E2292" t="s">
        <v>2486</v>
      </c>
      <c r="F2292">
        <v>0</v>
      </c>
      <c r="G2292" t="s">
        <v>3019</v>
      </c>
      <c r="H2292">
        <v>44.84</v>
      </c>
      <c r="I2292">
        <v>0</v>
      </c>
      <c r="J2292" s="380">
        <v>0</v>
      </c>
      <c r="K2292" s="380">
        <v>0</v>
      </c>
    </row>
    <row r="2293" spans="1:11" x14ac:dyDescent="0.3">
      <c r="A2293" s="256">
        <v>601036040089</v>
      </c>
      <c r="B2293" t="s">
        <v>2439</v>
      </c>
      <c r="C2293" t="s">
        <v>2440</v>
      </c>
      <c r="D2293" s="379">
        <v>601036040089</v>
      </c>
      <c r="E2293" t="s">
        <v>2487</v>
      </c>
      <c r="F2293">
        <v>0</v>
      </c>
      <c r="G2293" t="s">
        <v>3018</v>
      </c>
      <c r="H2293">
        <v>70.790000000000006</v>
      </c>
      <c r="I2293">
        <v>0</v>
      </c>
      <c r="J2293" s="380">
        <v>0</v>
      </c>
      <c r="K2293" s="380">
        <v>0</v>
      </c>
    </row>
    <row r="2294" spans="1:11" x14ac:dyDescent="0.3">
      <c r="A2294" s="256">
        <v>601036040102</v>
      </c>
      <c r="B2294" t="s">
        <v>2439</v>
      </c>
      <c r="C2294" t="s">
        <v>2440</v>
      </c>
      <c r="D2294" s="379">
        <v>601036040102</v>
      </c>
      <c r="E2294" t="s">
        <v>2488</v>
      </c>
      <c r="F2294">
        <v>0</v>
      </c>
      <c r="G2294" t="s">
        <v>3019</v>
      </c>
      <c r="H2294">
        <v>0</v>
      </c>
      <c r="I2294">
        <v>0</v>
      </c>
      <c r="J2294" s="380">
        <v>0</v>
      </c>
      <c r="K2294" s="380">
        <v>0</v>
      </c>
    </row>
    <row r="2295" spans="1:11" x14ac:dyDescent="0.3">
      <c r="A2295" s="256">
        <v>601036040108</v>
      </c>
      <c r="B2295" t="s">
        <v>2439</v>
      </c>
      <c r="C2295" t="s">
        <v>2440</v>
      </c>
      <c r="D2295" s="379">
        <v>601036040108</v>
      </c>
      <c r="E2295" t="s">
        <v>2489</v>
      </c>
      <c r="F2295">
        <v>0</v>
      </c>
      <c r="G2295" t="s">
        <v>3019</v>
      </c>
      <c r="H2295">
        <v>0</v>
      </c>
      <c r="I2295">
        <v>0</v>
      </c>
      <c r="J2295" s="380">
        <v>0</v>
      </c>
      <c r="K2295" s="380">
        <v>0</v>
      </c>
    </row>
    <row r="2296" spans="1:11" x14ac:dyDescent="0.3">
      <c r="A2296" s="256">
        <v>601036040114</v>
      </c>
      <c r="B2296" t="s">
        <v>2439</v>
      </c>
      <c r="C2296" t="s">
        <v>2440</v>
      </c>
      <c r="D2296" s="379">
        <v>601036040114</v>
      </c>
      <c r="E2296" t="s">
        <v>2490</v>
      </c>
      <c r="F2296">
        <v>0</v>
      </c>
      <c r="G2296" t="s">
        <v>3019</v>
      </c>
      <c r="H2296">
        <v>0</v>
      </c>
      <c r="I2296">
        <v>0</v>
      </c>
      <c r="J2296" s="380">
        <v>0</v>
      </c>
      <c r="K2296" s="380">
        <v>0</v>
      </c>
    </row>
    <row r="2297" spans="1:11" x14ac:dyDescent="0.3">
      <c r="A2297" s="256">
        <v>601036040133</v>
      </c>
      <c r="B2297" t="s">
        <v>2439</v>
      </c>
      <c r="C2297" t="s">
        <v>2440</v>
      </c>
      <c r="D2297" s="379">
        <v>601036040133</v>
      </c>
      <c r="E2297" t="s">
        <v>2491</v>
      </c>
      <c r="F2297">
        <v>0</v>
      </c>
      <c r="G2297" t="s">
        <v>3019</v>
      </c>
      <c r="H2297">
        <v>0</v>
      </c>
      <c r="I2297">
        <v>0</v>
      </c>
      <c r="J2297" s="380">
        <v>0</v>
      </c>
      <c r="K2297" s="380">
        <v>0</v>
      </c>
    </row>
    <row r="2298" spans="1:11" x14ac:dyDescent="0.3">
      <c r="A2298" s="256">
        <v>601036040140</v>
      </c>
      <c r="B2298" t="s">
        <v>2439</v>
      </c>
      <c r="C2298" t="s">
        <v>2440</v>
      </c>
      <c r="D2298" s="379">
        <v>601036040140</v>
      </c>
      <c r="E2298" t="s">
        <v>2492</v>
      </c>
      <c r="F2298">
        <v>0</v>
      </c>
      <c r="G2298" t="s">
        <v>3019</v>
      </c>
      <c r="H2298">
        <v>0</v>
      </c>
      <c r="I2298">
        <v>0</v>
      </c>
      <c r="J2298" s="380">
        <v>0</v>
      </c>
      <c r="K2298" s="380">
        <v>0</v>
      </c>
    </row>
    <row r="2299" spans="1:11" x14ac:dyDescent="0.3">
      <c r="A2299" s="256">
        <v>601036040159</v>
      </c>
      <c r="B2299" t="s">
        <v>2439</v>
      </c>
      <c r="C2299" t="s">
        <v>2440</v>
      </c>
      <c r="D2299" s="379">
        <v>601036040159</v>
      </c>
      <c r="E2299" t="s">
        <v>2493</v>
      </c>
      <c r="F2299">
        <v>0</v>
      </c>
      <c r="G2299" t="s">
        <v>3019</v>
      </c>
      <c r="H2299">
        <v>0</v>
      </c>
      <c r="I2299">
        <v>0</v>
      </c>
      <c r="J2299" s="380">
        <v>0</v>
      </c>
      <c r="K2299" s="380">
        <v>0</v>
      </c>
    </row>
    <row r="2300" spans="1:11" x14ac:dyDescent="0.3">
      <c r="A2300" s="256">
        <v>601036040168</v>
      </c>
      <c r="B2300" t="s">
        <v>2439</v>
      </c>
      <c r="C2300" t="s">
        <v>2440</v>
      </c>
      <c r="D2300" s="379">
        <v>601036040168</v>
      </c>
      <c r="E2300" t="s">
        <v>2494</v>
      </c>
      <c r="F2300">
        <v>0</v>
      </c>
      <c r="G2300" t="s">
        <v>3019</v>
      </c>
      <c r="H2300">
        <v>0</v>
      </c>
      <c r="I2300">
        <v>0</v>
      </c>
      <c r="J2300" s="380">
        <v>0</v>
      </c>
      <c r="K2300" s="380">
        <v>0</v>
      </c>
    </row>
    <row r="2301" spans="1:11" x14ac:dyDescent="0.3">
      <c r="A2301" s="256">
        <v>601036040194</v>
      </c>
      <c r="B2301" t="s">
        <v>2439</v>
      </c>
      <c r="C2301" t="s">
        <v>2440</v>
      </c>
      <c r="D2301" s="379">
        <v>601036040194</v>
      </c>
      <c r="E2301" t="s">
        <v>2495</v>
      </c>
      <c r="F2301">
        <v>0</v>
      </c>
      <c r="G2301" t="s">
        <v>3019</v>
      </c>
      <c r="H2301">
        <v>0</v>
      </c>
      <c r="I2301">
        <v>0</v>
      </c>
      <c r="J2301" s="380">
        <v>0</v>
      </c>
      <c r="K2301" s="380">
        <v>0</v>
      </c>
    </row>
    <row r="2302" spans="1:11" x14ac:dyDescent="0.3">
      <c r="A2302" s="256">
        <v>601036040219</v>
      </c>
      <c r="B2302" t="s">
        <v>2439</v>
      </c>
      <c r="C2302" t="s">
        <v>2440</v>
      </c>
      <c r="D2302" s="379">
        <v>601036040219</v>
      </c>
      <c r="E2302" t="s">
        <v>2496</v>
      </c>
      <c r="F2302">
        <v>0</v>
      </c>
      <c r="G2302" t="s">
        <v>3019</v>
      </c>
      <c r="H2302">
        <v>0</v>
      </c>
      <c r="I2302">
        <v>0</v>
      </c>
      <c r="J2302" s="380">
        <v>0</v>
      </c>
      <c r="K2302" s="380">
        <v>0</v>
      </c>
    </row>
    <row r="2303" spans="1:11" x14ac:dyDescent="0.3">
      <c r="A2303" s="256">
        <v>601036050021</v>
      </c>
      <c r="B2303" t="s">
        <v>2439</v>
      </c>
      <c r="C2303" t="s">
        <v>2440</v>
      </c>
      <c r="D2303" s="379">
        <v>601036050021</v>
      </c>
      <c r="E2303" t="s">
        <v>2497</v>
      </c>
      <c r="F2303" t="s">
        <v>2497</v>
      </c>
      <c r="G2303" t="s">
        <v>3019</v>
      </c>
      <c r="H2303">
        <v>0</v>
      </c>
      <c r="I2303">
        <v>0</v>
      </c>
      <c r="J2303" s="380">
        <v>0</v>
      </c>
      <c r="K2303" s="380">
        <v>0</v>
      </c>
    </row>
    <row r="2304" spans="1:11" x14ac:dyDescent="0.3">
      <c r="A2304" s="256">
        <v>601036050027</v>
      </c>
      <c r="B2304" t="s">
        <v>2439</v>
      </c>
      <c r="C2304" t="s">
        <v>2440</v>
      </c>
      <c r="D2304" s="379">
        <v>601036050027</v>
      </c>
      <c r="E2304" t="s">
        <v>2498</v>
      </c>
      <c r="F2304">
        <v>0</v>
      </c>
      <c r="G2304" t="s">
        <v>3019</v>
      </c>
      <c r="H2304">
        <v>22.72</v>
      </c>
      <c r="I2304">
        <v>0</v>
      </c>
      <c r="J2304" s="380">
        <v>0</v>
      </c>
      <c r="K2304" s="380">
        <v>0</v>
      </c>
    </row>
    <row r="2305" spans="1:11" x14ac:dyDescent="0.3">
      <c r="A2305" s="256">
        <v>601036050034</v>
      </c>
      <c r="B2305" t="s">
        <v>2439</v>
      </c>
      <c r="C2305" t="s">
        <v>2440</v>
      </c>
      <c r="D2305" s="379">
        <v>601036050034</v>
      </c>
      <c r="E2305" t="s">
        <v>2499</v>
      </c>
      <c r="F2305">
        <v>0</v>
      </c>
      <c r="G2305" t="s">
        <v>3019</v>
      </c>
      <c r="H2305">
        <v>23.27</v>
      </c>
      <c r="I2305">
        <v>0</v>
      </c>
      <c r="J2305" s="380">
        <v>0</v>
      </c>
      <c r="K2305" s="380">
        <v>0</v>
      </c>
    </row>
    <row r="2306" spans="1:11" x14ac:dyDescent="0.3">
      <c r="A2306" s="256">
        <v>601036050042</v>
      </c>
      <c r="B2306" t="s">
        <v>2439</v>
      </c>
      <c r="C2306" t="s">
        <v>2440</v>
      </c>
      <c r="D2306" s="379">
        <v>601036050042</v>
      </c>
      <c r="E2306" t="s">
        <v>2500</v>
      </c>
      <c r="F2306">
        <v>0</v>
      </c>
      <c r="G2306" t="s">
        <v>3019</v>
      </c>
      <c r="H2306">
        <v>40.130000000000003</v>
      </c>
      <c r="I2306">
        <v>0</v>
      </c>
      <c r="J2306" s="380">
        <v>0</v>
      </c>
      <c r="K2306" s="380">
        <v>0</v>
      </c>
    </row>
    <row r="2307" spans="1:11" x14ac:dyDescent="0.3">
      <c r="A2307" s="256">
        <v>601036050049</v>
      </c>
      <c r="B2307" t="s">
        <v>2439</v>
      </c>
      <c r="C2307" t="s">
        <v>2440</v>
      </c>
      <c r="D2307" s="379">
        <v>601036050049</v>
      </c>
      <c r="E2307" t="s">
        <v>2501</v>
      </c>
      <c r="F2307">
        <v>0</v>
      </c>
      <c r="G2307" t="s">
        <v>3019</v>
      </c>
      <c r="H2307">
        <v>25.84</v>
      </c>
      <c r="I2307">
        <v>0</v>
      </c>
      <c r="J2307" s="380">
        <v>0</v>
      </c>
      <c r="K2307" s="380">
        <v>0</v>
      </c>
    </row>
    <row r="2308" spans="1:11" x14ac:dyDescent="0.3">
      <c r="A2308" s="256">
        <v>601036050057</v>
      </c>
      <c r="B2308" t="s">
        <v>2439</v>
      </c>
      <c r="C2308" t="s">
        <v>2440</v>
      </c>
      <c r="D2308" s="379">
        <v>601036050057</v>
      </c>
      <c r="E2308" t="s">
        <v>2502</v>
      </c>
      <c r="F2308">
        <v>0</v>
      </c>
      <c r="G2308" t="s">
        <v>3019</v>
      </c>
      <c r="H2308">
        <v>0</v>
      </c>
      <c r="I2308">
        <v>0</v>
      </c>
      <c r="J2308" s="380">
        <v>0</v>
      </c>
      <c r="K2308" s="380">
        <v>0</v>
      </c>
    </row>
    <row r="2309" spans="1:11" x14ac:dyDescent="0.3">
      <c r="A2309" s="256">
        <v>601036050060</v>
      </c>
      <c r="B2309" t="s">
        <v>2439</v>
      </c>
      <c r="C2309" t="s">
        <v>2440</v>
      </c>
      <c r="D2309" s="379">
        <v>601036050060</v>
      </c>
      <c r="E2309" t="s">
        <v>2503</v>
      </c>
      <c r="F2309">
        <v>0</v>
      </c>
      <c r="G2309" t="s">
        <v>3019</v>
      </c>
      <c r="H2309">
        <v>47.49</v>
      </c>
      <c r="I2309">
        <v>0</v>
      </c>
      <c r="J2309" s="380">
        <v>0</v>
      </c>
      <c r="K2309" s="380">
        <v>0</v>
      </c>
    </row>
    <row r="2310" spans="1:11" x14ac:dyDescent="0.3">
      <c r="A2310" s="256">
        <v>601036050070</v>
      </c>
      <c r="B2310" t="s">
        <v>2439</v>
      </c>
      <c r="C2310" t="s">
        <v>2440</v>
      </c>
      <c r="D2310" s="379">
        <v>601036050070</v>
      </c>
      <c r="E2310" t="s">
        <v>2504</v>
      </c>
      <c r="F2310">
        <v>0</v>
      </c>
      <c r="G2310" t="s">
        <v>3019</v>
      </c>
      <c r="H2310">
        <v>0</v>
      </c>
      <c r="I2310">
        <v>0</v>
      </c>
      <c r="J2310" s="380">
        <v>0</v>
      </c>
      <c r="K2310" s="380">
        <v>0</v>
      </c>
    </row>
    <row r="2311" spans="1:11" x14ac:dyDescent="0.3">
      <c r="A2311" s="256">
        <v>601036050076</v>
      </c>
      <c r="B2311" t="s">
        <v>2439</v>
      </c>
      <c r="C2311" t="s">
        <v>2440</v>
      </c>
      <c r="D2311" s="379">
        <v>601036050076</v>
      </c>
      <c r="E2311" t="s">
        <v>2505</v>
      </c>
      <c r="F2311">
        <v>0</v>
      </c>
      <c r="G2311" t="s">
        <v>3019</v>
      </c>
      <c r="H2311">
        <v>62.42</v>
      </c>
      <c r="I2311">
        <v>0</v>
      </c>
      <c r="J2311" s="380">
        <v>0</v>
      </c>
      <c r="K2311" s="380">
        <v>0</v>
      </c>
    </row>
    <row r="2312" spans="1:11" x14ac:dyDescent="0.3">
      <c r="A2312" s="256">
        <v>601036050089</v>
      </c>
      <c r="B2312" t="s">
        <v>2439</v>
      </c>
      <c r="C2312" t="s">
        <v>2440</v>
      </c>
      <c r="D2312" s="379">
        <v>601036050089</v>
      </c>
      <c r="E2312" t="s">
        <v>2506</v>
      </c>
      <c r="F2312">
        <v>0</v>
      </c>
      <c r="G2312" t="s">
        <v>3019</v>
      </c>
      <c r="H2312">
        <v>78.849999999999994</v>
      </c>
      <c r="I2312">
        <v>0</v>
      </c>
      <c r="J2312" s="380">
        <v>0</v>
      </c>
      <c r="K2312" s="380">
        <v>0</v>
      </c>
    </row>
    <row r="2313" spans="1:11" x14ac:dyDescent="0.3">
      <c r="A2313" s="256">
        <v>601036050102</v>
      </c>
      <c r="B2313" t="s">
        <v>2439</v>
      </c>
      <c r="C2313" t="s">
        <v>2440</v>
      </c>
      <c r="D2313" s="379">
        <v>601036050102</v>
      </c>
      <c r="E2313" t="s">
        <v>2507</v>
      </c>
      <c r="F2313">
        <v>0</v>
      </c>
      <c r="G2313" t="s">
        <v>3019</v>
      </c>
      <c r="H2313">
        <v>0</v>
      </c>
      <c r="I2313">
        <v>0</v>
      </c>
      <c r="J2313" s="380">
        <v>0</v>
      </c>
      <c r="K2313" s="380">
        <v>0</v>
      </c>
    </row>
    <row r="2314" spans="1:11" x14ac:dyDescent="0.3">
      <c r="A2314" s="256">
        <v>601036050108</v>
      </c>
      <c r="B2314" t="s">
        <v>2439</v>
      </c>
      <c r="C2314" t="s">
        <v>2440</v>
      </c>
      <c r="D2314" s="379">
        <v>601036050108</v>
      </c>
      <c r="E2314" t="s">
        <v>2508</v>
      </c>
      <c r="F2314">
        <v>0</v>
      </c>
      <c r="G2314" t="s">
        <v>3019</v>
      </c>
      <c r="H2314">
        <v>0</v>
      </c>
      <c r="I2314">
        <v>0</v>
      </c>
      <c r="J2314" s="380">
        <v>0</v>
      </c>
      <c r="K2314" s="380">
        <v>0</v>
      </c>
    </row>
    <row r="2315" spans="1:11" x14ac:dyDescent="0.3">
      <c r="A2315" s="256">
        <v>601036050114</v>
      </c>
      <c r="B2315" t="s">
        <v>2439</v>
      </c>
      <c r="C2315" t="s">
        <v>2440</v>
      </c>
      <c r="D2315" s="379">
        <v>601036050114</v>
      </c>
      <c r="E2315" t="s">
        <v>2509</v>
      </c>
      <c r="F2315">
        <v>0</v>
      </c>
      <c r="G2315" t="s">
        <v>3019</v>
      </c>
      <c r="H2315">
        <v>96.92</v>
      </c>
      <c r="I2315">
        <v>0</v>
      </c>
      <c r="J2315" s="380">
        <v>0</v>
      </c>
      <c r="K2315" s="380">
        <v>0</v>
      </c>
    </row>
    <row r="2316" spans="1:11" x14ac:dyDescent="0.3">
      <c r="A2316" s="256">
        <v>601036050133</v>
      </c>
      <c r="B2316" t="s">
        <v>2439</v>
      </c>
      <c r="C2316" t="s">
        <v>2440</v>
      </c>
      <c r="D2316" s="379">
        <v>601036050133</v>
      </c>
      <c r="E2316" t="s">
        <v>2510</v>
      </c>
      <c r="F2316">
        <v>0</v>
      </c>
      <c r="G2316" t="s">
        <v>3019</v>
      </c>
      <c r="H2316">
        <v>81.3</v>
      </c>
      <c r="I2316">
        <v>0</v>
      </c>
      <c r="J2316" s="380">
        <v>0</v>
      </c>
      <c r="K2316" s="380">
        <v>0</v>
      </c>
    </row>
    <row r="2317" spans="1:11" x14ac:dyDescent="0.3">
      <c r="A2317" s="256">
        <v>601036050140</v>
      </c>
      <c r="B2317" t="s">
        <v>2439</v>
      </c>
      <c r="C2317" t="s">
        <v>2440</v>
      </c>
      <c r="D2317" s="379">
        <v>601036050140</v>
      </c>
      <c r="E2317" t="s">
        <v>2511</v>
      </c>
      <c r="F2317">
        <v>0</v>
      </c>
      <c r="G2317" t="s">
        <v>3019</v>
      </c>
      <c r="H2317">
        <v>0</v>
      </c>
      <c r="I2317">
        <v>0</v>
      </c>
      <c r="J2317" s="380">
        <v>0</v>
      </c>
      <c r="K2317" s="380">
        <v>0</v>
      </c>
    </row>
    <row r="2318" spans="1:11" x14ac:dyDescent="0.3">
      <c r="A2318" s="256">
        <v>601036050159</v>
      </c>
      <c r="B2318" t="s">
        <v>2439</v>
      </c>
      <c r="C2318" t="s">
        <v>2440</v>
      </c>
      <c r="D2318" s="379">
        <v>601036050159</v>
      </c>
      <c r="E2318" t="s">
        <v>2512</v>
      </c>
      <c r="F2318">
        <v>0</v>
      </c>
      <c r="G2318" t="s">
        <v>3019</v>
      </c>
      <c r="H2318">
        <v>0</v>
      </c>
      <c r="I2318">
        <v>0</v>
      </c>
      <c r="J2318" s="380">
        <v>0</v>
      </c>
      <c r="K2318" s="380">
        <v>0</v>
      </c>
    </row>
    <row r="2319" spans="1:11" x14ac:dyDescent="0.3">
      <c r="A2319" s="256">
        <v>601036050168</v>
      </c>
      <c r="B2319" t="s">
        <v>2439</v>
      </c>
      <c r="C2319" t="s">
        <v>2440</v>
      </c>
      <c r="D2319" s="379">
        <v>601036050168</v>
      </c>
      <c r="E2319" t="s">
        <v>2513</v>
      </c>
      <c r="F2319">
        <v>0</v>
      </c>
      <c r="G2319" t="s">
        <v>3019</v>
      </c>
      <c r="H2319">
        <v>0</v>
      </c>
      <c r="I2319">
        <v>0</v>
      </c>
      <c r="J2319" s="380">
        <v>0</v>
      </c>
      <c r="K2319" s="380">
        <v>0</v>
      </c>
    </row>
    <row r="2320" spans="1:11" x14ac:dyDescent="0.3">
      <c r="A2320" s="256">
        <v>601036050194</v>
      </c>
      <c r="B2320" t="s">
        <v>2439</v>
      </c>
      <c r="C2320" t="s">
        <v>2440</v>
      </c>
      <c r="D2320" s="379">
        <v>601036050194</v>
      </c>
      <c r="E2320" t="s">
        <v>2514</v>
      </c>
      <c r="F2320">
        <v>0</v>
      </c>
      <c r="G2320" t="s">
        <v>3019</v>
      </c>
      <c r="H2320">
        <v>0</v>
      </c>
      <c r="I2320">
        <v>0</v>
      </c>
      <c r="J2320" s="380">
        <v>0</v>
      </c>
      <c r="K2320" s="380">
        <v>0</v>
      </c>
    </row>
    <row r="2321" spans="1:11" x14ac:dyDescent="0.3">
      <c r="A2321" s="256">
        <v>601036050219</v>
      </c>
      <c r="B2321" t="s">
        <v>2439</v>
      </c>
      <c r="C2321" t="s">
        <v>2440</v>
      </c>
      <c r="D2321" s="379">
        <v>601036050219</v>
      </c>
      <c r="E2321" t="s">
        <v>2515</v>
      </c>
      <c r="F2321">
        <v>0</v>
      </c>
      <c r="G2321" t="s">
        <v>3019</v>
      </c>
      <c r="H2321">
        <v>0</v>
      </c>
      <c r="I2321">
        <v>0</v>
      </c>
      <c r="J2321" s="380">
        <v>0</v>
      </c>
      <c r="K2321" s="380">
        <v>0</v>
      </c>
    </row>
    <row r="2322" spans="1:11" x14ac:dyDescent="0.3">
      <c r="A2322" s="256">
        <v>601036060021</v>
      </c>
      <c r="B2322" t="s">
        <v>2439</v>
      </c>
      <c r="C2322" t="s">
        <v>2440</v>
      </c>
      <c r="D2322" s="379">
        <v>601036060021</v>
      </c>
      <c r="E2322" t="s">
        <v>2516</v>
      </c>
      <c r="F2322">
        <v>0</v>
      </c>
      <c r="G2322" t="s">
        <v>3019</v>
      </c>
      <c r="H2322">
        <v>0</v>
      </c>
      <c r="I2322">
        <v>0</v>
      </c>
      <c r="J2322" s="380">
        <v>0</v>
      </c>
      <c r="K2322" s="380">
        <v>0</v>
      </c>
    </row>
    <row r="2323" spans="1:11" x14ac:dyDescent="0.3">
      <c r="A2323" s="256">
        <v>601036060027</v>
      </c>
      <c r="B2323" t="s">
        <v>2439</v>
      </c>
      <c r="C2323" t="s">
        <v>2440</v>
      </c>
      <c r="D2323" s="379">
        <v>601036060027</v>
      </c>
      <c r="E2323" t="s">
        <v>2517</v>
      </c>
      <c r="F2323">
        <v>0</v>
      </c>
      <c r="G2323" t="s">
        <v>3019</v>
      </c>
      <c r="H2323">
        <v>0</v>
      </c>
      <c r="I2323">
        <v>0</v>
      </c>
      <c r="J2323" s="380">
        <v>0</v>
      </c>
      <c r="K2323" s="380">
        <v>0</v>
      </c>
    </row>
    <row r="2324" spans="1:11" x14ac:dyDescent="0.3">
      <c r="A2324" s="256">
        <v>601036060034</v>
      </c>
      <c r="B2324" t="s">
        <v>2439</v>
      </c>
      <c r="C2324" t="s">
        <v>2440</v>
      </c>
      <c r="D2324" s="379">
        <v>601036060034</v>
      </c>
      <c r="E2324" t="s">
        <v>2518</v>
      </c>
      <c r="F2324">
        <v>0</v>
      </c>
      <c r="G2324" t="s">
        <v>3019</v>
      </c>
      <c r="H2324">
        <v>0</v>
      </c>
      <c r="I2324">
        <v>0</v>
      </c>
      <c r="J2324" s="380">
        <v>0</v>
      </c>
      <c r="K2324" s="380">
        <v>0</v>
      </c>
    </row>
    <row r="2325" spans="1:11" x14ac:dyDescent="0.3">
      <c r="A2325" s="256">
        <v>601036060042</v>
      </c>
      <c r="B2325" t="s">
        <v>2439</v>
      </c>
      <c r="C2325" t="s">
        <v>2440</v>
      </c>
      <c r="D2325" s="379">
        <v>601036060042</v>
      </c>
      <c r="E2325" t="s">
        <v>2519</v>
      </c>
      <c r="F2325">
        <v>0</v>
      </c>
      <c r="G2325" t="s">
        <v>3019</v>
      </c>
      <c r="H2325">
        <v>0</v>
      </c>
      <c r="I2325">
        <v>0</v>
      </c>
      <c r="J2325" s="380">
        <v>0</v>
      </c>
      <c r="K2325" s="380">
        <v>0</v>
      </c>
    </row>
    <row r="2326" spans="1:11" x14ac:dyDescent="0.3">
      <c r="A2326" s="256">
        <v>601036604900</v>
      </c>
      <c r="B2326" t="s">
        <v>2439</v>
      </c>
      <c r="C2326" t="s">
        <v>2440</v>
      </c>
      <c r="D2326" s="379">
        <v>601036604900</v>
      </c>
      <c r="E2326" t="s">
        <v>2520</v>
      </c>
      <c r="F2326" t="s">
        <v>2520</v>
      </c>
      <c r="G2326" t="s">
        <v>3018</v>
      </c>
      <c r="H2326">
        <v>26.61</v>
      </c>
      <c r="I2326">
        <v>0</v>
      </c>
      <c r="J2326" s="380">
        <v>0</v>
      </c>
      <c r="K2326" s="380">
        <v>0</v>
      </c>
    </row>
    <row r="2327" spans="1:11" x14ac:dyDescent="0.3">
      <c r="A2327" s="256">
        <v>601036060057</v>
      </c>
      <c r="B2327" t="s">
        <v>2439</v>
      </c>
      <c r="C2327" t="s">
        <v>2440</v>
      </c>
      <c r="D2327" s="379">
        <v>601036060057</v>
      </c>
      <c r="E2327" t="s">
        <v>2521</v>
      </c>
      <c r="F2327">
        <v>0</v>
      </c>
      <c r="G2327" t="s">
        <v>3019</v>
      </c>
      <c r="H2327">
        <v>0</v>
      </c>
      <c r="I2327">
        <v>0</v>
      </c>
      <c r="J2327" s="380">
        <v>0</v>
      </c>
      <c r="K2327" s="380">
        <v>0</v>
      </c>
    </row>
    <row r="2328" spans="1:11" x14ac:dyDescent="0.3">
      <c r="A2328" s="256">
        <v>601036060060</v>
      </c>
      <c r="B2328" t="s">
        <v>2439</v>
      </c>
      <c r="C2328" t="s">
        <v>2440</v>
      </c>
      <c r="D2328" s="379">
        <v>601036060060</v>
      </c>
      <c r="E2328" t="s">
        <v>2522</v>
      </c>
      <c r="F2328">
        <v>0</v>
      </c>
      <c r="G2328" t="s">
        <v>3018</v>
      </c>
      <c r="H2328">
        <v>79.16</v>
      </c>
      <c r="I2328">
        <v>0</v>
      </c>
      <c r="J2328" s="380">
        <v>0</v>
      </c>
      <c r="K2328" s="380">
        <v>0</v>
      </c>
    </row>
    <row r="2329" spans="1:11" x14ac:dyDescent="0.3">
      <c r="A2329" s="256">
        <v>601036060070</v>
      </c>
      <c r="B2329" t="s">
        <v>2439</v>
      </c>
      <c r="C2329" t="s">
        <v>2440</v>
      </c>
      <c r="D2329" s="379">
        <v>601036060070</v>
      </c>
      <c r="E2329" t="s">
        <v>2523</v>
      </c>
      <c r="F2329">
        <v>0</v>
      </c>
      <c r="G2329" t="s">
        <v>3019</v>
      </c>
      <c r="H2329">
        <v>0</v>
      </c>
      <c r="I2329">
        <v>0</v>
      </c>
      <c r="J2329" s="380">
        <v>0</v>
      </c>
      <c r="K2329" s="380">
        <v>0</v>
      </c>
    </row>
    <row r="2330" spans="1:11" x14ac:dyDescent="0.3">
      <c r="A2330" s="256">
        <v>601036607600</v>
      </c>
      <c r="B2330" t="s">
        <v>2439</v>
      </c>
      <c r="C2330" t="s">
        <v>2440</v>
      </c>
      <c r="D2330" s="379">
        <v>601036607600</v>
      </c>
      <c r="E2330" t="s">
        <v>2524</v>
      </c>
      <c r="F2330">
        <v>0</v>
      </c>
      <c r="G2330" t="s">
        <v>3018</v>
      </c>
      <c r="H2330">
        <v>36.43</v>
      </c>
      <c r="I2330">
        <v>0</v>
      </c>
      <c r="J2330" s="380">
        <v>0</v>
      </c>
      <c r="K2330" s="380">
        <v>0</v>
      </c>
    </row>
    <row r="2331" spans="1:11" x14ac:dyDescent="0.3">
      <c r="A2331" s="256">
        <v>601036608900</v>
      </c>
      <c r="B2331" t="s">
        <v>2439</v>
      </c>
      <c r="C2331" t="s">
        <v>2440</v>
      </c>
      <c r="D2331" s="379">
        <v>601036608900</v>
      </c>
      <c r="E2331" t="s">
        <v>2525</v>
      </c>
      <c r="F2331" t="s">
        <v>2525</v>
      </c>
      <c r="G2331" t="s">
        <v>3018</v>
      </c>
      <c r="H2331">
        <v>92.53</v>
      </c>
      <c r="I2331">
        <v>0</v>
      </c>
      <c r="J2331" s="380">
        <v>0</v>
      </c>
      <c r="K2331" s="380">
        <v>0</v>
      </c>
    </row>
    <row r="2332" spans="1:11" x14ac:dyDescent="0.3">
      <c r="A2332" s="256">
        <v>601036060102</v>
      </c>
      <c r="B2332" t="s">
        <v>2439</v>
      </c>
      <c r="C2332" t="s">
        <v>2440</v>
      </c>
      <c r="D2332" s="379">
        <v>601036060102</v>
      </c>
      <c r="E2332" t="s">
        <v>2526</v>
      </c>
      <c r="F2332">
        <v>0</v>
      </c>
      <c r="G2332" t="s">
        <v>3019</v>
      </c>
      <c r="H2332">
        <v>0</v>
      </c>
      <c r="I2332">
        <v>0</v>
      </c>
      <c r="J2332" s="380">
        <v>0</v>
      </c>
      <c r="K2332" s="380">
        <v>0</v>
      </c>
    </row>
    <row r="2333" spans="1:11" x14ac:dyDescent="0.3">
      <c r="A2333" s="256">
        <v>601036060108</v>
      </c>
      <c r="B2333" t="s">
        <v>2439</v>
      </c>
      <c r="C2333" t="s">
        <v>2440</v>
      </c>
      <c r="D2333" s="379">
        <v>601036060108</v>
      </c>
      <c r="E2333" t="s">
        <v>2527</v>
      </c>
      <c r="F2333">
        <v>0</v>
      </c>
      <c r="G2333" t="s">
        <v>3019</v>
      </c>
      <c r="H2333">
        <v>0</v>
      </c>
      <c r="I2333">
        <v>0</v>
      </c>
      <c r="J2333" s="380">
        <v>0</v>
      </c>
      <c r="K2333" s="380">
        <v>0</v>
      </c>
    </row>
    <row r="2334" spans="1:11" x14ac:dyDescent="0.3">
      <c r="A2334" s="256">
        <v>601036060114</v>
      </c>
      <c r="B2334" t="s">
        <v>2439</v>
      </c>
      <c r="C2334" t="s">
        <v>2440</v>
      </c>
      <c r="D2334" s="379">
        <v>601036060114</v>
      </c>
      <c r="E2334" t="s">
        <v>2528</v>
      </c>
      <c r="F2334" t="s">
        <v>2528</v>
      </c>
      <c r="G2334" t="s">
        <v>3018</v>
      </c>
      <c r="H2334">
        <v>48.46</v>
      </c>
      <c r="I2334">
        <v>0</v>
      </c>
      <c r="J2334" s="380">
        <v>0</v>
      </c>
      <c r="K2334" s="380">
        <v>0</v>
      </c>
    </row>
    <row r="2335" spans="1:11" x14ac:dyDescent="0.3">
      <c r="A2335" s="256">
        <v>601036060133</v>
      </c>
      <c r="B2335" t="s">
        <v>2439</v>
      </c>
      <c r="C2335" t="s">
        <v>2440</v>
      </c>
      <c r="D2335" s="379">
        <v>601036060133</v>
      </c>
      <c r="E2335" t="s">
        <v>2529</v>
      </c>
      <c r="F2335">
        <v>0</v>
      </c>
      <c r="G2335" t="s">
        <v>3019</v>
      </c>
      <c r="H2335">
        <v>0</v>
      </c>
      <c r="I2335">
        <v>0</v>
      </c>
      <c r="J2335" s="380">
        <v>0</v>
      </c>
      <c r="K2335" s="380">
        <v>0</v>
      </c>
    </row>
    <row r="2336" spans="1:11" x14ac:dyDescent="0.3">
      <c r="A2336" s="256">
        <v>601036060140</v>
      </c>
      <c r="B2336" t="s">
        <v>2439</v>
      </c>
      <c r="C2336" t="s">
        <v>2440</v>
      </c>
      <c r="D2336" s="379">
        <v>601036060140</v>
      </c>
      <c r="E2336" t="s">
        <v>2530</v>
      </c>
      <c r="F2336">
        <v>0</v>
      </c>
      <c r="G2336" t="s">
        <v>3019</v>
      </c>
      <c r="H2336">
        <v>0</v>
      </c>
      <c r="I2336">
        <v>0</v>
      </c>
      <c r="J2336" s="380">
        <v>0</v>
      </c>
      <c r="K2336" s="380">
        <v>0</v>
      </c>
    </row>
    <row r="2337" spans="1:11" x14ac:dyDescent="0.3">
      <c r="A2337" s="256">
        <v>601036060159</v>
      </c>
      <c r="B2337" t="s">
        <v>2439</v>
      </c>
      <c r="C2337" t="s">
        <v>2440</v>
      </c>
      <c r="D2337" s="379">
        <v>601036060159</v>
      </c>
      <c r="E2337" t="s">
        <v>2531</v>
      </c>
      <c r="F2337">
        <v>0</v>
      </c>
      <c r="G2337" t="s">
        <v>3019</v>
      </c>
      <c r="H2337">
        <v>0</v>
      </c>
      <c r="I2337">
        <v>0</v>
      </c>
      <c r="J2337" s="380">
        <v>0</v>
      </c>
      <c r="K2337" s="380">
        <v>0</v>
      </c>
    </row>
    <row r="2338" spans="1:11" x14ac:dyDescent="0.3">
      <c r="A2338" s="256">
        <v>601036060168</v>
      </c>
      <c r="B2338" t="s">
        <v>2439</v>
      </c>
      <c r="C2338" t="s">
        <v>2440</v>
      </c>
      <c r="D2338" s="379">
        <v>601036060168</v>
      </c>
      <c r="E2338" t="s">
        <v>2532</v>
      </c>
      <c r="F2338">
        <v>0</v>
      </c>
      <c r="G2338" t="s">
        <v>3019</v>
      </c>
      <c r="H2338">
        <v>0</v>
      </c>
      <c r="I2338">
        <v>0</v>
      </c>
      <c r="J2338" s="380">
        <v>0</v>
      </c>
      <c r="K2338" s="380">
        <v>0</v>
      </c>
    </row>
    <row r="2339" spans="1:11" x14ac:dyDescent="0.3">
      <c r="A2339" s="256">
        <v>601036060194</v>
      </c>
      <c r="B2339" t="s">
        <v>2439</v>
      </c>
      <c r="C2339" t="s">
        <v>2440</v>
      </c>
      <c r="D2339" s="379">
        <v>601036060194</v>
      </c>
      <c r="E2339" t="s">
        <v>2533</v>
      </c>
      <c r="F2339">
        <v>0</v>
      </c>
      <c r="G2339" t="s">
        <v>3019</v>
      </c>
      <c r="H2339">
        <v>0</v>
      </c>
      <c r="I2339">
        <v>0</v>
      </c>
      <c r="J2339" s="380">
        <v>0</v>
      </c>
      <c r="K2339" s="380">
        <v>0</v>
      </c>
    </row>
    <row r="2340" spans="1:11" x14ac:dyDescent="0.3">
      <c r="A2340" s="256">
        <v>601036060219</v>
      </c>
      <c r="B2340" t="s">
        <v>2439</v>
      </c>
      <c r="C2340" t="s">
        <v>2440</v>
      </c>
      <c r="D2340" s="379">
        <v>601036060219</v>
      </c>
      <c r="E2340" t="s">
        <v>2534</v>
      </c>
      <c r="F2340">
        <v>0</v>
      </c>
      <c r="G2340" t="s">
        <v>3019</v>
      </c>
      <c r="H2340">
        <v>0</v>
      </c>
      <c r="I2340">
        <v>0</v>
      </c>
      <c r="J2340" s="380">
        <v>0</v>
      </c>
      <c r="K2340" s="380">
        <v>0</v>
      </c>
    </row>
    <row r="2341" spans="1:11" x14ac:dyDescent="0.3">
      <c r="A2341" s="256">
        <v>601036080021</v>
      </c>
      <c r="B2341" t="s">
        <v>2439</v>
      </c>
      <c r="C2341" t="s">
        <v>2440</v>
      </c>
      <c r="D2341" s="379">
        <v>601036080021</v>
      </c>
      <c r="E2341" t="s">
        <v>2535</v>
      </c>
      <c r="F2341">
        <v>0</v>
      </c>
      <c r="G2341" t="s">
        <v>3018</v>
      </c>
      <c r="H2341">
        <v>34.44</v>
      </c>
      <c r="I2341">
        <v>0</v>
      </c>
      <c r="J2341" s="380">
        <v>0</v>
      </c>
      <c r="K2341" s="380">
        <v>0</v>
      </c>
    </row>
    <row r="2342" spans="1:11" x14ac:dyDescent="0.3">
      <c r="A2342" s="256">
        <v>601036080027</v>
      </c>
      <c r="B2342" t="s">
        <v>2439</v>
      </c>
      <c r="C2342" t="s">
        <v>2440</v>
      </c>
      <c r="D2342" s="379">
        <v>601036080027</v>
      </c>
      <c r="E2342" t="s">
        <v>2536</v>
      </c>
      <c r="F2342">
        <v>0</v>
      </c>
      <c r="G2342" t="s">
        <v>3019</v>
      </c>
      <c r="H2342">
        <v>0</v>
      </c>
      <c r="I2342">
        <v>0</v>
      </c>
      <c r="J2342" s="380">
        <v>0</v>
      </c>
      <c r="K2342" s="380">
        <v>0</v>
      </c>
    </row>
    <row r="2343" spans="1:11" x14ac:dyDescent="0.3">
      <c r="A2343" s="256">
        <v>601036080034</v>
      </c>
      <c r="B2343" t="s">
        <v>2439</v>
      </c>
      <c r="C2343" t="s">
        <v>2440</v>
      </c>
      <c r="D2343" s="379">
        <v>601036080034</v>
      </c>
      <c r="E2343" t="s">
        <v>2537</v>
      </c>
      <c r="F2343">
        <v>0</v>
      </c>
      <c r="G2343" t="s">
        <v>3019</v>
      </c>
      <c r="H2343">
        <v>0</v>
      </c>
      <c r="I2343">
        <v>0</v>
      </c>
      <c r="J2343" s="380">
        <v>0</v>
      </c>
      <c r="K2343" s="380">
        <v>0</v>
      </c>
    </row>
    <row r="2344" spans="1:11" x14ac:dyDescent="0.3">
      <c r="A2344" s="256">
        <v>601036080042</v>
      </c>
      <c r="B2344" t="s">
        <v>2439</v>
      </c>
      <c r="C2344" t="s">
        <v>2440</v>
      </c>
      <c r="D2344" s="379">
        <v>601036080042</v>
      </c>
      <c r="E2344" t="s">
        <v>2538</v>
      </c>
      <c r="F2344">
        <v>0</v>
      </c>
      <c r="G2344" t="s">
        <v>3019</v>
      </c>
      <c r="H2344">
        <v>0</v>
      </c>
      <c r="I2344">
        <v>0</v>
      </c>
      <c r="J2344" s="380">
        <v>0</v>
      </c>
      <c r="K2344" s="380">
        <v>0</v>
      </c>
    </row>
    <row r="2345" spans="1:11" x14ac:dyDescent="0.3">
      <c r="A2345" s="256">
        <v>601036080049</v>
      </c>
      <c r="B2345" t="s">
        <v>2439</v>
      </c>
      <c r="C2345" t="s">
        <v>2440</v>
      </c>
      <c r="D2345" s="379">
        <v>601036080049</v>
      </c>
      <c r="E2345" t="s">
        <v>2539</v>
      </c>
      <c r="F2345">
        <v>0</v>
      </c>
      <c r="G2345" t="s">
        <v>3018</v>
      </c>
      <c r="H2345">
        <v>43.32</v>
      </c>
      <c r="I2345">
        <v>0</v>
      </c>
      <c r="J2345" s="380">
        <v>0</v>
      </c>
      <c r="K2345" s="380">
        <v>0</v>
      </c>
    </row>
    <row r="2346" spans="1:11" x14ac:dyDescent="0.3">
      <c r="A2346" s="256">
        <v>601036080057</v>
      </c>
      <c r="B2346" t="s">
        <v>2439</v>
      </c>
      <c r="C2346" t="s">
        <v>2440</v>
      </c>
      <c r="D2346" s="379">
        <v>601036080057</v>
      </c>
      <c r="E2346" t="s">
        <v>2540</v>
      </c>
      <c r="F2346">
        <v>0</v>
      </c>
      <c r="G2346" t="s">
        <v>3018</v>
      </c>
      <c r="H2346">
        <v>47.75</v>
      </c>
      <c r="I2346">
        <v>0</v>
      </c>
      <c r="J2346" s="380">
        <v>0</v>
      </c>
      <c r="K2346" s="380">
        <v>0</v>
      </c>
    </row>
    <row r="2347" spans="1:11" x14ac:dyDescent="0.3">
      <c r="A2347" s="256">
        <v>601036080060</v>
      </c>
      <c r="B2347" t="s">
        <v>2439</v>
      </c>
      <c r="C2347" t="s">
        <v>2440</v>
      </c>
      <c r="D2347" s="379">
        <v>601036080060</v>
      </c>
      <c r="E2347" t="s">
        <v>2541</v>
      </c>
      <c r="F2347">
        <v>0</v>
      </c>
      <c r="G2347" t="s">
        <v>3019</v>
      </c>
      <c r="H2347">
        <v>0</v>
      </c>
      <c r="I2347">
        <v>0</v>
      </c>
      <c r="J2347" s="380">
        <v>0</v>
      </c>
      <c r="K2347" s="380">
        <v>0</v>
      </c>
    </row>
    <row r="2348" spans="1:11" x14ac:dyDescent="0.3">
      <c r="A2348" s="256">
        <v>601036080070</v>
      </c>
      <c r="B2348" t="s">
        <v>2439</v>
      </c>
      <c r="C2348" t="s">
        <v>2440</v>
      </c>
      <c r="D2348" s="379">
        <v>601036080070</v>
      </c>
      <c r="E2348" t="s">
        <v>2542</v>
      </c>
      <c r="F2348">
        <v>0</v>
      </c>
      <c r="G2348" t="s">
        <v>3019</v>
      </c>
      <c r="H2348">
        <v>0</v>
      </c>
      <c r="I2348">
        <v>0</v>
      </c>
      <c r="J2348" s="380">
        <v>0</v>
      </c>
      <c r="K2348" s="380">
        <v>0</v>
      </c>
    </row>
    <row r="2349" spans="1:11" x14ac:dyDescent="0.3">
      <c r="A2349" s="256">
        <v>601036080076</v>
      </c>
      <c r="B2349" t="s">
        <v>2439</v>
      </c>
      <c r="C2349" t="s">
        <v>2440</v>
      </c>
      <c r="D2349" s="379">
        <v>601036080076</v>
      </c>
      <c r="E2349" t="s">
        <v>2543</v>
      </c>
      <c r="F2349">
        <v>0</v>
      </c>
      <c r="G2349" t="s">
        <v>3019</v>
      </c>
      <c r="H2349">
        <v>0</v>
      </c>
      <c r="I2349">
        <v>0</v>
      </c>
      <c r="J2349" s="380">
        <v>0</v>
      </c>
      <c r="K2349" s="380">
        <v>0</v>
      </c>
    </row>
    <row r="2350" spans="1:11" x14ac:dyDescent="0.3">
      <c r="A2350" s="256">
        <v>601036080089</v>
      </c>
      <c r="B2350" t="s">
        <v>2439</v>
      </c>
      <c r="C2350" t="s">
        <v>2440</v>
      </c>
      <c r="D2350" s="379">
        <v>601036080089</v>
      </c>
      <c r="E2350" t="s">
        <v>2544</v>
      </c>
      <c r="F2350">
        <v>0</v>
      </c>
      <c r="G2350" t="s">
        <v>3019</v>
      </c>
      <c r="H2350">
        <v>0</v>
      </c>
      <c r="I2350">
        <v>0</v>
      </c>
      <c r="J2350" s="380">
        <v>0</v>
      </c>
      <c r="K2350" s="380">
        <v>0</v>
      </c>
    </row>
    <row r="2351" spans="1:11" x14ac:dyDescent="0.3">
      <c r="A2351" s="256">
        <v>601036080102</v>
      </c>
      <c r="B2351" t="s">
        <v>2439</v>
      </c>
      <c r="C2351" t="s">
        <v>2440</v>
      </c>
      <c r="D2351" s="379">
        <v>601036080102</v>
      </c>
      <c r="E2351" t="s">
        <v>2545</v>
      </c>
      <c r="F2351">
        <v>0</v>
      </c>
      <c r="G2351" t="s">
        <v>3019</v>
      </c>
      <c r="H2351">
        <v>0</v>
      </c>
      <c r="I2351">
        <v>0</v>
      </c>
      <c r="J2351" s="380">
        <v>0</v>
      </c>
      <c r="K2351" s="380">
        <v>0</v>
      </c>
    </row>
    <row r="2352" spans="1:11" x14ac:dyDescent="0.3">
      <c r="A2352" s="256">
        <v>601036080108</v>
      </c>
      <c r="B2352" t="s">
        <v>2439</v>
      </c>
      <c r="C2352" t="s">
        <v>2440</v>
      </c>
      <c r="D2352" s="379">
        <v>601036080108</v>
      </c>
      <c r="E2352" t="s">
        <v>2546</v>
      </c>
      <c r="F2352">
        <v>0</v>
      </c>
      <c r="G2352" t="s">
        <v>3019</v>
      </c>
      <c r="H2352">
        <v>0</v>
      </c>
      <c r="I2352">
        <v>0</v>
      </c>
      <c r="J2352" s="380">
        <v>0</v>
      </c>
      <c r="K2352" s="380">
        <v>0</v>
      </c>
    </row>
    <row r="2353" spans="1:11" x14ac:dyDescent="0.3">
      <c r="A2353" s="256">
        <v>601036080114</v>
      </c>
      <c r="B2353" t="s">
        <v>2439</v>
      </c>
      <c r="C2353" t="s">
        <v>2440</v>
      </c>
      <c r="D2353" s="379">
        <v>601036080114</v>
      </c>
      <c r="E2353" t="s">
        <v>2547</v>
      </c>
      <c r="F2353">
        <v>0</v>
      </c>
      <c r="G2353" t="s">
        <v>3019</v>
      </c>
      <c r="H2353">
        <v>0</v>
      </c>
      <c r="I2353">
        <v>0</v>
      </c>
      <c r="J2353" s="380">
        <v>0</v>
      </c>
      <c r="K2353" s="380">
        <v>0</v>
      </c>
    </row>
    <row r="2354" spans="1:11" x14ac:dyDescent="0.3">
      <c r="A2354" s="256">
        <v>601036080133</v>
      </c>
      <c r="B2354" t="s">
        <v>2439</v>
      </c>
      <c r="C2354" t="s">
        <v>2440</v>
      </c>
      <c r="D2354" s="379">
        <v>601036080133</v>
      </c>
      <c r="E2354" t="s">
        <v>2548</v>
      </c>
      <c r="F2354">
        <v>0</v>
      </c>
      <c r="G2354" t="s">
        <v>3019</v>
      </c>
      <c r="H2354">
        <v>0</v>
      </c>
      <c r="I2354">
        <v>0</v>
      </c>
      <c r="J2354" s="380">
        <v>0</v>
      </c>
      <c r="K2354" s="380">
        <v>0</v>
      </c>
    </row>
    <row r="2355" spans="1:11" x14ac:dyDescent="0.3">
      <c r="A2355" s="256">
        <v>601036080140</v>
      </c>
      <c r="B2355" t="s">
        <v>2439</v>
      </c>
      <c r="C2355" t="s">
        <v>2440</v>
      </c>
      <c r="D2355" s="379">
        <v>601036080140</v>
      </c>
      <c r="E2355" t="s">
        <v>2549</v>
      </c>
      <c r="F2355" t="s">
        <v>2549</v>
      </c>
      <c r="G2355" t="s">
        <v>3018</v>
      </c>
      <c r="H2355">
        <v>85.82</v>
      </c>
      <c r="I2355">
        <v>0</v>
      </c>
      <c r="J2355" s="380">
        <v>0</v>
      </c>
      <c r="K2355" s="380">
        <v>0</v>
      </c>
    </row>
    <row r="2356" spans="1:11" x14ac:dyDescent="0.3">
      <c r="A2356" s="256">
        <v>601036080159</v>
      </c>
      <c r="B2356" t="s">
        <v>2439</v>
      </c>
      <c r="C2356" t="s">
        <v>2440</v>
      </c>
      <c r="D2356" s="379">
        <v>601036080159</v>
      </c>
      <c r="E2356" t="s">
        <v>2550</v>
      </c>
      <c r="F2356">
        <v>0</v>
      </c>
      <c r="G2356" t="s">
        <v>3019</v>
      </c>
      <c r="H2356">
        <v>0</v>
      </c>
      <c r="I2356">
        <v>0</v>
      </c>
      <c r="J2356" s="380">
        <v>0</v>
      </c>
      <c r="K2356" s="380">
        <v>0</v>
      </c>
    </row>
    <row r="2357" spans="1:11" x14ac:dyDescent="0.3">
      <c r="A2357" s="256">
        <v>601036080168</v>
      </c>
      <c r="B2357" t="s">
        <v>2439</v>
      </c>
      <c r="C2357" t="s">
        <v>2440</v>
      </c>
      <c r="D2357" s="379">
        <v>601036080168</v>
      </c>
      <c r="E2357" t="s">
        <v>2551</v>
      </c>
      <c r="F2357">
        <v>0</v>
      </c>
      <c r="G2357" t="s">
        <v>3019</v>
      </c>
      <c r="H2357">
        <v>0</v>
      </c>
      <c r="I2357">
        <v>0</v>
      </c>
      <c r="J2357" s="380">
        <v>0</v>
      </c>
      <c r="K2357" s="380">
        <v>0</v>
      </c>
    </row>
    <row r="2358" spans="1:11" x14ac:dyDescent="0.3">
      <c r="A2358" s="256">
        <v>601036080194</v>
      </c>
      <c r="B2358" t="s">
        <v>2439</v>
      </c>
      <c r="C2358" t="s">
        <v>2440</v>
      </c>
      <c r="D2358" s="379">
        <v>601036080194</v>
      </c>
      <c r="E2358" t="s">
        <v>2552</v>
      </c>
      <c r="F2358">
        <v>0</v>
      </c>
      <c r="G2358" t="s">
        <v>3019</v>
      </c>
      <c r="H2358">
        <v>0</v>
      </c>
      <c r="I2358">
        <v>0</v>
      </c>
      <c r="J2358" s="380">
        <v>0</v>
      </c>
      <c r="K2358" s="380">
        <v>0</v>
      </c>
    </row>
    <row r="2359" spans="1:11" x14ac:dyDescent="0.3">
      <c r="A2359" s="256">
        <v>601036080219</v>
      </c>
      <c r="B2359" t="s">
        <v>2439</v>
      </c>
      <c r="C2359" t="s">
        <v>2440</v>
      </c>
      <c r="D2359" s="379">
        <v>601036080219</v>
      </c>
      <c r="E2359" t="s">
        <v>2553</v>
      </c>
      <c r="F2359">
        <v>0</v>
      </c>
      <c r="G2359" t="s">
        <v>3019</v>
      </c>
      <c r="H2359">
        <v>0</v>
      </c>
      <c r="I2359">
        <v>0</v>
      </c>
      <c r="J2359" s="380">
        <v>0</v>
      </c>
      <c r="K2359" s="380">
        <v>0</v>
      </c>
    </row>
    <row r="2360" spans="1:11" x14ac:dyDescent="0.3">
      <c r="A2360" s="256">
        <v>601036100021</v>
      </c>
      <c r="B2360" t="s">
        <v>2439</v>
      </c>
      <c r="C2360" t="s">
        <v>2440</v>
      </c>
      <c r="D2360" s="379">
        <v>601036100021</v>
      </c>
      <c r="E2360" t="s">
        <v>2554</v>
      </c>
      <c r="F2360">
        <v>0</v>
      </c>
      <c r="G2360" t="s">
        <v>3019</v>
      </c>
      <c r="H2360">
        <v>0</v>
      </c>
      <c r="I2360">
        <v>0</v>
      </c>
      <c r="J2360" s="380">
        <v>0</v>
      </c>
      <c r="K2360" s="380">
        <v>0</v>
      </c>
    </row>
    <row r="2361" spans="1:11" x14ac:dyDescent="0.3">
      <c r="A2361" s="256">
        <v>601036100076</v>
      </c>
      <c r="B2361" t="s">
        <v>2439</v>
      </c>
      <c r="C2361" t="s">
        <v>2440</v>
      </c>
      <c r="D2361" s="379">
        <v>601036100076</v>
      </c>
      <c r="E2361" t="s">
        <v>2555</v>
      </c>
      <c r="F2361" t="s">
        <v>2555</v>
      </c>
      <c r="G2361" t="s">
        <v>3018</v>
      </c>
      <c r="H2361">
        <v>70.7</v>
      </c>
      <c r="I2361">
        <v>0</v>
      </c>
      <c r="J2361" s="380">
        <v>0</v>
      </c>
      <c r="K2361" s="380">
        <v>0</v>
      </c>
    </row>
    <row r="2362" spans="1:11" x14ac:dyDescent="0.3">
      <c r="A2362" s="256">
        <v>601036100089</v>
      </c>
      <c r="B2362" t="s">
        <v>2439</v>
      </c>
      <c r="C2362" t="s">
        <v>2440</v>
      </c>
      <c r="D2362" s="379">
        <v>601036100089</v>
      </c>
      <c r="E2362" t="s">
        <v>2556</v>
      </c>
      <c r="F2362">
        <v>0</v>
      </c>
      <c r="G2362" t="s">
        <v>3018</v>
      </c>
      <c r="H2362">
        <v>80.790000000000006</v>
      </c>
      <c r="I2362">
        <v>0</v>
      </c>
      <c r="J2362" s="380">
        <v>0</v>
      </c>
      <c r="K2362" s="380">
        <v>0</v>
      </c>
    </row>
    <row r="2363" spans="1:11" x14ac:dyDescent="0.3">
      <c r="A2363" s="256">
        <v>601036100114</v>
      </c>
      <c r="B2363" t="s">
        <v>2439</v>
      </c>
      <c r="C2363" t="s">
        <v>2440</v>
      </c>
      <c r="D2363" s="379">
        <v>601036100114</v>
      </c>
      <c r="E2363" t="s">
        <v>2557</v>
      </c>
      <c r="F2363" t="s">
        <v>2557</v>
      </c>
      <c r="G2363" t="s">
        <v>3018</v>
      </c>
      <c r="H2363">
        <v>88.72</v>
      </c>
      <c r="I2363">
        <v>0</v>
      </c>
      <c r="J2363" s="380">
        <v>0</v>
      </c>
      <c r="K2363" s="380">
        <v>0</v>
      </c>
    </row>
    <row r="2364" spans="1:11" x14ac:dyDescent="0.3">
      <c r="A2364" s="256">
        <v>602036100200</v>
      </c>
      <c r="B2364" t="s">
        <v>2558</v>
      </c>
      <c r="C2364" t="s">
        <v>2559</v>
      </c>
      <c r="D2364" s="379">
        <v>602036100200</v>
      </c>
      <c r="E2364" t="s">
        <v>2560</v>
      </c>
      <c r="F2364" t="s">
        <v>2560</v>
      </c>
      <c r="G2364" t="s">
        <v>2970</v>
      </c>
      <c r="H2364">
        <v>15.81</v>
      </c>
      <c r="I2364" s="447">
        <v>20</v>
      </c>
      <c r="J2364" s="447">
        <v>1000</v>
      </c>
      <c r="K2364" s="447">
        <v>12000</v>
      </c>
    </row>
    <row r="2365" spans="1:11" x14ac:dyDescent="0.3">
      <c r="A2365" s="256">
        <v>602036100300</v>
      </c>
      <c r="B2365" t="s">
        <v>2558</v>
      </c>
      <c r="C2365" t="s">
        <v>2559</v>
      </c>
      <c r="D2365" s="379">
        <v>602036100300</v>
      </c>
      <c r="E2365" t="s">
        <v>2561</v>
      </c>
      <c r="F2365">
        <v>0</v>
      </c>
      <c r="G2365" t="s">
        <v>2970</v>
      </c>
      <c r="H2365">
        <v>18.14</v>
      </c>
      <c r="I2365" s="447">
        <v>30</v>
      </c>
      <c r="J2365" s="447">
        <v>1000</v>
      </c>
      <c r="K2365" s="447">
        <v>8000</v>
      </c>
    </row>
    <row r="2366" spans="1:11" x14ac:dyDescent="0.3">
      <c r="A2366" s="256">
        <v>602036100400</v>
      </c>
      <c r="B2366" t="s">
        <v>2558</v>
      </c>
      <c r="C2366" t="s">
        <v>2559</v>
      </c>
      <c r="D2366" s="379">
        <v>602036100400</v>
      </c>
      <c r="E2366" t="s">
        <v>2562</v>
      </c>
      <c r="F2366">
        <v>0</v>
      </c>
      <c r="G2366" t="s">
        <v>2970</v>
      </c>
      <c r="H2366">
        <v>20.92</v>
      </c>
      <c r="I2366" s="447">
        <v>40</v>
      </c>
      <c r="J2366" s="447">
        <v>1000</v>
      </c>
      <c r="K2366" s="447">
        <v>6000</v>
      </c>
    </row>
    <row r="2367" spans="1:11" x14ac:dyDescent="0.3">
      <c r="A2367" s="256">
        <v>602036100500</v>
      </c>
      <c r="B2367" t="s">
        <v>2558</v>
      </c>
      <c r="C2367" t="s">
        <v>2559</v>
      </c>
      <c r="D2367" s="379">
        <v>602036100500</v>
      </c>
      <c r="E2367" t="s">
        <v>2563</v>
      </c>
      <c r="F2367" t="s">
        <v>2563</v>
      </c>
      <c r="G2367" t="s">
        <v>2970</v>
      </c>
      <c r="H2367">
        <v>23.64</v>
      </c>
      <c r="I2367" s="447">
        <v>50</v>
      </c>
      <c r="J2367" s="447">
        <v>1000</v>
      </c>
      <c r="K2367" s="447">
        <v>5000</v>
      </c>
    </row>
    <row r="2368" spans="1:11" x14ac:dyDescent="0.3">
      <c r="A2368" s="256">
        <v>602036100800</v>
      </c>
      <c r="B2368" t="s">
        <v>2558</v>
      </c>
      <c r="C2368" t="s">
        <v>2559</v>
      </c>
      <c r="D2368" s="379">
        <v>602036100800</v>
      </c>
      <c r="E2368" t="s">
        <v>2564</v>
      </c>
      <c r="F2368">
        <v>0</v>
      </c>
      <c r="G2368" t="s">
        <v>2970</v>
      </c>
      <c r="H2368">
        <v>32.5</v>
      </c>
      <c r="I2368" s="447">
        <v>80</v>
      </c>
      <c r="J2368" s="447">
        <v>1000</v>
      </c>
      <c r="K2368" s="447">
        <v>4000</v>
      </c>
    </row>
    <row r="2369" spans="1:11" x14ac:dyDescent="0.3">
      <c r="A2369" s="256">
        <v>602036101000</v>
      </c>
      <c r="B2369" t="s">
        <v>2558</v>
      </c>
      <c r="C2369" t="s">
        <v>2559</v>
      </c>
      <c r="D2369" s="379">
        <v>602036101000</v>
      </c>
      <c r="E2369" t="s">
        <v>2565</v>
      </c>
      <c r="F2369">
        <v>0</v>
      </c>
      <c r="G2369" t="s">
        <v>2970</v>
      </c>
      <c r="H2369">
        <v>39.340000000000003</v>
      </c>
      <c r="I2369" s="447">
        <v>100</v>
      </c>
      <c r="J2369" s="447">
        <v>1000</v>
      </c>
      <c r="K2369" s="447">
        <v>2500</v>
      </c>
    </row>
    <row r="2370" spans="1:11" x14ac:dyDescent="0.3">
      <c r="A2370" s="256">
        <v>602036200600</v>
      </c>
      <c r="B2370" t="s">
        <v>2558</v>
      </c>
      <c r="C2370" t="s">
        <v>2559</v>
      </c>
      <c r="D2370" s="379">
        <v>602036200600</v>
      </c>
      <c r="E2370" t="s">
        <v>2566</v>
      </c>
      <c r="F2370">
        <v>0</v>
      </c>
      <c r="G2370" t="s">
        <v>2970</v>
      </c>
      <c r="H2370">
        <v>41.88</v>
      </c>
      <c r="I2370" s="447">
        <v>60</v>
      </c>
      <c r="J2370" s="447">
        <v>1000</v>
      </c>
      <c r="K2370" s="447">
        <v>3500</v>
      </c>
    </row>
    <row r="2371" spans="1:11" x14ac:dyDescent="0.3">
      <c r="A2371" s="256">
        <v>602036504000</v>
      </c>
      <c r="B2371" t="s">
        <v>2558</v>
      </c>
      <c r="C2371" t="s">
        <v>2559</v>
      </c>
      <c r="D2371" s="379">
        <v>602036504000</v>
      </c>
      <c r="E2371" t="s">
        <v>2567</v>
      </c>
      <c r="F2371">
        <v>0</v>
      </c>
      <c r="G2371" t="s">
        <v>2970</v>
      </c>
      <c r="H2371">
        <v>32.299999999999997</v>
      </c>
      <c r="I2371" s="447">
        <v>40</v>
      </c>
      <c r="J2371" s="447">
        <v>800</v>
      </c>
      <c r="K2371" s="447">
        <v>1000</v>
      </c>
    </row>
    <row r="2372" spans="1:11" x14ac:dyDescent="0.3">
      <c r="A2372" s="256">
        <v>602036506000</v>
      </c>
      <c r="B2372" t="s">
        <v>2558</v>
      </c>
      <c r="C2372" t="s">
        <v>2559</v>
      </c>
      <c r="D2372" s="379">
        <v>602036506000</v>
      </c>
      <c r="E2372" t="s">
        <v>2568</v>
      </c>
      <c r="F2372">
        <v>0</v>
      </c>
      <c r="G2372" t="s">
        <v>2970</v>
      </c>
      <c r="H2372">
        <v>44.77</v>
      </c>
      <c r="I2372" s="447">
        <v>60</v>
      </c>
      <c r="J2372" s="447">
        <v>600</v>
      </c>
      <c r="K2372" s="447">
        <v>1000</v>
      </c>
    </row>
    <row r="2373" spans="1:11" x14ac:dyDescent="0.3">
      <c r="A2373" s="256">
        <v>602036603000</v>
      </c>
      <c r="B2373" t="s">
        <v>2558</v>
      </c>
      <c r="C2373" t="s">
        <v>2559</v>
      </c>
      <c r="D2373" s="379">
        <v>602036603000</v>
      </c>
      <c r="E2373" t="s">
        <v>2569</v>
      </c>
      <c r="F2373">
        <v>0</v>
      </c>
      <c r="G2373" t="s">
        <v>2970</v>
      </c>
      <c r="H2373">
        <v>0</v>
      </c>
      <c r="I2373">
        <v>0</v>
      </c>
      <c r="J2373" s="380">
        <v>0</v>
      </c>
      <c r="K2373" s="380">
        <v>0</v>
      </c>
    </row>
    <row r="2374" spans="1:11" x14ac:dyDescent="0.3">
      <c r="A2374" s="256">
        <v>602036606000</v>
      </c>
      <c r="B2374" t="s">
        <v>2558</v>
      </c>
      <c r="C2374" t="s">
        <v>2559</v>
      </c>
      <c r="D2374" s="379">
        <v>602036606000</v>
      </c>
      <c r="E2374" t="s">
        <v>2570</v>
      </c>
      <c r="F2374">
        <v>0</v>
      </c>
      <c r="G2374" t="s">
        <v>2970</v>
      </c>
      <c r="H2374">
        <v>0</v>
      </c>
      <c r="I2374">
        <v>0</v>
      </c>
      <c r="J2374" s="380">
        <v>0</v>
      </c>
      <c r="K2374" s="380">
        <v>0</v>
      </c>
    </row>
    <row r="2375" spans="1:11" x14ac:dyDescent="0.3">
      <c r="A2375" s="256">
        <v>602036610000</v>
      </c>
      <c r="B2375" t="s">
        <v>2558</v>
      </c>
      <c r="C2375" t="s">
        <v>2559</v>
      </c>
      <c r="D2375" s="379">
        <v>602036610000</v>
      </c>
      <c r="E2375" t="s">
        <v>2571</v>
      </c>
      <c r="F2375">
        <v>0</v>
      </c>
      <c r="G2375" t="s">
        <v>2970</v>
      </c>
      <c r="H2375">
        <v>0</v>
      </c>
      <c r="I2375">
        <v>0</v>
      </c>
      <c r="J2375" s="380">
        <v>0</v>
      </c>
      <c r="K2375" s="380">
        <v>0</v>
      </c>
    </row>
    <row r="2376" spans="1:11" x14ac:dyDescent="0.3">
      <c r="A2376" s="256">
        <v>603010100300</v>
      </c>
      <c r="B2376" t="s">
        <v>2572</v>
      </c>
      <c r="C2376" t="s">
        <v>2573</v>
      </c>
      <c r="D2376" s="379">
        <v>603010100300</v>
      </c>
      <c r="E2376" t="s">
        <v>2574</v>
      </c>
      <c r="F2376">
        <v>0</v>
      </c>
      <c r="G2376" t="s">
        <v>3018</v>
      </c>
      <c r="H2376">
        <v>0.84</v>
      </c>
      <c r="I2376" s="447">
        <v>6</v>
      </c>
      <c r="J2376" s="380">
        <v>0</v>
      </c>
      <c r="K2376" s="447">
        <v>2000</v>
      </c>
    </row>
    <row r="2377" spans="1:11" x14ac:dyDescent="0.3">
      <c r="A2377" s="256">
        <v>603010100500</v>
      </c>
      <c r="B2377" t="s">
        <v>2572</v>
      </c>
      <c r="C2377" t="s">
        <v>2573</v>
      </c>
      <c r="D2377" s="379">
        <v>603010100500</v>
      </c>
      <c r="E2377" t="s">
        <v>2575</v>
      </c>
      <c r="F2377" t="s">
        <v>2575</v>
      </c>
      <c r="G2377" t="s">
        <v>3018</v>
      </c>
      <c r="H2377">
        <v>0.91</v>
      </c>
      <c r="I2377" s="447">
        <v>6</v>
      </c>
      <c r="J2377" s="380">
        <v>0</v>
      </c>
      <c r="K2377" s="447">
        <v>2000</v>
      </c>
    </row>
    <row r="2378" spans="1:11" x14ac:dyDescent="0.3">
      <c r="A2378" s="256">
        <v>603010100900</v>
      </c>
      <c r="B2378" t="s">
        <v>2572</v>
      </c>
      <c r="C2378" t="s">
        <v>2573</v>
      </c>
      <c r="D2378" s="379">
        <v>603010100900</v>
      </c>
      <c r="E2378" t="s">
        <v>2576</v>
      </c>
      <c r="F2378">
        <v>0</v>
      </c>
      <c r="G2378" t="s">
        <v>3018</v>
      </c>
      <c r="H2378">
        <v>1.03</v>
      </c>
      <c r="I2378" s="447">
        <v>6</v>
      </c>
      <c r="J2378" s="380">
        <v>0</v>
      </c>
      <c r="K2378" s="447">
        <v>2000</v>
      </c>
    </row>
    <row r="2379" spans="1:11" x14ac:dyDescent="0.3">
      <c r="A2379" s="256">
        <v>603010101300</v>
      </c>
      <c r="B2379" t="s">
        <v>2572</v>
      </c>
      <c r="C2379" t="s">
        <v>2573</v>
      </c>
      <c r="D2379" s="379">
        <v>603010101300</v>
      </c>
      <c r="E2379" t="s">
        <v>2577</v>
      </c>
      <c r="F2379" t="s">
        <v>2577</v>
      </c>
      <c r="G2379" t="s">
        <v>3018</v>
      </c>
      <c r="H2379">
        <v>1.1000000000000001</v>
      </c>
      <c r="I2379" s="447">
        <v>6</v>
      </c>
      <c r="J2379" s="380">
        <v>0</v>
      </c>
      <c r="K2379" s="447">
        <v>2000</v>
      </c>
    </row>
    <row r="2380" spans="1:11" x14ac:dyDescent="0.3">
      <c r="A2380" s="256">
        <v>603010101500</v>
      </c>
      <c r="B2380" t="s">
        <v>2572</v>
      </c>
      <c r="C2380" t="s">
        <v>2573</v>
      </c>
      <c r="D2380" s="379">
        <v>603010101500</v>
      </c>
      <c r="E2380" t="s">
        <v>2578</v>
      </c>
      <c r="F2380">
        <v>0</v>
      </c>
      <c r="G2380" t="s">
        <v>3018</v>
      </c>
      <c r="H2380">
        <v>1.23</v>
      </c>
      <c r="I2380" s="447">
        <v>6</v>
      </c>
      <c r="J2380" s="380">
        <v>0</v>
      </c>
      <c r="K2380" s="447">
        <v>2000</v>
      </c>
    </row>
    <row r="2381" spans="1:11" x14ac:dyDescent="0.3">
      <c r="A2381" s="256">
        <v>603010101800</v>
      </c>
      <c r="B2381" t="s">
        <v>2572</v>
      </c>
      <c r="C2381" t="s">
        <v>2573</v>
      </c>
      <c r="D2381" s="379">
        <v>603010101800</v>
      </c>
      <c r="E2381" t="s">
        <v>2579</v>
      </c>
      <c r="F2381">
        <v>0</v>
      </c>
      <c r="G2381" t="s">
        <v>3018</v>
      </c>
      <c r="H2381">
        <v>1.34</v>
      </c>
      <c r="I2381" s="447">
        <v>6</v>
      </c>
      <c r="J2381" s="380">
        <v>0</v>
      </c>
      <c r="K2381" s="447">
        <v>2000</v>
      </c>
    </row>
    <row r="2382" spans="1:11" x14ac:dyDescent="0.3">
      <c r="A2382" s="256">
        <v>603010102000</v>
      </c>
      <c r="B2382" t="s">
        <v>2572</v>
      </c>
      <c r="C2382" t="s">
        <v>2573</v>
      </c>
      <c r="D2382" s="379">
        <v>603010102000</v>
      </c>
      <c r="E2382" t="s">
        <v>2580</v>
      </c>
      <c r="F2382" t="s">
        <v>2580</v>
      </c>
      <c r="G2382" t="s">
        <v>3018</v>
      </c>
      <c r="H2382">
        <v>1.36</v>
      </c>
      <c r="I2382" s="447">
        <v>6</v>
      </c>
      <c r="J2382" s="380">
        <v>0</v>
      </c>
      <c r="K2382" s="447">
        <v>2000</v>
      </c>
    </row>
    <row r="2383" spans="1:11" x14ac:dyDescent="0.3">
      <c r="A2383" s="256">
        <v>603010102400</v>
      </c>
      <c r="B2383" t="s">
        <v>2572</v>
      </c>
      <c r="C2383" t="s">
        <v>2573</v>
      </c>
      <c r="D2383" s="379">
        <v>603010102400</v>
      </c>
      <c r="E2383" t="s">
        <v>2581</v>
      </c>
      <c r="F2383">
        <v>0</v>
      </c>
      <c r="G2383" t="s">
        <v>3018</v>
      </c>
      <c r="H2383">
        <v>1.55</v>
      </c>
      <c r="I2383" s="447">
        <v>6</v>
      </c>
      <c r="J2383" s="380">
        <v>0</v>
      </c>
      <c r="K2383" s="447">
        <v>2000</v>
      </c>
    </row>
    <row r="2384" spans="1:11" x14ac:dyDescent="0.3">
      <c r="A2384" s="256">
        <v>603010103000</v>
      </c>
      <c r="B2384" t="s">
        <v>2572</v>
      </c>
      <c r="C2384" t="s">
        <v>2573</v>
      </c>
      <c r="D2384" s="379">
        <v>603010103000</v>
      </c>
      <c r="E2384" t="s">
        <v>2582</v>
      </c>
      <c r="F2384">
        <v>0</v>
      </c>
      <c r="G2384" t="s">
        <v>3018</v>
      </c>
      <c r="H2384">
        <v>1.94</v>
      </c>
      <c r="I2384" s="447">
        <v>6</v>
      </c>
      <c r="J2384" s="380">
        <v>0</v>
      </c>
      <c r="K2384" s="447">
        <v>2000</v>
      </c>
    </row>
    <row r="2385" spans="1:11" x14ac:dyDescent="0.3">
      <c r="A2385" s="256">
        <v>603010103300</v>
      </c>
      <c r="B2385" t="s">
        <v>2572</v>
      </c>
      <c r="C2385" t="s">
        <v>2573</v>
      </c>
      <c r="D2385" s="379">
        <v>603010103300</v>
      </c>
      <c r="E2385" t="s">
        <v>2583</v>
      </c>
      <c r="F2385">
        <v>0</v>
      </c>
      <c r="G2385" t="s">
        <v>3018</v>
      </c>
      <c r="H2385">
        <v>2.34</v>
      </c>
      <c r="I2385" s="447">
        <v>6</v>
      </c>
      <c r="J2385" s="380">
        <v>0</v>
      </c>
      <c r="K2385" s="447">
        <v>2000</v>
      </c>
    </row>
    <row r="2386" spans="1:11" x14ac:dyDescent="0.3">
      <c r="A2386" s="256">
        <v>603010103500</v>
      </c>
      <c r="B2386" t="s">
        <v>2572</v>
      </c>
      <c r="C2386" t="s">
        <v>2573</v>
      </c>
      <c r="D2386" s="379">
        <v>603010103500</v>
      </c>
      <c r="E2386" t="s">
        <v>2584</v>
      </c>
      <c r="F2386" t="s">
        <v>2584</v>
      </c>
      <c r="G2386" t="s">
        <v>3018</v>
      </c>
      <c r="H2386">
        <v>1.31</v>
      </c>
      <c r="I2386" s="447">
        <v>9</v>
      </c>
      <c r="J2386" s="380">
        <v>0</v>
      </c>
      <c r="K2386" s="447">
        <v>2000</v>
      </c>
    </row>
    <row r="2387" spans="1:11" x14ac:dyDescent="0.3">
      <c r="A2387" s="256">
        <v>603010103700</v>
      </c>
      <c r="B2387" t="s">
        <v>2572</v>
      </c>
      <c r="C2387" t="s">
        <v>2573</v>
      </c>
      <c r="D2387" s="379">
        <v>603010103700</v>
      </c>
      <c r="E2387" t="s">
        <v>2585</v>
      </c>
      <c r="F2387" t="s">
        <v>2585</v>
      </c>
      <c r="G2387" t="s">
        <v>3018</v>
      </c>
      <c r="H2387">
        <v>1.42</v>
      </c>
      <c r="I2387" s="447">
        <v>9</v>
      </c>
      <c r="J2387" s="380">
        <v>0</v>
      </c>
      <c r="K2387" s="447">
        <v>2000</v>
      </c>
    </row>
    <row r="2388" spans="1:11" x14ac:dyDescent="0.3">
      <c r="A2388" s="256">
        <v>603010103900</v>
      </c>
      <c r="B2388" t="s">
        <v>2572</v>
      </c>
      <c r="C2388" t="s">
        <v>2573</v>
      </c>
      <c r="D2388" s="379">
        <v>603010103900</v>
      </c>
      <c r="E2388" t="s">
        <v>2586</v>
      </c>
      <c r="F2388" t="s">
        <v>2586</v>
      </c>
      <c r="G2388" t="s">
        <v>3018</v>
      </c>
      <c r="H2388">
        <v>1.45</v>
      </c>
      <c r="I2388" s="447">
        <v>9</v>
      </c>
      <c r="J2388" s="380">
        <v>0</v>
      </c>
      <c r="K2388" s="447">
        <v>2000</v>
      </c>
    </row>
    <row r="2389" spans="1:11" x14ac:dyDescent="0.3">
      <c r="A2389" s="256">
        <v>603010104100</v>
      </c>
      <c r="B2389" t="s">
        <v>2572</v>
      </c>
      <c r="C2389" t="s">
        <v>2573</v>
      </c>
      <c r="D2389" s="379">
        <v>603010104100</v>
      </c>
      <c r="E2389" t="s">
        <v>2587</v>
      </c>
      <c r="F2389" t="s">
        <v>2587</v>
      </c>
      <c r="G2389" t="s">
        <v>3018</v>
      </c>
      <c r="H2389">
        <v>1.53</v>
      </c>
      <c r="I2389" s="447">
        <v>9</v>
      </c>
      <c r="J2389" s="380">
        <v>0</v>
      </c>
      <c r="K2389" s="447">
        <v>2000</v>
      </c>
    </row>
    <row r="2390" spans="1:11" x14ac:dyDescent="0.3">
      <c r="A2390" s="256">
        <v>603010104800</v>
      </c>
      <c r="B2390" t="s">
        <v>2572</v>
      </c>
      <c r="C2390" t="s">
        <v>2573</v>
      </c>
      <c r="D2390" s="379">
        <v>603010104800</v>
      </c>
      <c r="E2390" t="s">
        <v>2588</v>
      </c>
      <c r="F2390">
        <v>0</v>
      </c>
      <c r="G2390" t="s">
        <v>3018</v>
      </c>
      <c r="H2390">
        <v>1.75</v>
      </c>
      <c r="I2390" s="447">
        <v>9</v>
      </c>
      <c r="J2390" s="380">
        <v>0</v>
      </c>
      <c r="K2390" s="447">
        <v>2000</v>
      </c>
    </row>
    <row r="2391" spans="1:11" x14ac:dyDescent="0.3">
      <c r="A2391" s="256">
        <v>603010105100</v>
      </c>
      <c r="B2391" t="s">
        <v>2572</v>
      </c>
      <c r="C2391" t="s">
        <v>2573</v>
      </c>
      <c r="D2391" s="379">
        <v>603010105100</v>
      </c>
      <c r="E2391" t="s">
        <v>2589</v>
      </c>
      <c r="F2391">
        <v>0</v>
      </c>
      <c r="G2391" t="s">
        <v>3018</v>
      </c>
      <c r="H2391">
        <v>1.87</v>
      </c>
      <c r="I2391" s="447">
        <v>9</v>
      </c>
      <c r="J2391" s="380">
        <v>0</v>
      </c>
      <c r="K2391" s="447">
        <v>2000</v>
      </c>
    </row>
    <row r="2392" spans="1:11" x14ac:dyDescent="0.3">
      <c r="A2392" s="256">
        <v>603010105400</v>
      </c>
      <c r="B2392" t="s">
        <v>2572</v>
      </c>
      <c r="C2392" t="s">
        <v>2573</v>
      </c>
      <c r="D2392" s="379">
        <v>603010105400</v>
      </c>
      <c r="E2392" t="s">
        <v>2590</v>
      </c>
      <c r="F2392">
        <v>0</v>
      </c>
      <c r="G2392" t="s">
        <v>3019</v>
      </c>
      <c r="H2392">
        <v>2.02</v>
      </c>
      <c r="I2392" s="447">
        <v>9</v>
      </c>
      <c r="J2392" s="380">
        <v>0</v>
      </c>
      <c r="K2392" s="447">
        <v>2000</v>
      </c>
    </row>
    <row r="2393" spans="1:11" x14ac:dyDescent="0.3">
      <c r="A2393" s="256">
        <v>603010105700</v>
      </c>
      <c r="B2393" t="s">
        <v>2572</v>
      </c>
      <c r="C2393" t="s">
        <v>2573</v>
      </c>
      <c r="D2393" s="379">
        <v>603010105700</v>
      </c>
      <c r="E2393" t="s">
        <v>2591</v>
      </c>
      <c r="F2393">
        <v>0</v>
      </c>
      <c r="G2393" t="s">
        <v>3018</v>
      </c>
      <c r="H2393">
        <v>2.2400000000000002</v>
      </c>
      <c r="I2393" s="447">
        <v>9</v>
      </c>
      <c r="J2393" s="380">
        <v>0</v>
      </c>
      <c r="K2393" s="447">
        <v>2000</v>
      </c>
    </row>
    <row r="2394" spans="1:11" x14ac:dyDescent="0.3">
      <c r="A2394" s="256">
        <v>603010106000</v>
      </c>
      <c r="B2394" t="s">
        <v>2572</v>
      </c>
      <c r="C2394" t="s">
        <v>2573</v>
      </c>
      <c r="D2394" s="379">
        <v>603010106000</v>
      </c>
      <c r="E2394" t="s">
        <v>2592</v>
      </c>
      <c r="F2394">
        <v>0</v>
      </c>
      <c r="G2394" t="s">
        <v>3018</v>
      </c>
      <c r="H2394">
        <v>2.25</v>
      </c>
      <c r="I2394" s="447">
        <v>9</v>
      </c>
      <c r="J2394" s="380">
        <v>0</v>
      </c>
      <c r="K2394" s="447">
        <v>2000</v>
      </c>
    </row>
    <row r="2395" spans="1:11" x14ac:dyDescent="0.3">
      <c r="A2395" s="256">
        <v>603010106300</v>
      </c>
      <c r="B2395" t="s">
        <v>2572</v>
      </c>
      <c r="C2395" t="s">
        <v>2573</v>
      </c>
      <c r="D2395" s="379">
        <v>603010106300</v>
      </c>
      <c r="E2395" t="s">
        <v>2593</v>
      </c>
      <c r="F2395">
        <v>0</v>
      </c>
      <c r="G2395" t="s">
        <v>3018</v>
      </c>
      <c r="H2395">
        <v>2.56</v>
      </c>
      <c r="I2395" s="447">
        <v>9</v>
      </c>
      <c r="J2395" s="380">
        <v>0</v>
      </c>
      <c r="K2395" s="447">
        <v>2000</v>
      </c>
    </row>
    <row r="2396" spans="1:11" x14ac:dyDescent="0.3">
      <c r="A2396" s="256">
        <v>603010106600</v>
      </c>
      <c r="B2396" t="s">
        <v>2572</v>
      </c>
      <c r="C2396" t="s">
        <v>2573</v>
      </c>
      <c r="D2396" s="379">
        <v>603010106600</v>
      </c>
      <c r="E2396" t="s">
        <v>2594</v>
      </c>
      <c r="F2396">
        <v>0</v>
      </c>
      <c r="G2396" t="s">
        <v>3018</v>
      </c>
      <c r="H2396">
        <v>3.12</v>
      </c>
      <c r="I2396" s="447">
        <v>9</v>
      </c>
      <c r="J2396" s="380">
        <v>0</v>
      </c>
      <c r="K2396" s="447">
        <v>2000</v>
      </c>
    </row>
    <row r="2397" spans="1:11" x14ac:dyDescent="0.3">
      <c r="A2397" s="256">
        <v>603010106900</v>
      </c>
      <c r="B2397" t="s">
        <v>2572</v>
      </c>
      <c r="C2397" t="s">
        <v>2573</v>
      </c>
      <c r="D2397" s="379">
        <v>603010106900</v>
      </c>
      <c r="E2397" t="s">
        <v>2595</v>
      </c>
      <c r="F2397">
        <v>0</v>
      </c>
      <c r="G2397" t="s">
        <v>3018</v>
      </c>
      <c r="H2397">
        <v>3.51</v>
      </c>
      <c r="I2397" s="447">
        <v>9</v>
      </c>
      <c r="J2397" s="380">
        <v>0</v>
      </c>
      <c r="K2397" s="447">
        <v>2000</v>
      </c>
    </row>
    <row r="2398" spans="1:11" x14ac:dyDescent="0.3">
      <c r="A2398" s="256">
        <v>603010107200</v>
      </c>
      <c r="B2398" t="s">
        <v>2572</v>
      </c>
      <c r="C2398" t="s">
        <v>2573</v>
      </c>
      <c r="D2398" s="379">
        <v>603010107200</v>
      </c>
      <c r="E2398" t="s">
        <v>2596</v>
      </c>
      <c r="F2398">
        <v>0</v>
      </c>
      <c r="G2398" t="s">
        <v>3018</v>
      </c>
      <c r="H2398">
        <v>4.13</v>
      </c>
      <c r="I2398" s="447">
        <v>9</v>
      </c>
      <c r="J2398" s="380">
        <v>0</v>
      </c>
      <c r="K2398" s="447">
        <v>2000</v>
      </c>
    </row>
    <row r="2399" spans="1:11" x14ac:dyDescent="0.3">
      <c r="A2399" s="256">
        <v>603010107500</v>
      </c>
      <c r="B2399" t="s">
        <v>2572</v>
      </c>
      <c r="C2399" t="s">
        <v>2573</v>
      </c>
      <c r="D2399" s="379">
        <v>603010107500</v>
      </c>
      <c r="E2399" t="s">
        <v>2597</v>
      </c>
      <c r="F2399">
        <v>0</v>
      </c>
      <c r="G2399" t="s">
        <v>3018</v>
      </c>
      <c r="H2399">
        <v>4.84</v>
      </c>
      <c r="I2399" s="447">
        <v>9</v>
      </c>
      <c r="J2399" s="380">
        <v>0</v>
      </c>
      <c r="K2399" s="447">
        <v>2000</v>
      </c>
    </row>
    <row r="2400" spans="1:11" x14ac:dyDescent="0.3">
      <c r="A2400" s="256">
        <v>603010107800</v>
      </c>
      <c r="B2400" t="s">
        <v>2572</v>
      </c>
      <c r="C2400" t="s">
        <v>2573</v>
      </c>
      <c r="D2400" s="379">
        <v>603010107800</v>
      </c>
      <c r="E2400" t="s">
        <v>2598</v>
      </c>
      <c r="F2400">
        <v>0</v>
      </c>
      <c r="G2400" t="s">
        <v>3018</v>
      </c>
      <c r="H2400">
        <v>5.29</v>
      </c>
      <c r="I2400" s="447">
        <v>9</v>
      </c>
      <c r="J2400" s="380">
        <v>0</v>
      </c>
      <c r="K2400" s="447">
        <v>2000</v>
      </c>
    </row>
    <row r="2401" spans="1:11" x14ac:dyDescent="0.3">
      <c r="A2401" s="256">
        <v>603010108100</v>
      </c>
      <c r="B2401" t="s">
        <v>2572</v>
      </c>
      <c r="C2401" t="s">
        <v>2573</v>
      </c>
      <c r="D2401" s="379">
        <v>603010108100</v>
      </c>
      <c r="E2401" t="s">
        <v>2599</v>
      </c>
      <c r="F2401">
        <v>0</v>
      </c>
      <c r="G2401" t="s">
        <v>3018</v>
      </c>
      <c r="H2401">
        <v>6.03</v>
      </c>
      <c r="I2401" s="447">
        <v>9</v>
      </c>
      <c r="J2401" s="380">
        <v>0</v>
      </c>
      <c r="K2401" s="447">
        <v>2000</v>
      </c>
    </row>
    <row r="2402" spans="1:11" x14ac:dyDescent="0.3">
      <c r="A2402" s="256">
        <v>603010108500</v>
      </c>
      <c r="B2402" t="s">
        <v>2572</v>
      </c>
      <c r="C2402" t="s">
        <v>2573</v>
      </c>
      <c r="D2402" s="379">
        <v>603010108500</v>
      </c>
      <c r="E2402" t="s">
        <v>2600</v>
      </c>
      <c r="F2402" t="s">
        <v>2600</v>
      </c>
      <c r="G2402" t="s">
        <v>3018</v>
      </c>
      <c r="H2402">
        <v>7.85</v>
      </c>
      <c r="I2402" s="447">
        <v>9</v>
      </c>
      <c r="J2402" s="380">
        <v>0</v>
      </c>
      <c r="K2402" s="447">
        <v>2000</v>
      </c>
    </row>
    <row r="2403" spans="1:11" x14ac:dyDescent="0.3">
      <c r="A2403" s="256">
        <v>603010109300</v>
      </c>
      <c r="B2403" t="s">
        <v>2572</v>
      </c>
      <c r="C2403" t="s">
        <v>2573</v>
      </c>
      <c r="D2403" s="379">
        <v>603010109300</v>
      </c>
      <c r="E2403" t="s">
        <v>2601</v>
      </c>
      <c r="F2403">
        <v>0</v>
      </c>
      <c r="G2403" t="s">
        <v>3018</v>
      </c>
      <c r="H2403">
        <v>8.85</v>
      </c>
      <c r="I2403" s="447">
        <v>9</v>
      </c>
      <c r="J2403" s="380">
        <v>0</v>
      </c>
      <c r="K2403" s="447">
        <v>2000</v>
      </c>
    </row>
    <row r="2404" spans="1:11" x14ac:dyDescent="0.3">
      <c r="A2404" s="256">
        <v>603010109700</v>
      </c>
      <c r="B2404" t="s">
        <v>2572</v>
      </c>
      <c r="C2404" t="s">
        <v>2573</v>
      </c>
      <c r="D2404" s="379">
        <v>603010109700</v>
      </c>
      <c r="E2404" t="s">
        <v>2602</v>
      </c>
      <c r="F2404" t="s">
        <v>2602</v>
      </c>
      <c r="G2404" t="s">
        <v>3019</v>
      </c>
      <c r="H2404">
        <v>27.94</v>
      </c>
      <c r="I2404" s="447">
        <v>9</v>
      </c>
      <c r="J2404" s="380">
        <v>0</v>
      </c>
      <c r="K2404" s="447">
        <v>2000</v>
      </c>
    </row>
    <row r="2405" spans="1:11" x14ac:dyDescent="0.3">
      <c r="A2405" s="256">
        <v>603010109900</v>
      </c>
      <c r="B2405" t="s">
        <v>2572</v>
      </c>
      <c r="C2405" t="s">
        <v>2573</v>
      </c>
      <c r="D2405" s="379">
        <v>603010109900</v>
      </c>
      <c r="E2405" t="s">
        <v>2603</v>
      </c>
      <c r="F2405" t="s">
        <v>2603</v>
      </c>
      <c r="G2405" t="s">
        <v>3019</v>
      </c>
      <c r="H2405">
        <v>27.98</v>
      </c>
      <c r="I2405" s="447">
        <v>9</v>
      </c>
      <c r="J2405" s="380">
        <v>0</v>
      </c>
      <c r="K2405" s="447">
        <v>2000</v>
      </c>
    </row>
    <row r="2406" spans="1:11" x14ac:dyDescent="0.3">
      <c r="A2406" s="256">
        <v>603010110500</v>
      </c>
      <c r="B2406" t="s">
        <v>2572</v>
      </c>
      <c r="C2406" t="s">
        <v>2573</v>
      </c>
      <c r="D2406" s="379">
        <v>603010110500</v>
      </c>
      <c r="E2406" t="s">
        <v>2604</v>
      </c>
      <c r="F2406" t="s">
        <v>2604</v>
      </c>
      <c r="G2406" t="s">
        <v>3018</v>
      </c>
      <c r="H2406">
        <v>2.11</v>
      </c>
      <c r="I2406" s="447">
        <v>13</v>
      </c>
      <c r="J2406" s="380">
        <v>0</v>
      </c>
      <c r="K2406" s="447">
        <v>2000</v>
      </c>
    </row>
    <row r="2407" spans="1:11" x14ac:dyDescent="0.3">
      <c r="A2407" s="256">
        <v>603010110700</v>
      </c>
      <c r="B2407" t="s">
        <v>2572</v>
      </c>
      <c r="C2407" t="s">
        <v>2573</v>
      </c>
      <c r="D2407" s="379">
        <v>603010110700</v>
      </c>
      <c r="E2407" t="s">
        <v>2605</v>
      </c>
      <c r="F2407" t="s">
        <v>2605</v>
      </c>
      <c r="G2407" t="s">
        <v>3019</v>
      </c>
      <c r="H2407">
        <v>2.3199999999999998</v>
      </c>
      <c r="I2407" s="447">
        <v>13</v>
      </c>
      <c r="J2407" s="380">
        <v>0</v>
      </c>
      <c r="K2407" s="447">
        <v>2000</v>
      </c>
    </row>
    <row r="2408" spans="1:11" x14ac:dyDescent="0.3">
      <c r="A2408" s="256">
        <v>603010112300</v>
      </c>
      <c r="B2408" t="s">
        <v>2572</v>
      </c>
      <c r="C2408" t="s">
        <v>2573</v>
      </c>
      <c r="D2408" s="379">
        <v>603010112300</v>
      </c>
      <c r="E2408" t="s">
        <v>2606</v>
      </c>
      <c r="F2408">
        <v>0</v>
      </c>
      <c r="G2408" t="s">
        <v>3018</v>
      </c>
      <c r="H2408">
        <v>2.5499999999999998</v>
      </c>
      <c r="I2408" s="447">
        <v>13</v>
      </c>
      <c r="J2408" s="380">
        <v>0</v>
      </c>
      <c r="K2408" s="447">
        <v>2000</v>
      </c>
    </row>
    <row r="2409" spans="1:11" x14ac:dyDescent="0.3">
      <c r="A2409" s="256">
        <v>603010112600</v>
      </c>
      <c r="B2409" t="s">
        <v>2572</v>
      </c>
      <c r="C2409" t="s">
        <v>2573</v>
      </c>
      <c r="D2409" s="379">
        <v>603010112600</v>
      </c>
      <c r="E2409" t="s">
        <v>2607</v>
      </c>
      <c r="F2409">
        <v>0</v>
      </c>
      <c r="G2409" t="s">
        <v>3018</v>
      </c>
      <c r="H2409">
        <v>2.87</v>
      </c>
      <c r="I2409" s="447">
        <v>13</v>
      </c>
      <c r="J2409" s="380">
        <v>0</v>
      </c>
      <c r="K2409" s="447">
        <v>2000</v>
      </c>
    </row>
    <row r="2410" spans="1:11" x14ac:dyDescent="0.3">
      <c r="A2410" s="256">
        <v>603010112900</v>
      </c>
      <c r="B2410" t="s">
        <v>2572</v>
      </c>
      <c r="C2410" t="s">
        <v>2573</v>
      </c>
      <c r="D2410" s="379">
        <v>603010112900</v>
      </c>
      <c r="E2410" t="s">
        <v>2608</v>
      </c>
      <c r="F2410">
        <v>0</v>
      </c>
      <c r="G2410" t="s">
        <v>3018</v>
      </c>
      <c r="H2410">
        <v>3.1</v>
      </c>
      <c r="I2410" s="447">
        <v>13</v>
      </c>
      <c r="J2410" s="380">
        <v>0</v>
      </c>
      <c r="K2410" s="447">
        <v>2000</v>
      </c>
    </row>
    <row r="2411" spans="1:11" x14ac:dyDescent="0.3">
      <c r="A2411" s="256">
        <v>603010113200</v>
      </c>
      <c r="B2411" t="s">
        <v>2572</v>
      </c>
      <c r="C2411" t="s">
        <v>2573</v>
      </c>
      <c r="D2411" s="379">
        <v>603010113200</v>
      </c>
      <c r="E2411" t="s">
        <v>2609</v>
      </c>
      <c r="F2411">
        <v>0</v>
      </c>
      <c r="G2411" t="s">
        <v>3018</v>
      </c>
      <c r="H2411">
        <v>3.21</v>
      </c>
      <c r="I2411" s="447">
        <v>13</v>
      </c>
      <c r="J2411" s="380">
        <v>0</v>
      </c>
      <c r="K2411" s="447">
        <v>2000</v>
      </c>
    </row>
    <row r="2412" spans="1:11" x14ac:dyDescent="0.3">
      <c r="A2412" s="256">
        <v>603010113500</v>
      </c>
      <c r="B2412" t="s">
        <v>2572</v>
      </c>
      <c r="C2412" t="s">
        <v>2573</v>
      </c>
      <c r="D2412" s="379">
        <v>603010113500</v>
      </c>
      <c r="E2412" t="s">
        <v>2610</v>
      </c>
      <c r="F2412">
        <v>0</v>
      </c>
      <c r="G2412" t="s">
        <v>3018</v>
      </c>
      <c r="H2412">
        <v>3.5</v>
      </c>
      <c r="I2412" s="447">
        <v>13</v>
      </c>
      <c r="J2412" s="380">
        <v>0</v>
      </c>
      <c r="K2412" s="447">
        <v>2000</v>
      </c>
    </row>
    <row r="2413" spans="1:11" x14ac:dyDescent="0.3">
      <c r="A2413" s="256">
        <v>603010113800</v>
      </c>
      <c r="B2413" t="s">
        <v>2572</v>
      </c>
      <c r="C2413" t="s">
        <v>2573</v>
      </c>
      <c r="D2413" s="379">
        <v>603010113800</v>
      </c>
      <c r="E2413" t="s">
        <v>2611</v>
      </c>
      <c r="F2413">
        <v>0</v>
      </c>
      <c r="G2413" t="s">
        <v>3018</v>
      </c>
      <c r="H2413">
        <v>3.8</v>
      </c>
      <c r="I2413" s="447">
        <v>13</v>
      </c>
      <c r="J2413" s="380">
        <v>0</v>
      </c>
      <c r="K2413" s="447">
        <v>2000</v>
      </c>
    </row>
    <row r="2414" spans="1:11" x14ac:dyDescent="0.3">
      <c r="A2414" s="256">
        <v>603010114100</v>
      </c>
      <c r="B2414" t="s">
        <v>2572</v>
      </c>
      <c r="C2414" t="s">
        <v>2573</v>
      </c>
      <c r="D2414" s="379">
        <v>603010114100</v>
      </c>
      <c r="E2414" t="s">
        <v>2612</v>
      </c>
      <c r="F2414">
        <v>0</v>
      </c>
      <c r="G2414" t="s">
        <v>3018</v>
      </c>
      <c r="H2414">
        <v>4.53</v>
      </c>
      <c r="I2414" s="447">
        <v>13</v>
      </c>
      <c r="J2414" s="380">
        <v>0</v>
      </c>
      <c r="K2414" s="447">
        <v>2000</v>
      </c>
    </row>
    <row r="2415" spans="1:11" x14ac:dyDescent="0.3">
      <c r="A2415" s="256">
        <v>603010114400</v>
      </c>
      <c r="B2415" t="s">
        <v>2572</v>
      </c>
      <c r="C2415" t="s">
        <v>2573</v>
      </c>
      <c r="D2415" s="379">
        <v>603010114400</v>
      </c>
      <c r="E2415" t="s">
        <v>2613</v>
      </c>
      <c r="F2415">
        <v>0</v>
      </c>
      <c r="G2415" t="s">
        <v>3018</v>
      </c>
      <c r="H2415">
        <v>5.46</v>
      </c>
      <c r="I2415" s="447">
        <v>13</v>
      </c>
      <c r="J2415" s="380">
        <v>0</v>
      </c>
      <c r="K2415" s="447">
        <v>2000</v>
      </c>
    </row>
    <row r="2416" spans="1:11" x14ac:dyDescent="0.3">
      <c r="A2416" s="256">
        <v>603010114700</v>
      </c>
      <c r="B2416" t="s">
        <v>2572</v>
      </c>
      <c r="C2416" t="s">
        <v>2573</v>
      </c>
      <c r="D2416" s="379">
        <v>603010114700</v>
      </c>
      <c r="E2416" t="s">
        <v>2614</v>
      </c>
      <c r="F2416">
        <v>0</v>
      </c>
      <c r="G2416" t="s">
        <v>3018</v>
      </c>
      <c r="H2416">
        <v>6.31</v>
      </c>
      <c r="I2416" s="447">
        <v>13</v>
      </c>
      <c r="J2416" s="380">
        <v>0</v>
      </c>
      <c r="K2416" s="447">
        <v>2000</v>
      </c>
    </row>
    <row r="2417" spans="1:11" x14ac:dyDescent="0.3">
      <c r="A2417" s="256">
        <v>603010115000</v>
      </c>
      <c r="B2417" t="s">
        <v>2572</v>
      </c>
      <c r="C2417" t="s">
        <v>2573</v>
      </c>
      <c r="D2417" s="379">
        <v>603010115000</v>
      </c>
      <c r="E2417" t="s">
        <v>2615</v>
      </c>
      <c r="F2417">
        <v>0</v>
      </c>
      <c r="G2417" t="s">
        <v>3018</v>
      </c>
      <c r="H2417">
        <v>6.7</v>
      </c>
      <c r="I2417" s="447">
        <v>13</v>
      </c>
      <c r="J2417" s="380">
        <v>0</v>
      </c>
      <c r="K2417" s="447">
        <v>2000</v>
      </c>
    </row>
    <row r="2418" spans="1:11" x14ac:dyDescent="0.3">
      <c r="A2418" s="256">
        <v>603010115300</v>
      </c>
      <c r="B2418" t="s">
        <v>2572</v>
      </c>
      <c r="C2418" t="s">
        <v>2573</v>
      </c>
      <c r="D2418" s="379">
        <v>603010115300</v>
      </c>
      <c r="E2418" t="s">
        <v>2616</v>
      </c>
      <c r="F2418">
        <v>0</v>
      </c>
      <c r="G2418" t="s">
        <v>3018</v>
      </c>
      <c r="H2418">
        <v>7.37</v>
      </c>
      <c r="I2418" s="447">
        <v>13</v>
      </c>
      <c r="J2418" s="380">
        <v>0</v>
      </c>
      <c r="K2418" s="447">
        <v>2000</v>
      </c>
    </row>
    <row r="2419" spans="1:11" x14ac:dyDescent="0.3">
      <c r="A2419" s="256">
        <v>603010115600</v>
      </c>
      <c r="B2419" t="s">
        <v>2572</v>
      </c>
      <c r="C2419" t="s">
        <v>2573</v>
      </c>
      <c r="D2419" s="379">
        <v>603010115600</v>
      </c>
      <c r="E2419" t="s">
        <v>2617</v>
      </c>
      <c r="F2419">
        <v>0</v>
      </c>
      <c r="G2419" t="s">
        <v>3018</v>
      </c>
      <c r="H2419">
        <v>8.34</v>
      </c>
      <c r="I2419" s="447">
        <v>13</v>
      </c>
      <c r="J2419" s="380">
        <v>0</v>
      </c>
      <c r="K2419" s="447">
        <v>2000</v>
      </c>
    </row>
    <row r="2420" spans="1:11" x14ac:dyDescent="0.3">
      <c r="A2420" s="256">
        <v>603010115800</v>
      </c>
      <c r="B2420" t="s">
        <v>2572</v>
      </c>
      <c r="C2420" t="s">
        <v>2573</v>
      </c>
      <c r="D2420" s="379">
        <v>603010115800</v>
      </c>
      <c r="E2420" t="s">
        <v>2618</v>
      </c>
      <c r="F2420" t="s">
        <v>2618</v>
      </c>
      <c r="G2420" t="s">
        <v>3019</v>
      </c>
      <c r="H2420">
        <v>8.85</v>
      </c>
      <c r="I2420" s="447">
        <v>13</v>
      </c>
      <c r="J2420" s="380">
        <v>0</v>
      </c>
      <c r="K2420" s="447">
        <v>2000</v>
      </c>
    </row>
    <row r="2421" spans="1:11" x14ac:dyDescent="0.3">
      <c r="A2421" s="256">
        <v>603010116200</v>
      </c>
      <c r="B2421" t="s">
        <v>2572</v>
      </c>
      <c r="C2421" t="s">
        <v>2573</v>
      </c>
      <c r="D2421" s="379">
        <v>603010116200</v>
      </c>
      <c r="E2421" t="s">
        <v>2619</v>
      </c>
      <c r="F2421">
        <v>0</v>
      </c>
      <c r="G2421" t="s">
        <v>3018</v>
      </c>
      <c r="H2421">
        <v>9.32</v>
      </c>
      <c r="I2421" s="447">
        <v>13</v>
      </c>
      <c r="J2421" s="380">
        <v>0</v>
      </c>
      <c r="K2421" s="447">
        <v>2000</v>
      </c>
    </row>
    <row r="2422" spans="1:11" x14ac:dyDescent="0.3">
      <c r="A2422" s="256">
        <v>603010116800</v>
      </c>
      <c r="B2422" t="s">
        <v>2572</v>
      </c>
      <c r="C2422" t="s">
        <v>2573</v>
      </c>
      <c r="D2422" s="379">
        <v>603010116800</v>
      </c>
      <c r="E2422" t="s">
        <v>2620</v>
      </c>
      <c r="F2422">
        <v>0</v>
      </c>
      <c r="G2422" t="s">
        <v>3018</v>
      </c>
      <c r="H2422">
        <v>11.25</v>
      </c>
      <c r="I2422" s="447">
        <v>13</v>
      </c>
      <c r="J2422" s="380">
        <v>0</v>
      </c>
      <c r="K2422" s="447">
        <v>2000</v>
      </c>
    </row>
    <row r="2423" spans="1:11" x14ac:dyDescent="0.3">
      <c r="A2423" s="256">
        <v>603010119800</v>
      </c>
      <c r="B2423" t="s">
        <v>2572</v>
      </c>
      <c r="C2423" t="s">
        <v>2573</v>
      </c>
      <c r="D2423" s="379">
        <v>603010119800</v>
      </c>
      <c r="E2423" t="s">
        <v>2621</v>
      </c>
      <c r="F2423">
        <v>0</v>
      </c>
      <c r="G2423" t="s">
        <v>3018</v>
      </c>
      <c r="H2423">
        <v>5.16</v>
      </c>
      <c r="I2423" s="447">
        <v>19</v>
      </c>
      <c r="J2423" s="380">
        <v>0</v>
      </c>
      <c r="K2423" s="447">
        <v>2000</v>
      </c>
    </row>
    <row r="2424" spans="1:11" x14ac:dyDescent="0.3">
      <c r="A2424" s="256">
        <v>603010120100</v>
      </c>
      <c r="B2424" t="s">
        <v>2572</v>
      </c>
      <c r="C2424" t="s">
        <v>2573</v>
      </c>
      <c r="D2424" s="379">
        <v>603010120100</v>
      </c>
      <c r="E2424" t="s">
        <v>2622</v>
      </c>
      <c r="F2424">
        <v>0</v>
      </c>
      <c r="G2424" t="s">
        <v>3018</v>
      </c>
      <c r="H2424">
        <v>5.3</v>
      </c>
      <c r="I2424" s="447">
        <v>19</v>
      </c>
      <c r="J2424" s="380">
        <v>0</v>
      </c>
      <c r="K2424" s="447">
        <v>2000</v>
      </c>
    </row>
    <row r="2425" spans="1:11" x14ac:dyDescent="0.3">
      <c r="A2425" s="256">
        <v>603010120400</v>
      </c>
      <c r="B2425" t="s">
        <v>2572</v>
      </c>
      <c r="C2425" t="s">
        <v>2573</v>
      </c>
      <c r="D2425" s="379">
        <v>603010120400</v>
      </c>
      <c r="E2425" t="s">
        <v>2623</v>
      </c>
      <c r="F2425">
        <v>0</v>
      </c>
      <c r="G2425" t="s">
        <v>3018</v>
      </c>
      <c r="H2425">
        <v>5.32</v>
      </c>
      <c r="I2425" s="447">
        <v>19</v>
      </c>
      <c r="J2425" s="380">
        <v>0</v>
      </c>
      <c r="K2425" s="447">
        <v>2000</v>
      </c>
    </row>
    <row r="2426" spans="1:11" x14ac:dyDescent="0.3">
      <c r="A2426" s="256">
        <v>603010120700</v>
      </c>
      <c r="B2426" t="s">
        <v>2572</v>
      </c>
      <c r="C2426" t="s">
        <v>2573</v>
      </c>
      <c r="D2426" s="379">
        <v>603010120700</v>
      </c>
      <c r="E2426" t="s">
        <v>2624</v>
      </c>
      <c r="F2426">
        <v>0</v>
      </c>
      <c r="G2426" t="s">
        <v>3018</v>
      </c>
      <c r="H2426">
        <v>5.53</v>
      </c>
      <c r="I2426" s="447">
        <v>19</v>
      </c>
      <c r="J2426" s="380">
        <v>0</v>
      </c>
      <c r="K2426" s="447">
        <v>2000</v>
      </c>
    </row>
    <row r="2427" spans="1:11" x14ac:dyDescent="0.3">
      <c r="A2427" s="256">
        <v>603010121000</v>
      </c>
      <c r="B2427" t="s">
        <v>2572</v>
      </c>
      <c r="C2427" t="s">
        <v>2573</v>
      </c>
      <c r="D2427" s="379">
        <v>603010121000</v>
      </c>
      <c r="E2427" t="s">
        <v>2625</v>
      </c>
      <c r="F2427">
        <v>0</v>
      </c>
      <c r="G2427" t="s">
        <v>3018</v>
      </c>
      <c r="H2427">
        <v>6.39</v>
      </c>
      <c r="I2427" s="447">
        <v>19</v>
      </c>
      <c r="J2427" s="380">
        <v>0</v>
      </c>
      <c r="K2427" s="447">
        <v>2000</v>
      </c>
    </row>
    <row r="2428" spans="1:11" x14ac:dyDescent="0.3">
      <c r="A2428" s="256">
        <v>603010121300</v>
      </c>
      <c r="B2428" t="s">
        <v>2572</v>
      </c>
      <c r="C2428" t="s">
        <v>2573</v>
      </c>
      <c r="D2428" s="379">
        <v>603010121300</v>
      </c>
      <c r="E2428" t="s">
        <v>2626</v>
      </c>
      <c r="F2428">
        <v>0</v>
      </c>
      <c r="G2428" t="s">
        <v>3018</v>
      </c>
      <c r="H2428">
        <v>6.43</v>
      </c>
      <c r="I2428" s="447">
        <v>19</v>
      </c>
      <c r="J2428" s="380">
        <v>0</v>
      </c>
      <c r="K2428" s="447">
        <v>2000</v>
      </c>
    </row>
    <row r="2429" spans="1:11" x14ac:dyDescent="0.3">
      <c r="A2429" s="256">
        <v>603010121600</v>
      </c>
      <c r="B2429" t="s">
        <v>2572</v>
      </c>
      <c r="C2429" t="s">
        <v>2573</v>
      </c>
      <c r="D2429" s="379">
        <v>603010121600</v>
      </c>
      <c r="E2429" t="s">
        <v>2627</v>
      </c>
      <c r="F2429">
        <v>0</v>
      </c>
      <c r="G2429" t="s">
        <v>3018</v>
      </c>
      <c r="H2429">
        <v>7.61</v>
      </c>
      <c r="I2429" s="447">
        <v>19</v>
      </c>
      <c r="J2429" s="380">
        <v>0</v>
      </c>
      <c r="K2429" s="447">
        <v>2000</v>
      </c>
    </row>
    <row r="2430" spans="1:11" x14ac:dyDescent="0.3">
      <c r="A2430" s="256">
        <v>603010121900</v>
      </c>
      <c r="B2430" t="s">
        <v>2572</v>
      </c>
      <c r="C2430" t="s">
        <v>2573</v>
      </c>
      <c r="D2430" s="379">
        <v>603010121900</v>
      </c>
      <c r="E2430" t="s">
        <v>2628</v>
      </c>
      <c r="F2430">
        <v>0</v>
      </c>
      <c r="G2430" t="s">
        <v>3018</v>
      </c>
      <c r="H2430">
        <v>8.73</v>
      </c>
      <c r="I2430" s="447">
        <v>19</v>
      </c>
      <c r="J2430" s="380">
        <v>0</v>
      </c>
      <c r="K2430" s="447">
        <v>2000</v>
      </c>
    </row>
    <row r="2431" spans="1:11" x14ac:dyDescent="0.3">
      <c r="A2431" s="256">
        <v>603010122200</v>
      </c>
      <c r="B2431" t="s">
        <v>2572</v>
      </c>
      <c r="C2431" t="s">
        <v>2573</v>
      </c>
      <c r="D2431" s="379">
        <v>603010122200</v>
      </c>
      <c r="E2431" t="s">
        <v>2629</v>
      </c>
      <c r="F2431">
        <v>0</v>
      </c>
      <c r="G2431" t="s">
        <v>3018</v>
      </c>
      <c r="H2431">
        <v>10.29</v>
      </c>
      <c r="I2431" s="447">
        <v>19</v>
      </c>
      <c r="J2431" s="380">
        <v>0</v>
      </c>
      <c r="K2431" s="447">
        <v>2000</v>
      </c>
    </row>
    <row r="2432" spans="1:11" x14ac:dyDescent="0.3">
      <c r="A2432" s="256">
        <v>603010122500</v>
      </c>
      <c r="B2432" t="s">
        <v>2572</v>
      </c>
      <c r="C2432" t="s">
        <v>2573</v>
      </c>
      <c r="D2432" s="379">
        <v>603010122500</v>
      </c>
      <c r="E2432" t="s">
        <v>2630</v>
      </c>
      <c r="F2432">
        <v>0</v>
      </c>
      <c r="G2432" t="s">
        <v>3018</v>
      </c>
      <c r="H2432">
        <v>10.68</v>
      </c>
      <c r="I2432" s="447">
        <v>19</v>
      </c>
      <c r="J2432" s="380">
        <v>0</v>
      </c>
      <c r="K2432" s="447">
        <v>2000</v>
      </c>
    </row>
    <row r="2433" spans="1:11" x14ac:dyDescent="0.3">
      <c r="A2433" s="256">
        <v>603010122800</v>
      </c>
      <c r="B2433" t="s">
        <v>2572</v>
      </c>
      <c r="C2433" t="s">
        <v>2573</v>
      </c>
      <c r="D2433" s="379">
        <v>603010122800</v>
      </c>
      <c r="E2433" t="s">
        <v>2631</v>
      </c>
      <c r="F2433">
        <v>0</v>
      </c>
      <c r="G2433" t="s">
        <v>3018</v>
      </c>
      <c r="H2433">
        <v>11.63</v>
      </c>
      <c r="I2433" s="447">
        <v>19</v>
      </c>
      <c r="J2433" s="380">
        <v>0</v>
      </c>
      <c r="K2433" s="447">
        <v>2000</v>
      </c>
    </row>
    <row r="2434" spans="1:11" x14ac:dyDescent="0.3">
      <c r="A2434" s="256">
        <v>603010123100</v>
      </c>
      <c r="B2434" t="s">
        <v>2572</v>
      </c>
      <c r="C2434" t="s">
        <v>2573</v>
      </c>
      <c r="D2434" s="379">
        <v>603010123100</v>
      </c>
      <c r="E2434" t="s">
        <v>2632</v>
      </c>
      <c r="F2434">
        <v>0</v>
      </c>
      <c r="G2434" t="s">
        <v>3018</v>
      </c>
      <c r="H2434">
        <v>14.28</v>
      </c>
      <c r="I2434" s="447">
        <v>19</v>
      </c>
      <c r="J2434" s="380">
        <v>0</v>
      </c>
      <c r="K2434" s="447">
        <v>2000</v>
      </c>
    </row>
    <row r="2435" spans="1:11" x14ac:dyDescent="0.3">
      <c r="A2435" s="256">
        <v>603010123700</v>
      </c>
      <c r="B2435" t="s">
        <v>2572</v>
      </c>
      <c r="C2435" t="s">
        <v>2573</v>
      </c>
      <c r="D2435" s="379">
        <v>603010123700</v>
      </c>
      <c r="E2435" t="s">
        <v>2633</v>
      </c>
      <c r="F2435">
        <v>0</v>
      </c>
      <c r="G2435" t="s">
        <v>3018</v>
      </c>
      <c r="H2435">
        <v>14.65</v>
      </c>
      <c r="I2435" s="447">
        <v>19</v>
      </c>
      <c r="J2435" s="380">
        <v>0</v>
      </c>
      <c r="K2435" s="447">
        <v>2000</v>
      </c>
    </row>
    <row r="2436" spans="1:11" x14ac:dyDescent="0.3">
      <c r="A2436" s="256">
        <v>603010124300</v>
      </c>
      <c r="B2436" t="s">
        <v>2572</v>
      </c>
      <c r="C2436" t="s">
        <v>2573</v>
      </c>
      <c r="D2436" s="379">
        <v>603010124300</v>
      </c>
      <c r="E2436" t="s">
        <v>2634</v>
      </c>
      <c r="F2436">
        <v>0</v>
      </c>
      <c r="G2436" t="s">
        <v>3018</v>
      </c>
      <c r="H2436">
        <v>17.21</v>
      </c>
      <c r="I2436" s="447">
        <v>19</v>
      </c>
      <c r="J2436" s="380">
        <v>0</v>
      </c>
      <c r="K2436" s="447">
        <v>2000</v>
      </c>
    </row>
    <row r="2437" spans="1:11" x14ac:dyDescent="0.3">
      <c r="A2437" s="256">
        <v>603010131500</v>
      </c>
      <c r="B2437" t="s">
        <v>2572</v>
      </c>
      <c r="C2437" t="s">
        <v>2573</v>
      </c>
      <c r="D2437" s="379">
        <v>603010131500</v>
      </c>
      <c r="E2437" t="s">
        <v>2635</v>
      </c>
      <c r="F2437" t="s">
        <v>2635</v>
      </c>
      <c r="G2437" t="s">
        <v>3018</v>
      </c>
      <c r="H2437">
        <v>9.91</v>
      </c>
      <c r="I2437" s="447">
        <v>25</v>
      </c>
      <c r="J2437" s="380">
        <v>0</v>
      </c>
      <c r="K2437" s="447">
        <v>2000</v>
      </c>
    </row>
    <row r="2438" spans="1:11" x14ac:dyDescent="0.3">
      <c r="A2438" s="256">
        <v>603010131700</v>
      </c>
      <c r="B2438" t="s">
        <v>2572</v>
      </c>
      <c r="C2438" t="s">
        <v>2573</v>
      </c>
      <c r="D2438" s="379">
        <v>603010131700</v>
      </c>
      <c r="E2438" t="s">
        <v>2636</v>
      </c>
      <c r="F2438" t="s">
        <v>2636</v>
      </c>
      <c r="G2438" t="s">
        <v>3019</v>
      </c>
      <c r="H2438">
        <v>10.81</v>
      </c>
      <c r="I2438" s="447">
        <v>25</v>
      </c>
      <c r="J2438" s="380">
        <v>0</v>
      </c>
      <c r="K2438" s="447">
        <v>2000</v>
      </c>
    </row>
    <row r="2439" spans="1:11" x14ac:dyDescent="0.3">
      <c r="A2439" s="256">
        <v>603010132100</v>
      </c>
      <c r="B2439" t="s">
        <v>2572</v>
      </c>
      <c r="C2439" t="s">
        <v>2573</v>
      </c>
      <c r="D2439" s="379">
        <v>603010132100</v>
      </c>
      <c r="E2439" t="s">
        <v>2637</v>
      </c>
      <c r="F2439" t="s">
        <v>2637</v>
      </c>
      <c r="G2439" t="s">
        <v>3019</v>
      </c>
      <c r="H2439">
        <v>15.35</v>
      </c>
      <c r="I2439" s="447">
        <v>25</v>
      </c>
      <c r="J2439" s="380">
        <v>0</v>
      </c>
      <c r="K2439" s="447">
        <v>2000</v>
      </c>
    </row>
    <row r="2440" spans="1:11" x14ac:dyDescent="0.3">
      <c r="A2440" s="256">
        <v>603010132300</v>
      </c>
      <c r="B2440" t="s">
        <v>2572</v>
      </c>
      <c r="C2440" t="s">
        <v>2573</v>
      </c>
      <c r="D2440" s="379">
        <v>603010132300</v>
      </c>
      <c r="E2440" t="s">
        <v>2638</v>
      </c>
      <c r="F2440" t="s">
        <v>2638</v>
      </c>
      <c r="G2440" t="s">
        <v>3019</v>
      </c>
      <c r="H2440">
        <v>17.5</v>
      </c>
      <c r="I2440" s="447">
        <v>25</v>
      </c>
      <c r="J2440" s="380">
        <v>0</v>
      </c>
      <c r="K2440" s="447">
        <v>2000</v>
      </c>
    </row>
    <row r="2441" spans="1:11" x14ac:dyDescent="0.3">
      <c r="A2441" s="256">
        <v>603010132500</v>
      </c>
      <c r="B2441" t="s">
        <v>2572</v>
      </c>
      <c r="C2441" t="s">
        <v>2573</v>
      </c>
      <c r="D2441" s="379">
        <v>603010132500</v>
      </c>
      <c r="E2441" t="s">
        <v>2639</v>
      </c>
      <c r="F2441" t="s">
        <v>2639</v>
      </c>
      <c r="G2441" t="s">
        <v>3018</v>
      </c>
      <c r="H2441">
        <v>19.73</v>
      </c>
      <c r="I2441" s="447">
        <v>25</v>
      </c>
      <c r="J2441" s="380">
        <v>0</v>
      </c>
      <c r="K2441" s="447">
        <v>2000</v>
      </c>
    </row>
    <row r="2442" spans="1:11" x14ac:dyDescent="0.3">
      <c r="A2442" s="256">
        <v>603010132700</v>
      </c>
      <c r="B2442" t="s">
        <v>2572</v>
      </c>
      <c r="C2442" t="s">
        <v>2573</v>
      </c>
      <c r="D2442" s="379">
        <v>603010132700</v>
      </c>
      <c r="E2442" t="s">
        <v>2640</v>
      </c>
      <c r="F2442" t="s">
        <v>2640</v>
      </c>
      <c r="G2442" t="s">
        <v>3019</v>
      </c>
      <c r="H2442">
        <v>21.17</v>
      </c>
      <c r="I2442" s="447">
        <v>25</v>
      </c>
      <c r="J2442" s="380">
        <v>0</v>
      </c>
      <c r="K2442" s="447">
        <v>2000</v>
      </c>
    </row>
    <row r="2443" spans="1:11" x14ac:dyDescent="0.3">
      <c r="A2443" s="256">
        <v>603010132900</v>
      </c>
      <c r="B2443" t="s">
        <v>2572</v>
      </c>
      <c r="C2443" t="s">
        <v>2573</v>
      </c>
      <c r="D2443" s="379">
        <v>603010132900</v>
      </c>
      <c r="E2443" t="s">
        <v>2641</v>
      </c>
      <c r="F2443" t="s">
        <v>2641</v>
      </c>
      <c r="G2443" t="s">
        <v>3019</v>
      </c>
      <c r="H2443">
        <v>22.8</v>
      </c>
      <c r="I2443" s="447">
        <v>25</v>
      </c>
      <c r="J2443" s="380">
        <v>0</v>
      </c>
      <c r="K2443" s="447">
        <v>2000</v>
      </c>
    </row>
    <row r="2444" spans="1:11" x14ac:dyDescent="0.3">
      <c r="A2444" s="256">
        <v>603010133200</v>
      </c>
      <c r="B2444" t="s">
        <v>2572</v>
      </c>
      <c r="C2444" t="s">
        <v>2573</v>
      </c>
      <c r="D2444" s="379">
        <v>603010133200</v>
      </c>
      <c r="E2444" t="s">
        <v>2642</v>
      </c>
      <c r="F2444" t="s">
        <v>2642</v>
      </c>
      <c r="G2444" t="s">
        <v>3018</v>
      </c>
      <c r="H2444">
        <v>25.17</v>
      </c>
      <c r="I2444" s="447">
        <v>25</v>
      </c>
      <c r="J2444" s="380">
        <v>0</v>
      </c>
      <c r="K2444" s="447">
        <v>2000</v>
      </c>
    </row>
    <row r="2445" spans="1:11" x14ac:dyDescent="0.3">
      <c r="A2445" s="256">
        <v>603010133300</v>
      </c>
      <c r="B2445" t="s">
        <v>2572</v>
      </c>
      <c r="C2445" t="s">
        <v>2573</v>
      </c>
      <c r="D2445" s="379">
        <v>603010133300</v>
      </c>
      <c r="E2445" t="s">
        <v>2643</v>
      </c>
      <c r="F2445" t="s">
        <v>2643</v>
      </c>
      <c r="G2445" t="s">
        <v>3018</v>
      </c>
      <c r="H2445">
        <v>28.49</v>
      </c>
      <c r="I2445" s="447">
        <v>25</v>
      </c>
      <c r="J2445" s="380">
        <v>0</v>
      </c>
      <c r="K2445" s="447">
        <v>2000</v>
      </c>
    </row>
    <row r="2446" spans="1:11" x14ac:dyDescent="0.3">
      <c r="A2446" s="256">
        <v>603010133500</v>
      </c>
      <c r="B2446" t="s">
        <v>2572</v>
      </c>
      <c r="C2446" t="s">
        <v>2573</v>
      </c>
      <c r="D2446" s="379">
        <v>603010133500</v>
      </c>
      <c r="E2446" t="s">
        <v>2644</v>
      </c>
      <c r="F2446" t="s">
        <v>2644</v>
      </c>
      <c r="G2446" t="s">
        <v>3018</v>
      </c>
      <c r="H2446">
        <v>28.52</v>
      </c>
      <c r="I2446" s="447">
        <v>25</v>
      </c>
      <c r="J2446" s="380">
        <v>0</v>
      </c>
      <c r="K2446" s="447">
        <v>2000</v>
      </c>
    </row>
    <row r="2447" spans="1:11" x14ac:dyDescent="0.3">
      <c r="A2447" s="256">
        <v>603010134700</v>
      </c>
      <c r="B2447" t="s">
        <v>2572</v>
      </c>
      <c r="C2447" t="s">
        <v>2573</v>
      </c>
      <c r="D2447" s="379">
        <v>603010134700</v>
      </c>
      <c r="E2447" t="s">
        <v>2645</v>
      </c>
      <c r="F2447" t="s">
        <v>2645</v>
      </c>
      <c r="G2447" t="s">
        <v>3018</v>
      </c>
      <c r="H2447">
        <v>43.73</v>
      </c>
      <c r="I2447" s="447">
        <v>25</v>
      </c>
      <c r="J2447" s="380">
        <v>0</v>
      </c>
      <c r="K2447" s="447">
        <v>2000</v>
      </c>
    </row>
    <row r="2448" spans="1:11" x14ac:dyDescent="0.3">
      <c r="A2448" s="256">
        <v>603010135000</v>
      </c>
      <c r="B2448" t="s">
        <v>2572</v>
      </c>
      <c r="C2448" t="s">
        <v>2573</v>
      </c>
      <c r="D2448" s="379">
        <v>603010135000</v>
      </c>
      <c r="E2448" t="s">
        <v>2646</v>
      </c>
      <c r="F2448" t="s">
        <v>2646</v>
      </c>
      <c r="G2448" t="s">
        <v>3019</v>
      </c>
      <c r="H2448">
        <v>20.02</v>
      </c>
      <c r="I2448" s="447">
        <v>32</v>
      </c>
      <c r="J2448" s="380">
        <v>0</v>
      </c>
      <c r="K2448" s="447">
        <v>2000</v>
      </c>
    </row>
    <row r="2449" spans="1:11" x14ac:dyDescent="0.3">
      <c r="A2449" s="256">
        <v>603010135300</v>
      </c>
      <c r="B2449" t="s">
        <v>2572</v>
      </c>
      <c r="C2449" t="s">
        <v>2573</v>
      </c>
      <c r="D2449" s="379">
        <v>603010135300</v>
      </c>
      <c r="E2449" t="s">
        <v>2647</v>
      </c>
      <c r="F2449" t="s">
        <v>2647</v>
      </c>
      <c r="G2449" t="s">
        <v>3018</v>
      </c>
      <c r="H2449">
        <v>22.23</v>
      </c>
      <c r="I2449" s="447">
        <v>32</v>
      </c>
      <c r="J2449" s="380">
        <v>0</v>
      </c>
      <c r="K2449" s="447">
        <v>2000</v>
      </c>
    </row>
    <row r="2450" spans="1:11" x14ac:dyDescent="0.3">
      <c r="A2450" s="256">
        <v>603010135900</v>
      </c>
      <c r="B2450" t="s">
        <v>2572</v>
      </c>
      <c r="C2450" t="s">
        <v>2573</v>
      </c>
      <c r="D2450" s="379">
        <v>603010135900</v>
      </c>
      <c r="E2450" t="s">
        <v>2648</v>
      </c>
      <c r="F2450" t="s">
        <v>2648</v>
      </c>
      <c r="G2450" t="s">
        <v>3019</v>
      </c>
      <c r="H2450">
        <v>28.75</v>
      </c>
      <c r="I2450" s="447">
        <v>32</v>
      </c>
      <c r="J2450" s="380">
        <v>0</v>
      </c>
      <c r="K2450" s="447">
        <v>2000</v>
      </c>
    </row>
    <row r="2451" spans="1:11" x14ac:dyDescent="0.3">
      <c r="A2451" s="256">
        <v>603010136100</v>
      </c>
      <c r="B2451" t="s">
        <v>2572</v>
      </c>
      <c r="C2451" t="s">
        <v>2573</v>
      </c>
      <c r="D2451" s="379">
        <v>603010136100</v>
      </c>
      <c r="E2451" t="s">
        <v>2649</v>
      </c>
      <c r="F2451" t="s">
        <v>2649</v>
      </c>
      <c r="G2451" t="s">
        <v>3019</v>
      </c>
      <c r="H2451">
        <v>31.69</v>
      </c>
      <c r="I2451" s="447">
        <v>32</v>
      </c>
      <c r="J2451" s="380">
        <v>0</v>
      </c>
      <c r="K2451" s="447">
        <v>2000</v>
      </c>
    </row>
    <row r="2452" spans="1:11" x14ac:dyDescent="0.3">
      <c r="A2452" s="256">
        <v>603010136500</v>
      </c>
      <c r="B2452" t="s">
        <v>2572</v>
      </c>
      <c r="C2452" t="s">
        <v>2573</v>
      </c>
      <c r="D2452" s="379">
        <v>603010136500</v>
      </c>
      <c r="E2452" t="s">
        <v>2650</v>
      </c>
      <c r="F2452" t="s">
        <v>2650</v>
      </c>
      <c r="G2452" t="s">
        <v>3019</v>
      </c>
      <c r="H2452">
        <v>24.43</v>
      </c>
      <c r="I2452" s="447">
        <v>32</v>
      </c>
      <c r="J2452" s="380">
        <v>0</v>
      </c>
      <c r="K2452" s="447">
        <v>2000</v>
      </c>
    </row>
    <row r="2453" spans="1:11" x14ac:dyDescent="0.3">
      <c r="A2453" s="256">
        <v>603010136900</v>
      </c>
      <c r="B2453" t="s">
        <v>2572</v>
      </c>
      <c r="C2453" t="s">
        <v>2573</v>
      </c>
      <c r="D2453" s="379">
        <v>603010136900</v>
      </c>
      <c r="E2453" t="s">
        <v>2651</v>
      </c>
      <c r="F2453" t="s">
        <v>2651</v>
      </c>
      <c r="G2453" t="s">
        <v>3019</v>
      </c>
      <c r="H2453">
        <v>46.35</v>
      </c>
      <c r="I2453" s="447">
        <v>32</v>
      </c>
      <c r="J2453" s="380">
        <v>0</v>
      </c>
      <c r="K2453" s="447">
        <v>2000</v>
      </c>
    </row>
    <row r="2454" spans="1:11" x14ac:dyDescent="0.3">
      <c r="A2454" s="256">
        <v>603010201000</v>
      </c>
      <c r="B2454" t="s">
        <v>2572</v>
      </c>
      <c r="C2454" t="s">
        <v>2573</v>
      </c>
      <c r="D2454" s="379">
        <v>603010201000</v>
      </c>
      <c r="E2454" t="s">
        <v>2652</v>
      </c>
      <c r="F2454">
        <v>0</v>
      </c>
      <c r="G2454" t="s">
        <v>3018</v>
      </c>
      <c r="H2454">
        <v>1.1000000000000001</v>
      </c>
      <c r="I2454">
        <v>0</v>
      </c>
      <c r="J2454" s="380">
        <v>0</v>
      </c>
      <c r="K2454" s="380">
        <v>0</v>
      </c>
    </row>
    <row r="2455" spans="1:11" x14ac:dyDescent="0.3">
      <c r="A2455" s="256">
        <v>603010201300</v>
      </c>
      <c r="B2455" t="s">
        <v>2572</v>
      </c>
      <c r="C2455" t="s">
        <v>2573</v>
      </c>
      <c r="D2455" s="379">
        <v>603010201300</v>
      </c>
      <c r="E2455" t="s">
        <v>2653</v>
      </c>
      <c r="F2455" t="s">
        <v>2653</v>
      </c>
      <c r="G2455" t="s">
        <v>3018</v>
      </c>
      <c r="H2455">
        <v>1.23</v>
      </c>
      <c r="I2455">
        <v>0</v>
      </c>
      <c r="J2455" s="380">
        <v>0</v>
      </c>
      <c r="K2455" s="380">
        <v>0</v>
      </c>
    </row>
    <row r="2456" spans="1:11" x14ac:dyDescent="0.3">
      <c r="A2456" s="256">
        <v>603020205700</v>
      </c>
      <c r="B2456" t="s">
        <v>2572</v>
      </c>
      <c r="C2456" t="s">
        <v>2573</v>
      </c>
      <c r="D2456" s="379">
        <v>603020205700</v>
      </c>
      <c r="E2456" t="s">
        <v>2654</v>
      </c>
      <c r="F2456" t="s">
        <v>2654</v>
      </c>
      <c r="G2456" t="s">
        <v>3019</v>
      </c>
      <c r="H2456">
        <v>2.2400000000000002</v>
      </c>
      <c r="I2456">
        <v>0</v>
      </c>
      <c r="J2456" s="380">
        <v>0</v>
      </c>
      <c r="K2456" s="380">
        <v>0</v>
      </c>
    </row>
    <row r="2457" spans="1:11" x14ac:dyDescent="0.3">
      <c r="A2457" s="256">
        <v>603010207300</v>
      </c>
      <c r="B2457" t="s">
        <v>2572</v>
      </c>
      <c r="C2457" t="s">
        <v>2573</v>
      </c>
      <c r="D2457" s="379">
        <v>603010207300</v>
      </c>
      <c r="E2457" t="s">
        <v>2655</v>
      </c>
      <c r="F2457">
        <v>0</v>
      </c>
      <c r="G2457" t="s">
        <v>3018</v>
      </c>
      <c r="H2457">
        <v>7.85</v>
      </c>
      <c r="I2457">
        <v>0</v>
      </c>
      <c r="J2457" s="380">
        <v>0</v>
      </c>
      <c r="K2457" s="380">
        <v>0</v>
      </c>
    </row>
    <row r="2458" spans="1:11" x14ac:dyDescent="0.3">
      <c r="A2458" s="256">
        <v>603010208100</v>
      </c>
      <c r="B2458" t="s">
        <v>2572</v>
      </c>
      <c r="C2458" t="s">
        <v>2573</v>
      </c>
      <c r="D2458" s="379">
        <v>603010208100</v>
      </c>
      <c r="E2458" t="s">
        <v>2656</v>
      </c>
      <c r="F2458" t="s">
        <v>2656</v>
      </c>
      <c r="G2458" t="s">
        <v>3018</v>
      </c>
      <c r="H2458">
        <v>6.03</v>
      </c>
      <c r="I2458">
        <v>0</v>
      </c>
      <c r="J2458" s="380">
        <v>0</v>
      </c>
      <c r="K2458" s="380">
        <v>0</v>
      </c>
    </row>
    <row r="2459" spans="1:11" x14ac:dyDescent="0.3">
      <c r="A2459" s="256">
        <v>603010209300</v>
      </c>
      <c r="B2459" t="s">
        <v>2572</v>
      </c>
      <c r="C2459" t="s">
        <v>2573</v>
      </c>
      <c r="D2459" s="379">
        <v>603010209300</v>
      </c>
      <c r="E2459" t="s">
        <v>2657</v>
      </c>
      <c r="F2459" t="s">
        <v>2657</v>
      </c>
      <c r="G2459" t="s">
        <v>3019</v>
      </c>
      <c r="H2459">
        <v>8.85</v>
      </c>
      <c r="I2459">
        <v>0</v>
      </c>
      <c r="J2459" s="380">
        <v>0</v>
      </c>
      <c r="K2459" s="380">
        <v>0</v>
      </c>
    </row>
    <row r="2460" spans="1:11" x14ac:dyDescent="0.3">
      <c r="A2460" s="256">
        <v>603010210000</v>
      </c>
      <c r="B2460" t="s">
        <v>2572</v>
      </c>
      <c r="C2460" t="s">
        <v>2573</v>
      </c>
      <c r="D2460" s="379">
        <v>603010210000</v>
      </c>
      <c r="E2460" t="s">
        <v>2658</v>
      </c>
      <c r="F2460" t="s">
        <v>2658</v>
      </c>
      <c r="G2460" t="s">
        <v>3018</v>
      </c>
      <c r="H2460">
        <v>2.11</v>
      </c>
      <c r="I2460">
        <v>0</v>
      </c>
      <c r="J2460" s="380">
        <v>0</v>
      </c>
      <c r="K2460" s="380">
        <v>0</v>
      </c>
    </row>
    <row r="2461" spans="1:11" x14ac:dyDescent="0.3">
      <c r="A2461" s="256">
        <v>603010213500</v>
      </c>
      <c r="B2461" t="s">
        <v>2572</v>
      </c>
      <c r="C2461" t="s">
        <v>2573</v>
      </c>
      <c r="D2461" s="379">
        <v>603010213500</v>
      </c>
      <c r="E2461" t="s">
        <v>2659</v>
      </c>
      <c r="F2461" t="s">
        <v>2659</v>
      </c>
      <c r="G2461" t="s">
        <v>3018</v>
      </c>
      <c r="H2461">
        <v>3.21</v>
      </c>
      <c r="I2461">
        <v>0</v>
      </c>
      <c r="J2461" s="380">
        <v>0</v>
      </c>
      <c r="K2461" s="380">
        <v>0</v>
      </c>
    </row>
    <row r="2462" spans="1:11" x14ac:dyDescent="0.3">
      <c r="A2462" s="256">
        <v>603010220800</v>
      </c>
      <c r="B2462" t="s">
        <v>2572</v>
      </c>
      <c r="C2462" t="s">
        <v>2573</v>
      </c>
      <c r="D2462" s="379">
        <v>603010220800</v>
      </c>
      <c r="E2462" t="s">
        <v>2660</v>
      </c>
      <c r="F2462" t="s">
        <v>2660</v>
      </c>
      <c r="G2462" t="s">
        <v>3018</v>
      </c>
      <c r="H2462">
        <v>5.53</v>
      </c>
      <c r="I2462">
        <v>0</v>
      </c>
      <c r="J2462" s="380">
        <v>0</v>
      </c>
      <c r="K2462" s="380">
        <v>0</v>
      </c>
    </row>
    <row r="2463" spans="1:11" x14ac:dyDescent="0.3">
      <c r="A2463" s="256">
        <v>603010222200</v>
      </c>
      <c r="B2463" t="s">
        <v>2572</v>
      </c>
      <c r="C2463" t="s">
        <v>2573</v>
      </c>
      <c r="D2463" s="379">
        <v>603010222200</v>
      </c>
      <c r="E2463" t="s">
        <v>2661</v>
      </c>
      <c r="F2463" t="s">
        <v>2661</v>
      </c>
      <c r="G2463" t="s">
        <v>3018</v>
      </c>
      <c r="H2463">
        <v>10.29</v>
      </c>
      <c r="I2463">
        <v>0</v>
      </c>
      <c r="J2463" s="380">
        <v>0</v>
      </c>
      <c r="K2463" s="380">
        <v>0</v>
      </c>
    </row>
    <row r="2464" spans="1:11" x14ac:dyDescent="0.3">
      <c r="A2464" s="256">
        <v>603010222500</v>
      </c>
      <c r="B2464" t="s">
        <v>2572</v>
      </c>
      <c r="C2464" t="s">
        <v>2573</v>
      </c>
      <c r="D2464" s="379">
        <v>603010222500</v>
      </c>
      <c r="E2464" t="s">
        <v>2662</v>
      </c>
      <c r="F2464" t="s">
        <v>2662</v>
      </c>
      <c r="G2464" t="s">
        <v>3018</v>
      </c>
      <c r="H2464">
        <v>10.68</v>
      </c>
      <c r="I2464">
        <v>0</v>
      </c>
      <c r="J2464" s="380">
        <v>0</v>
      </c>
      <c r="K2464" s="380">
        <v>0</v>
      </c>
    </row>
    <row r="2465" spans="1:11" x14ac:dyDescent="0.3">
      <c r="A2465" s="256">
        <v>603010222800</v>
      </c>
      <c r="B2465" t="s">
        <v>2572</v>
      </c>
      <c r="C2465" t="s">
        <v>2573</v>
      </c>
      <c r="D2465" s="379">
        <v>603010222800</v>
      </c>
      <c r="E2465" t="s">
        <v>2663</v>
      </c>
      <c r="F2465" t="s">
        <v>2663</v>
      </c>
      <c r="G2465" t="s">
        <v>3018</v>
      </c>
      <c r="H2465">
        <v>11.63</v>
      </c>
      <c r="I2465">
        <v>0</v>
      </c>
      <c r="J2465" s="380">
        <v>0</v>
      </c>
      <c r="K2465" s="380">
        <v>0</v>
      </c>
    </row>
    <row r="2466" spans="1:11" x14ac:dyDescent="0.3">
      <c r="A2466" s="256">
        <v>603010223100</v>
      </c>
      <c r="B2466" t="s">
        <v>2572</v>
      </c>
      <c r="C2466" t="s">
        <v>2573</v>
      </c>
      <c r="D2466" s="379">
        <v>603010223100</v>
      </c>
      <c r="E2466" t="s">
        <v>2664</v>
      </c>
      <c r="F2466" t="s">
        <v>2664</v>
      </c>
      <c r="G2466" t="s">
        <v>3018</v>
      </c>
      <c r="H2466">
        <v>14.28</v>
      </c>
      <c r="I2466">
        <v>0</v>
      </c>
      <c r="J2466" s="380">
        <v>0</v>
      </c>
      <c r="K2466" s="380">
        <v>0</v>
      </c>
    </row>
    <row r="2467" spans="1:11" x14ac:dyDescent="0.3">
      <c r="A2467" s="256">
        <v>603010233500</v>
      </c>
      <c r="B2467" t="s">
        <v>2572</v>
      </c>
      <c r="C2467" t="s">
        <v>2573</v>
      </c>
      <c r="D2467" s="379">
        <v>603010233500</v>
      </c>
      <c r="E2467" t="s">
        <v>2665</v>
      </c>
      <c r="F2467" t="s">
        <v>2665</v>
      </c>
      <c r="G2467" t="s">
        <v>3019</v>
      </c>
      <c r="H2467">
        <v>28.52</v>
      </c>
      <c r="I2467">
        <v>0</v>
      </c>
      <c r="J2467" s="380">
        <v>0</v>
      </c>
      <c r="K2467" s="380">
        <v>0</v>
      </c>
    </row>
    <row r="2468" spans="1:11" x14ac:dyDescent="0.3">
      <c r="A2468" s="256">
        <v>603010235100</v>
      </c>
      <c r="B2468" t="s">
        <v>2572</v>
      </c>
      <c r="C2468" t="s">
        <v>2573</v>
      </c>
      <c r="D2468" s="379">
        <v>603010235100</v>
      </c>
      <c r="E2468" t="s">
        <v>2666</v>
      </c>
      <c r="F2468" t="s">
        <v>2666</v>
      </c>
      <c r="G2468" t="s">
        <v>3019</v>
      </c>
      <c r="H2468">
        <v>13.97</v>
      </c>
      <c r="I2468">
        <v>0</v>
      </c>
      <c r="J2468" s="380">
        <v>0</v>
      </c>
      <c r="K2468" s="380">
        <v>0</v>
      </c>
    </row>
    <row r="2469" spans="1:11" x14ac:dyDescent="0.3">
      <c r="A2469" s="256">
        <v>603010235300</v>
      </c>
      <c r="B2469" t="s">
        <v>2572</v>
      </c>
      <c r="C2469" t="s">
        <v>2573</v>
      </c>
      <c r="D2469" s="379">
        <v>603010235300</v>
      </c>
      <c r="E2469" t="s">
        <v>2667</v>
      </c>
      <c r="F2469" t="s">
        <v>2667</v>
      </c>
      <c r="G2469" t="s">
        <v>3019</v>
      </c>
      <c r="H2469">
        <v>14.91</v>
      </c>
      <c r="I2469">
        <v>0</v>
      </c>
      <c r="J2469" s="380">
        <v>0</v>
      </c>
      <c r="K2469" s="380">
        <v>0</v>
      </c>
    </row>
    <row r="2470" spans="1:11" x14ac:dyDescent="0.3">
      <c r="A2470" s="256">
        <v>603010237100</v>
      </c>
      <c r="B2470" t="s">
        <v>2572</v>
      </c>
      <c r="C2470" t="s">
        <v>2573</v>
      </c>
      <c r="D2470" s="379">
        <v>603010237100</v>
      </c>
      <c r="E2470" t="s">
        <v>2668</v>
      </c>
      <c r="F2470" t="s">
        <v>2668</v>
      </c>
      <c r="G2470" t="s">
        <v>3019</v>
      </c>
      <c r="H2470">
        <v>25.22</v>
      </c>
      <c r="I2470">
        <v>0</v>
      </c>
      <c r="J2470" s="380">
        <v>0</v>
      </c>
      <c r="K2470" s="380">
        <v>0</v>
      </c>
    </row>
    <row r="2471" spans="1:11" x14ac:dyDescent="0.3">
      <c r="A2471" s="256">
        <v>603010300100</v>
      </c>
      <c r="B2471" t="s">
        <v>2572</v>
      </c>
      <c r="C2471" t="s">
        <v>2573</v>
      </c>
      <c r="D2471" s="379">
        <v>603010300100</v>
      </c>
      <c r="E2471" t="s">
        <v>2669</v>
      </c>
      <c r="F2471">
        <v>0</v>
      </c>
      <c r="G2471" t="s">
        <v>3018</v>
      </c>
      <c r="H2471">
        <v>9.36</v>
      </c>
      <c r="I2471">
        <v>0</v>
      </c>
      <c r="J2471" s="380">
        <v>0</v>
      </c>
      <c r="K2471" s="380">
        <v>0</v>
      </c>
    </row>
    <row r="2472" spans="1:11" x14ac:dyDescent="0.3">
      <c r="A2472" s="256">
        <v>603010300400</v>
      </c>
      <c r="B2472" t="s">
        <v>2572</v>
      </c>
      <c r="C2472" t="s">
        <v>2573</v>
      </c>
      <c r="D2472" s="379">
        <v>603010300400</v>
      </c>
      <c r="E2472" t="s">
        <v>2670</v>
      </c>
      <c r="F2472">
        <v>0</v>
      </c>
      <c r="G2472" t="s">
        <v>3018</v>
      </c>
      <c r="H2472">
        <v>10.17</v>
      </c>
      <c r="I2472">
        <v>0</v>
      </c>
      <c r="J2472" s="380">
        <v>0</v>
      </c>
      <c r="K2472" s="380">
        <v>0</v>
      </c>
    </row>
    <row r="2473" spans="1:11" x14ac:dyDescent="0.3">
      <c r="A2473" s="256">
        <v>603010300700</v>
      </c>
      <c r="B2473" t="s">
        <v>2572</v>
      </c>
      <c r="C2473" t="s">
        <v>2573</v>
      </c>
      <c r="D2473" s="379">
        <v>603010300700</v>
      </c>
      <c r="E2473" t="s">
        <v>2671</v>
      </c>
      <c r="F2473">
        <v>0</v>
      </c>
      <c r="G2473" t="s">
        <v>3018</v>
      </c>
      <c r="H2473">
        <v>11</v>
      </c>
      <c r="I2473">
        <v>0</v>
      </c>
      <c r="J2473" s="380">
        <v>0</v>
      </c>
      <c r="K2473" s="380">
        <v>0</v>
      </c>
    </row>
    <row r="2474" spans="1:11" x14ac:dyDescent="0.3">
      <c r="A2474" s="256">
        <v>603010301000</v>
      </c>
      <c r="B2474" t="s">
        <v>2572</v>
      </c>
      <c r="C2474" t="s">
        <v>2573</v>
      </c>
      <c r="D2474" s="379">
        <v>603010301000</v>
      </c>
      <c r="E2474" t="s">
        <v>2672</v>
      </c>
      <c r="F2474">
        <v>0</v>
      </c>
      <c r="G2474" t="s">
        <v>3018</v>
      </c>
      <c r="H2474">
        <v>13.36</v>
      </c>
      <c r="I2474">
        <v>0</v>
      </c>
      <c r="J2474" s="380">
        <v>0</v>
      </c>
      <c r="K2474" s="380">
        <v>0</v>
      </c>
    </row>
    <row r="2475" spans="1:11" x14ac:dyDescent="0.3">
      <c r="A2475" s="256">
        <v>603010301900</v>
      </c>
      <c r="B2475" t="s">
        <v>2572</v>
      </c>
      <c r="C2475" t="s">
        <v>2573</v>
      </c>
      <c r="D2475" s="379">
        <v>603010301900</v>
      </c>
      <c r="E2475" t="s">
        <v>2673</v>
      </c>
      <c r="F2475">
        <v>0</v>
      </c>
      <c r="G2475" t="s">
        <v>3018</v>
      </c>
      <c r="H2475">
        <v>21.28</v>
      </c>
      <c r="I2475">
        <v>0</v>
      </c>
      <c r="J2475" s="380">
        <v>0</v>
      </c>
      <c r="K2475" s="380">
        <v>0</v>
      </c>
    </row>
    <row r="2476" spans="1:11" x14ac:dyDescent="0.3">
      <c r="A2476" s="256">
        <v>603010302200</v>
      </c>
      <c r="B2476" t="s">
        <v>2572</v>
      </c>
      <c r="C2476" t="s">
        <v>2573</v>
      </c>
      <c r="D2476" s="379">
        <v>603010302200</v>
      </c>
      <c r="E2476" t="s">
        <v>2674</v>
      </c>
      <c r="F2476">
        <v>0</v>
      </c>
      <c r="G2476" t="s">
        <v>3018</v>
      </c>
      <c r="H2476">
        <v>28.32</v>
      </c>
      <c r="I2476">
        <v>0</v>
      </c>
      <c r="J2476" s="380">
        <v>0</v>
      </c>
      <c r="K2476" s="380">
        <v>0</v>
      </c>
    </row>
    <row r="2477" spans="1:11" x14ac:dyDescent="0.3">
      <c r="A2477" s="256">
        <v>603010305200</v>
      </c>
      <c r="B2477" t="s">
        <v>2572</v>
      </c>
      <c r="C2477" t="s">
        <v>2573</v>
      </c>
      <c r="D2477" s="379">
        <v>603010305200</v>
      </c>
      <c r="E2477" t="s">
        <v>2675</v>
      </c>
      <c r="F2477">
        <v>0</v>
      </c>
      <c r="G2477" t="s">
        <v>3018</v>
      </c>
      <c r="H2477">
        <v>36.36</v>
      </c>
      <c r="I2477">
        <v>0</v>
      </c>
      <c r="J2477" s="380">
        <v>0</v>
      </c>
      <c r="K2477" s="380">
        <v>0</v>
      </c>
    </row>
    <row r="2478" spans="1:11" x14ac:dyDescent="0.3">
      <c r="A2478" s="256">
        <v>603010305500</v>
      </c>
      <c r="B2478" t="s">
        <v>2572</v>
      </c>
      <c r="C2478" t="s">
        <v>2573</v>
      </c>
      <c r="D2478" s="379">
        <v>603010305500</v>
      </c>
      <c r="E2478" t="s">
        <v>2676</v>
      </c>
      <c r="F2478">
        <v>0</v>
      </c>
      <c r="G2478" t="s">
        <v>3018</v>
      </c>
      <c r="H2478">
        <v>42.98</v>
      </c>
      <c r="I2478">
        <v>0</v>
      </c>
      <c r="J2478" s="380">
        <v>0</v>
      </c>
      <c r="K2478" s="380">
        <v>0</v>
      </c>
    </row>
    <row r="2479" spans="1:11" x14ac:dyDescent="0.3">
      <c r="A2479" s="256">
        <v>603010500100</v>
      </c>
      <c r="B2479" t="s">
        <v>2572</v>
      </c>
      <c r="C2479" t="s">
        <v>2573</v>
      </c>
      <c r="D2479" s="379">
        <v>603010500100</v>
      </c>
      <c r="E2479" t="s">
        <v>2677</v>
      </c>
      <c r="F2479">
        <v>0</v>
      </c>
      <c r="G2479" t="s">
        <v>3018</v>
      </c>
      <c r="H2479">
        <v>0.63</v>
      </c>
      <c r="I2479">
        <v>0</v>
      </c>
      <c r="J2479" s="380">
        <v>0</v>
      </c>
      <c r="K2479" s="380">
        <v>0</v>
      </c>
    </row>
    <row r="2480" spans="1:11" x14ac:dyDescent="0.3">
      <c r="A2480" s="256">
        <v>603010500400</v>
      </c>
      <c r="B2480" t="s">
        <v>2572</v>
      </c>
      <c r="C2480" t="s">
        <v>2573</v>
      </c>
      <c r="D2480" s="379">
        <v>603010500400</v>
      </c>
      <c r="E2480" t="s">
        <v>2678</v>
      </c>
      <c r="F2480">
        <v>0</v>
      </c>
      <c r="G2480" t="s">
        <v>3018</v>
      </c>
      <c r="H2480">
        <v>0.65</v>
      </c>
      <c r="I2480">
        <v>0</v>
      </c>
      <c r="J2480" s="380">
        <v>0</v>
      </c>
      <c r="K2480" s="380">
        <v>0</v>
      </c>
    </row>
    <row r="2481" spans="1:11" x14ac:dyDescent="0.3">
      <c r="A2481" s="256">
        <v>603010500700</v>
      </c>
      <c r="B2481" t="s">
        <v>2572</v>
      </c>
      <c r="C2481" t="s">
        <v>2573</v>
      </c>
      <c r="D2481" s="379">
        <v>603010500700</v>
      </c>
      <c r="E2481" t="s">
        <v>2679</v>
      </c>
      <c r="F2481">
        <v>0</v>
      </c>
      <c r="G2481" t="s">
        <v>3018</v>
      </c>
      <c r="H2481">
        <v>0.78</v>
      </c>
      <c r="I2481">
        <v>0</v>
      </c>
      <c r="J2481" s="380">
        <v>0</v>
      </c>
      <c r="K2481" s="380">
        <v>0</v>
      </c>
    </row>
    <row r="2482" spans="1:11" x14ac:dyDescent="0.3">
      <c r="A2482" s="256">
        <v>603010501000</v>
      </c>
      <c r="B2482" t="s">
        <v>2572</v>
      </c>
      <c r="C2482" t="s">
        <v>2573</v>
      </c>
      <c r="D2482" s="379">
        <v>603010501000</v>
      </c>
      <c r="E2482" t="s">
        <v>2680</v>
      </c>
      <c r="F2482">
        <v>0</v>
      </c>
      <c r="G2482" t="s">
        <v>3018</v>
      </c>
      <c r="H2482">
        <v>1</v>
      </c>
      <c r="I2482">
        <v>0</v>
      </c>
      <c r="J2482" s="380">
        <v>0</v>
      </c>
      <c r="K2482" s="380">
        <v>0</v>
      </c>
    </row>
    <row r="2483" spans="1:11" x14ac:dyDescent="0.3">
      <c r="A2483" s="256">
        <v>603010501300</v>
      </c>
      <c r="B2483" t="s">
        <v>2572</v>
      </c>
      <c r="C2483" t="s">
        <v>2573</v>
      </c>
      <c r="D2483" s="379">
        <v>605010501300</v>
      </c>
      <c r="E2483" t="s">
        <v>2681</v>
      </c>
      <c r="F2483">
        <v>0</v>
      </c>
      <c r="G2483" t="s">
        <v>3018</v>
      </c>
      <c r="H2483">
        <v>1.1200000000000001</v>
      </c>
      <c r="I2483">
        <v>0</v>
      </c>
      <c r="J2483" s="380">
        <v>0</v>
      </c>
      <c r="K2483" s="380">
        <v>0</v>
      </c>
    </row>
    <row r="2484" spans="1:11" x14ac:dyDescent="0.3">
      <c r="A2484" s="256">
        <v>603010503400</v>
      </c>
      <c r="B2484" t="s">
        <v>2572</v>
      </c>
      <c r="C2484" t="s">
        <v>2573</v>
      </c>
      <c r="D2484" s="379">
        <v>603010503400</v>
      </c>
      <c r="E2484" t="s">
        <v>2682</v>
      </c>
      <c r="F2484">
        <v>0</v>
      </c>
      <c r="G2484" t="s">
        <v>3018</v>
      </c>
      <c r="H2484">
        <v>2.5299999999999998</v>
      </c>
      <c r="I2484">
        <v>0</v>
      </c>
      <c r="J2484" s="380">
        <v>0</v>
      </c>
      <c r="K2484" s="380">
        <v>0</v>
      </c>
    </row>
    <row r="2485" spans="1:11" x14ac:dyDescent="0.3">
      <c r="A2485" s="256">
        <v>603010503700</v>
      </c>
      <c r="B2485" t="s">
        <v>2572</v>
      </c>
      <c r="C2485" t="s">
        <v>2573</v>
      </c>
      <c r="D2485" s="379">
        <v>603010503700</v>
      </c>
      <c r="E2485" t="s">
        <v>2683</v>
      </c>
      <c r="F2485">
        <v>0</v>
      </c>
      <c r="G2485" t="s">
        <v>3018</v>
      </c>
      <c r="H2485">
        <v>2.63</v>
      </c>
      <c r="I2485">
        <v>0</v>
      </c>
      <c r="J2485" s="380">
        <v>0</v>
      </c>
      <c r="K2485" s="380">
        <v>0</v>
      </c>
    </row>
    <row r="2486" spans="1:11" x14ac:dyDescent="0.3">
      <c r="A2486" s="256">
        <v>603010504300</v>
      </c>
      <c r="B2486" t="s">
        <v>2572</v>
      </c>
      <c r="C2486" t="s">
        <v>2573</v>
      </c>
      <c r="D2486" s="379">
        <v>603010504300</v>
      </c>
      <c r="E2486" t="s">
        <v>2684</v>
      </c>
      <c r="F2486">
        <v>0</v>
      </c>
      <c r="G2486" t="s">
        <v>3018</v>
      </c>
      <c r="H2486">
        <v>3.87</v>
      </c>
      <c r="I2486">
        <v>0</v>
      </c>
      <c r="J2486" s="380">
        <v>0</v>
      </c>
      <c r="K2486" s="380">
        <v>0</v>
      </c>
    </row>
    <row r="2487" spans="1:11" x14ac:dyDescent="0.3">
      <c r="A2487" s="256">
        <v>603010504600</v>
      </c>
      <c r="B2487" t="s">
        <v>2572</v>
      </c>
      <c r="C2487" t="s">
        <v>2573</v>
      </c>
      <c r="D2487" s="379">
        <v>603010504600</v>
      </c>
      <c r="E2487" t="s">
        <v>2685</v>
      </c>
      <c r="F2487">
        <v>0</v>
      </c>
      <c r="G2487" t="s">
        <v>3018</v>
      </c>
      <c r="H2487">
        <v>5.46</v>
      </c>
      <c r="I2487">
        <v>0</v>
      </c>
      <c r="J2487" s="380">
        <v>0</v>
      </c>
      <c r="K2487" s="380">
        <v>0</v>
      </c>
    </row>
    <row r="2488" spans="1:11" x14ac:dyDescent="0.3">
      <c r="A2488" s="256">
        <v>603010504900</v>
      </c>
      <c r="B2488" t="s">
        <v>2572</v>
      </c>
      <c r="C2488" t="s">
        <v>2573</v>
      </c>
      <c r="D2488" s="379">
        <v>603010504900</v>
      </c>
      <c r="E2488" t="s">
        <v>2686</v>
      </c>
      <c r="F2488">
        <v>0</v>
      </c>
      <c r="G2488" t="s">
        <v>3018</v>
      </c>
      <c r="H2488">
        <v>6.29</v>
      </c>
      <c r="I2488">
        <v>0</v>
      </c>
      <c r="J2488" s="380">
        <v>0</v>
      </c>
      <c r="K2488" s="380">
        <v>0</v>
      </c>
    </row>
    <row r="2489" spans="1:11" x14ac:dyDescent="0.3">
      <c r="A2489" s="256">
        <v>603010505200</v>
      </c>
      <c r="B2489" t="s">
        <v>2572</v>
      </c>
      <c r="C2489" t="s">
        <v>2573</v>
      </c>
      <c r="D2489" s="379">
        <v>603010505200</v>
      </c>
      <c r="E2489" t="s">
        <v>2687</v>
      </c>
      <c r="F2489">
        <v>0</v>
      </c>
      <c r="G2489" t="s">
        <v>3018</v>
      </c>
      <c r="H2489">
        <v>9.89</v>
      </c>
      <c r="I2489">
        <v>0</v>
      </c>
      <c r="J2489" s="380">
        <v>0</v>
      </c>
      <c r="K2489" s="380">
        <v>0</v>
      </c>
    </row>
    <row r="2490" spans="1:11" x14ac:dyDescent="0.3">
      <c r="A2490" s="256">
        <v>603010505500</v>
      </c>
      <c r="B2490" t="s">
        <v>2572</v>
      </c>
      <c r="C2490" t="s">
        <v>2573</v>
      </c>
      <c r="D2490" s="379">
        <v>603010505500</v>
      </c>
      <c r="E2490" t="s">
        <v>2688</v>
      </c>
      <c r="F2490">
        <v>0</v>
      </c>
      <c r="G2490" t="s">
        <v>3018</v>
      </c>
      <c r="H2490">
        <v>11.38</v>
      </c>
      <c r="I2490">
        <v>0</v>
      </c>
      <c r="J2490" s="380">
        <v>0</v>
      </c>
      <c r="K2490" s="380">
        <v>0</v>
      </c>
    </row>
    <row r="2491" spans="1:11" x14ac:dyDescent="0.3">
      <c r="A2491" s="256">
        <v>603010506100</v>
      </c>
      <c r="B2491" t="s">
        <v>2572</v>
      </c>
      <c r="C2491" t="s">
        <v>2573</v>
      </c>
      <c r="D2491" s="379">
        <v>603010506100</v>
      </c>
      <c r="E2491" t="s">
        <v>2689</v>
      </c>
      <c r="F2491">
        <v>0</v>
      </c>
      <c r="G2491" t="s">
        <v>3018</v>
      </c>
      <c r="H2491">
        <v>1.72</v>
      </c>
      <c r="I2491">
        <v>0</v>
      </c>
      <c r="J2491" s="380">
        <v>0</v>
      </c>
      <c r="K2491" s="380">
        <v>0</v>
      </c>
    </row>
    <row r="2492" spans="1:11" x14ac:dyDescent="0.3">
      <c r="A2492" s="256">
        <v>603010506400</v>
      </c>
      <c r="B2492" t="s">
        <v>2572</v>
      </c>
      <c r="C2492" t="s">
        <v>2573</v>
      </c>
      <c r="D2492" s="379">
        <v>603010506400</v>
      </c>
      <c r="E2492" t="s">
        <v>2690</v>
      </c>
      <c r="F2492">
        <v>0</v>
      </c>
      <c r="G2492" t="s">
        <v>3018</v>
      </c>
      <c r="H2492">
        <v>1.74</v>
      </c>
      <c r="I2492">
        <v>0</v>
      </c>
      <c r="J2492" s="380">
        <v>0</v>
      </c>
      <c r="K2492" s="380">
        <v>0</v>
      </c>
    </row>
    <row r="2493" spans="1:11" x14ac:dyDescent="0.3">
      <c r="A2493" s="256">
        <v>603010506700</v>
      </c>
      <c r="B2493" t="s">
        <v>2572</v>
      </c>
      <c r="C2493" t="s">
        <v>2573</v>
      </c>
      <c r="D2493" s="379">
        <v>603010506700</v>
      </c>
      <c r="E2493" t="s">
        <v>2691</v>
      </c>
      <c r="F2493">
        <v>0</v>
      </c>
      <c r="G2493" t="s">
        <v>3018</v>
      </c>
      <c r="H2493">
        <v>1.97</v>
      </c>
      <c r="I2493">
        <v>0</v>
      </c>
      <c r="J2493" s="380">
        <v>0</v>
      </c>
      <c r="K2493" s="380">
        <v>0</v>
      </c>
    </row>
    <row r="2494" spans="1:11" x14ac:dyDescent="0.3">
      <c r="A2494" s="256">
        <v>603010507000</v>
      </c>
      <c r="B2494" t="s">
        <v>2572</v>
      </c>
      <c r="C2494" t="s">
        <v>2573</v>
      </c>
      <c r="D2494" s="379">
        <v>603010507000</v>
      </c>
      <c r="E2494" t="s">
        <v>2692</v>
      </c>
      <c r="F2494">
        <v>0</v>
      </c>
      <c r="G2494" t="s">
        <v>3018</v>
      </c>
      <c r="H2494">
        <v>2.29</v>
      </c>
      <c r="I2494">
        <v>0</v>
      </c>
      <c r="J2494" s="380">
        <v>0</v>
      </c>
      <c r="K2494" s="380">
        <v>0</v>
      </c>
    </row>
    <row r="2495" spans="1:11" x14ac:dyDescent="0.3">
      <c r="A2495" s="256">
        <v>603010507300</v>
      </c>
      <c r="B2495" t="s">
        <v>2572</v>
      </c>
      <c r="C2495" t="s">
        <v>2573</v>
      </c>
      <c r="D2495" s="379">
        <v>603010507300</v>
      </c>
      <c r="E2495" t="s">
        <v>2693</v>
      </c>
      <c r="F2495">
        <v>0</v>
      </c>
      <c r="G2495" t="s">
        <v>3018</v>
      </c>
      <c r="H2495">
        <v>3.12</v>
      </c>
      <c r="I2495">
        <v>0</v>
      </c>
      <c r="J2495" s="380">
        <v>0</v>
      </c>
      <c r="K2495" s="380">
        <v>0</v>
      </c>
    </row>
    <row r="2496" spans="1:11" x14ac:dyDescent="0.3">
      <c r="A2496" s="256">
        <v>603010507600</v>
      </c>
      <c r="B2496" t="s">
        <v>2572</v>
      </c>
      <c r="C2496" t="s">
        <v>2573</v>
      </c>
      <c r="D2496" s="379">
        <v>603010507600</v>
      </c>
      <c r="E2496" t="s">
        <v>2694</v>
      </c>
      <c r="F2496">
        <v>0</v>
      </c>
      <c r="G2496" t="s">
        <v>3018</v>
      </c>
      <c r="H2496">
        <v>3.46</v>
      </c>
      <c r="I2496">
        <v>0</v>
      </c>
      <c r="J2496" s="380">
        <v>0</v>
      </c>
      <c r="K2496" s="380">
        <v>0</v>
      </c>
    </row>
    <row r="2497" spans="1:11" x14ac:dyDescent="0.3">
      <c r="A2497" s="256">
        <v>603010507900</v>
      </c>
      <c r="B2497" t="s">
        <v>2572</v>
      </c>
      <c r="C2497" t="s">
        <v>2573</v>
      </c>
      <c r="D2497" s="379">
        <v>603010507900</v>
      </c>
      <c r="E2497" t="s">
        <v>2695</v>
      </c>
      <c r="F2497">
        <v>0</v>
      </c>
      <c r="G2497" t="s">
        <v>3018</v>
      </c>
      <c r="H2497">
        <v>4.1399999999999997</v>
      </c>
      <c r="I2497">
        <v>0</v>
      </c>
      <c r="J2497" s="380">
        <v>0</v>
      </c>
      <c r="K2497" s="380">
        <v>0</v>
      </c>
    </row>
    <row r="2498" spans="1:11" x14ac:dyDescent="0.3">
      <c r="A2498" s="256">
        <v>603010508500</v>
      </c>
      <c r="B2498" t="s">
        <v>2572</v>
      </c>
      <c r="C2498" t="s">
        <v>2573</v>
      </c>
      <c r="D2498" s="379">
        <v>603010508500</v>
      </c>
      <c r="E2498" t="s">
        <v>2696</v>
      </c>
      <c r="F2498">
        <v>0</v>
      </c>
      <c r="G2498" t="s">
        <v>3018</v>
      </c>
      <c r="H2498">
        <v>4.74</v>
      </c>
      <c r="I2498">
        <v>0</v>
      </c>
      <c r="J2498" s="380">
        <v>0</v>
      </c>
      <c r="K2498" s="380">
        <v>0</v>
      </c>
    </row>
    <row r="2499" spans="1:11" x14ac:dyDescent="0.3">
      <c r="A2499" s="256">
        <v>603010508800</v>
      </c>
      <c r="B2499" t="s">
        <v>2572</v>
      </c>
      <c r="C2499" t="s">
        <v>2573</v>
      </c>
      <c r="D2499" s="379">
        <v>603010508800</v>
      </c>
      <c r="E2499" t="s">
        <v>2697</v>
      </c>
      <c r="F2499">
        <v>0</v>
      </c>
      <c r="G2499" t="s">
        <v>3018</v>
      </c>
      <c r="H2499">
        <v>6.46</v>
      </c>
      <c r="I2499">
        <v>0</v>
      </c>
      <c r="J2499" s="380">
        <v>0</v>
      </c>
      <c r="K2499" s="380">
        <v>0</v>
      </c>
    </row>
    <row r="2500" spans="1:11" x14ac:dyDescent="0.3">
      <c r="A2500" s="256">
        <v>603010509100</v>
      </c>
      <c r="B2500" t="s">
        <v>2572</v>
      </c>
      <c r="C2500" t="s">
        <v>2573</v>
      </c>
      <c r="D2500" s="379">
        <v>603010509100</v>
      </c>
      <c r="E2500" t="s">
        <v>2698</v>
      </c>
      <c r="F2500">
        <v>0</v>
      </c>
      <c r="G2500" t="s">
        <v>3018</v>
      </c>
      <c r="H2500">
        <v>7.15</v>
      </c>
      <c r="I2500">
        <v>0</v>
      </c>
      <c r="J2500" s="380">
        <v>0</v>
      </c>
      <c r="K2500" s="380">
        <v>0</v>
      </c>
    </row>
    <row r="2501" spans="1:11" x14ac:dyDescent="0.3">
      <c r="A2501" s="256">
        <v>603010509400</v>
      </c>
      <c r="B2501" t="s">
        <v>2572</v>
      </c>
      <c r="C2501" t="s">
        <v>2573</v>
      </c>
      <c r="D2501" s="379">
        <v>603010509400</v>
      </c>
      <c r="E2501" t="s">
        <v>2699</v>
      </c>
      <c r="F2501">
        <v>0</v>
      </c>
      <c r="G2501" t="s">
        <v>3018</v>
      </c>
      <c r="H2501">
        <v>9.32</v>
      </c>
      <c r="I2501">
        <v>0</v>
      </c>
      <c r="J2501" s="380">
        <v>0</v>
      </c>
      <c r="K2501" s="380">
        <v>0</v>
      </c>
    </row>
    <row r="2502" spans="1:11" x14ac:dyDescent="0.3">
      <c r="A2502" s="256">
        <v>603010509700</v>
      </c>
      <c r="B2502" t="s">
        <v>2572</v>
      </c>
      <c r="C2502" t="s">
        <v>2573</v>
      </c>
      <c r="D2502" s="379">
        <v>603010509700</v>
      </c>
      <c r="E2502" t="s">
        <v>2700</v>
      </c>
      <c r="F2502">
        <v>0</v>
      </c>
      <c r="G2502" t="s">
        <v>3018</v>
      </c>
      <c r="H2502">
        <v>10.06</v>
      </c>
      <c r="I2502">
        <v>0</v>
      </c>
      <c r="J2502" s="380">
        <v>0</v>
      </c>
      <c r="K2502" s="380">
        <v>0</v>
      </c>
    </row>
    <row r="2503" spans="1:11" x14ac:dyDescent="0.3">
      <c r="A2503" s="256">
        <v>603010600100</v>
      </c>
      <c r="B2503" t="s">
        <v>2572</v>
      </c>
      <c r="C2503" t="s">
        <v>2573</v>
      </c>
      <c r="D2503" s="379">
        <v>603010600100</v>
      </c>
      <c r="E2503" t="s">
        <v>2701</v>
      </c>
      <c r="F2503">
        <v>0</v>
      </c>
      <c r="G2503" t="s">
        <v>3018</v>
      </c>
      <c r="H2503">
        <v>0</v>
      </c>
      <c r="I2503">
        <v>0</v>
      </c>
      <c r="J2503" s="380">
        <v>0</v>
      </c>
      <c r="K2503" s="380">
        <v>0</v>
      </c>
    </row>
    <row r="2504" spans="1:11" x14ac:dyDescent="0.3">
      <c r="A2504" s="256">
        <v>603010600400</v>
      </c>
      <c r="B2504" t="s">
        <v>2572</v>
      </c>
      <c r="C2504" t="s">
        <v>2573</v>
      </c>
      <c r="D2504" s="379">
        <v>603010600400</v>
      </c>
      <c r="E2504" t="s">
        <v>2702</v>
      </c>
      <c r="F2504">
        <v>0</v>
      </c>
      <c r="G2504" t="s">
        <v>3018</v>
      </c>
      <c r="H2504">
        <v>1.38</v>
      </c>
      <c r="I2504">
        <v>0</v>
      </c>
      <c r="J2504" s="380">
        <v>0</v>
      </c>
      <c r="K2504" s="380">
        <v>0</v>
      </c>
    </row>
    <row r="2505" spans="1:11" x14ac:dyDescent="0.3">
      <c r="A2505" s="256">
        <v>603010600700</v>
      </c>
      <c r="B2505" t="s">
        <v>2572</v>
      </c>
      <c r="C2505" t="s">
        <v>2573</v>
      </c>
      <c r="D2505" s="379">
        <v>603010600700</v>
      </c>
      <c r="E2505" t="s">
        <v>2703</v>
      </c>
      <c r="F2505">
        <v>0</v>
      </c>
      <c r="G2505" t="s">
        <v>3018</v>
      </c>
      <c r="H2505">
        <v>1.55</v>
      </c>
      <c r="I2505">
        <v>0</v>
      </c>
      <c r="J2505" s="380">
        <v>0</v>
      </c>
      <c r="K2505" s="380">
        <v>0</v>
      </c>
    </row>
    <row r="2506" spans="1:11" x14ac:dyDescent="0.3">
      <c r="A2506" s="256">
        <v>603010601000</v>
      </c>
      <c r="B2506" t="s">
        <v>2572</v>
      </c>
      <c r="C2506" t="s">
        <v>2573</v>
      </c>
      <c r="D2506" s="379">
        <v>603010601000</v>
      </c>
      <c r="E2506" t="s">
        <v>2704</v>
      </c>
      <c r="F2506">
        <v>0</v>
      </c>
      <c r="G2506" t="s">
        <v>3018</v>
      </c>
      <c r="H2506">
        <v>1.68</v>
      </c>
      <c r="I2506">
        <v>0</v>
      </c>
      <c r="J2506" s="380">
        <v>0</v>
      </c>
      <c r="K2506" s="380">
        <v>0</v>
      </c>
    </row>
    <row r="2507" spans="1:11" x14ac:dyDescent="0.3">
      <c r="A2507" s="256">
        <v>603010601300</v>
      </c>
      <c r="B2507" t="s">
        <v>2572</v>
      </c>
      <c r="C2507" t="s">
        <v>2573</v>
      </c>
      <c r="D2507" s="379">
        <v>603010601300</v>
      </c>
      <c r="E2507" t="s">
        <v>2705</v>
      </c>
      <c r="F2507">
        <v>0</v>
      </c>
      <c r="G2507" t="s">
        <v>3018</v>
      </c>
      <c r="H2507">
        <v>1.85</v>
      </c>
      <c r="I2507">
        <v>0</v>
      </c>
      <c r="J2507" s="380">
        <v>0</v>
      </c>
      <c r="K2507" s="380">
        <v>0</v>
      </c>
    </row>
    <row r="2508" spans="1:11" x14ac:dyDescent="0.3">
      <c r="A2508" s="256">
        <v>603010601600</v>
      </c>
      <c r="B2508" t="s">
        <v>2572</v>
      </c>
      <c r="C2508" t="s">
        <v>2573</v>
      </c>
      <c r="D2508" s="379">
        <v>603010601600</v>
      </c>
      <c r="E2508" t="s">
        <v>2706</v>
      </c>
      <c r="F2508">
        <v>0</v>
      </c>
      <c r="G2508" t="s">
        <v>3018</v>
      </c>
      <c r="H2508">
        <v>2.17</v>
      </c>
      <c r="I2508">
        <v>0</v>
      </c>
      <c r="J2508" s="380">
        <v>0</v>
      </c>
      <c r="K2508" s="380">
        <v>0</v>
      </c>
    </row>
    <row r="2509" spans="1:11" x14ac:dyDescent="0.3">
      <c r="A2509" s="256">
        <v>604010100100</v>
      </c>
      <c r="B2509" t="s">
        <v>2707</v>
      </c>
      <c r="C2509" t="s">
        <v>2708</v>
      </c>
      <c r="D2509" s="379">
        <v>604010100100</v>
      </c>
      <c r="E2509" t="s">
        <v>2709</v>
      </c>
      <c r="F2509">
        <v>0</v>
      </c>
      <c r="G2509" t="s">
        <v>2970</v>
      </c>
      <c r="H2509">
        <v>16.899999999999999</v>
      </c>
      <c r="I2509">
        <v>0</v>
      </c>
      <c r="J2509" s="380">
        <v>0</v>
      </c>
      <c r="K2509" s="380">
        <v>0</v>
      </c>
    </row>
    <row r="2510" spans="1:11" x14ac:dyDescent="0.3">
      <c r="A2510" s="256">
        <v>604010100400</v>
      </c>
      <c r="B2510" t="s">
        <v>2707</v>
      </c>
      <c r="C2510" t="s">
        <v>2708</v>
      </c>
      <c r="D2510" s="379">
        <v>604010100400</v>
      </c>
      <c r="E2510" t="s">
        <v>2710</v>
      </c>
      <c r="F2510">
        <v>0</v>
      </c>
      <c r="G2510" t="s">
        <v>2970</v>
      </c>
      <c r="H2510">
        <v>23.32</v>
      </c>
      <c r="I2510">
        <v>0</v>
      </c>
      <c r="J2510" s="380">
        <v>0</v>
      </c>
      <c r="K2510" s="380">
        <v>0</v>
      </c>
    </row>
    <row r="2511" spans="1:11" x14ac:dyDescent="0.3">
      <c r="A2511" s="256">
        <v>604010100700</v>
      </c>
      <c r="B2511" t="s">
        <v>2707</v>
      </c>
      <c r="C2511" t="s">
        <v>2708</v>
      </c>
      <c r="D2511" s="379">
        <v>604010100700</v>
      </c>
      <c r="E2511" t="s">
        <v>2711</v>
      </c>
      <c r="F2511">
        <v>0</v>
      </c>
      <c r="G2511" t="s">
        <v>2970</v>
      </c>
      <c r="H2511">
        <v>29.77</v>
      </c>
      <c r="I2511">
        <v>0</v>
      </c>
      <c r="J2511" s="380">
        <v>0</v>
      </c>
      <c r="K2511" s="380">
        <v>0</v>
      </c>
    </row>
    <row r="2512" spans="1:11" x14ac:dyDescent="0.3">
      <c r="A2512" s="256">
        <v>604010101000</v>
      </c>
      <c r="B2512" t="s">
        <v>2707</v>
      </c>
      <c r="C2512" t="s">
        <v>2708</v>
      </c>
      <c r="D2512" s="379">
        <v>604010101000</v>
      </c>
      <c r="E2512" t="s">
        <v>2712</v>
      </c>
      <c r="F2512">
        <v>0</v>
      </c>
      <c r="G2512" t="s">
        <v>2970</v>
      </c>
      <c r="H2512">
        <v>36.659999999999997</v>
      </c>
      <c r="I2512">
        <v>0</v>
      </c>
      <c r="J2512" s="380">
        <v>0</v>
      </c>
      <c r="K2512" s="380">
        <v>0</v>
      </c>
    </row>
    <row r="2513" spans="1:11" x14ac:dyDescent="0.3">
      <c r="A2513" s="256">
        <v>604010101300</v>
      </c>
      <c r="B2513" t="s">
        <v>2707</v>
      </c>
      <c r="C2513" t="s">
        <v>2708</v>
      </c>
      <c r="D2513" s="379">
        <v>604010101300</v>
      </c>
      <c r="E2513" t="s">
        <v>2713</v>
      </c>
      <c r="F2513">
        <v>0</v>
      </c>
      <c r="G2513" t="s">
        <v>2970</v>
      </c>
      <c r="H2513">
        <v>41.96</v>
      </c>
      <c r="I2513">
        <v>0</v>
      </c>
      <c r="J2513" s="380">
        <v>0</v>
      </c>
      <c r="K2513" s="380">
        <v>0</v>
      </c>
    </row>
    <row r="2514" spans="1:11" x14ac:dyDescent="0.3">
      <c r="A2514" s="256">
        <v>604010101600</v>
      </c>
      <c r="B2514" t="s">
        <v>2707</v>
      </c>
      <c r="C2514" t="s">
        <v>2708</v>
      </c>
      <c r="D2514" s="379">
        <v>604010101600</v>
      </c>
      <c r="E2514" t="s">
        <v>2714</v>
      </c>
      <c r="F2514">
        <v>0</v>
      </c>
      <c r="G2514" t="s">
        <v>2970</v>
      </c>
      <c r="H2514">
        <v>57.04</v>
      </c>
      <c r="I2514">
        <v>0</v>
      </c>
      <c r="J2514" s="380">
        <v>0</v>
      </c>
      <c r="K2514" s="380">
        <v>0</v>
      </c>
    </row>
    <row r="2515" spans="1:11" x14ac:dyDescent="0.3">
      <c r="A2515" s="256">
        <v>604010101900</v>
      </c>
      <c r="B2515" t="s">
        <v>2707</v>
      </c>
      <c r="C2515" t="s">
        <v>2708</v>
      </c>
      <c r="D2515" s="379">
        <v>604010101900</v>
      </c>
      <c r="E2515" t="s">
        <v>2715</v>
      </c>
      <c r="F2515">
        <v>0</v>
      </c>
      <c r="G2515" t="s">
        <v>2970</v>
      </c>
      <c r="H2515">
        <v>73.260000000000005</v>
      </c>
      <c r="I2515">
        <v>0</v>
      </c>
      <c r="J2515" s="380">
        <v>0</v>
      </c>
      <c r="K2515" s="380">
        <v>0</v>
      </c>
    </row>
    <row r="2516" spans="1:11" x14ac:dyDescent="0.3">
      <c r="A2516" s="256">
        <v>604010110100</v>
      </c>
      <c r="B2516" t="s">
        <v>2707</v>
      </c>
      <c r="C2516" t="s">
        <v>2708</v>
      </c>
      <c r="D2516" s="379">
        <v>604010110100</v>
      </c>
      <c r="E2516" t="s">
        <v>2716</v>
      </c>
      <c r="F2516">
        <v>0</v>
      </c>
      <c r="G2516" t="s">
        <v>2970</v>
      </c>
      <c r="H2516">
        <v>28.33</v>
      </c>
      <c r="I2516">
        <v>0</v>
      </c>
      <c r="J2516" s="380">
        <v>0</v>
      </c>
      <c r="K2516" s="380">
        <v>0</v>
      </c>
    </row>
    <row r="2517" spans="1:11" x14ac:dyDescent="0.3">
      <c r="A2517" s="256">
        <v>604010110400</v>
      </c>
      <c r="B2517" t="s">
        <v>2707</v>
      </c>
      <c r="C2517" t="s">
        <v>2708</v>
      </c>
      <c r="D2517" s="379">
        <v>601010110400</v>
      </c>
      <c r="E2517" t="s">
        <v>2717</v>
      </c>
      <c r="F2517">
        <v>0</v>
      </c>
      <c r="G2517" t="s">
        <v>2970</v>
      </c>
      <c r="H2517">
        <v>34.75</v>
      </c>
      <c r="I2517">
        <v>0</v>
      </c>
      <c r="J2517" s="380">
        <v>0</v>
      </c>
      <c r="K2517" s="380">
        <v>0</v>
      </c>
    </row>
    <row r="2518" spans="1:11" x14ac:dyDescent="0.3">
      <c r="A2518" s="256">
        <v>604010110700</v>
      </c>
      <c r="B2518" t="s">
        <v>2707</v>
      </c>
      <c r="C2518" t="s">
        <v>2708</v>
      </c>
      <c r="D2518" s="379">
        <v>604010110700</v>
      </c>
      <c r="E2518" t="s">
        <v>3491</v>
      </c>
      <c r="F2518">
        <v>0</v>
      </c>
      <c r="G2518" t="s">
        <v>2970</v>
      </c>
      <c r="H2518">
        <v>40.479999999999997</v>
      </c>
      <c r="I2518">
        <v>0</v>
      </c>
      <c r="J2518" s="380">
        <v>0</v>
      </c>
      <c r="K2518" s="380">
        <v>0</v>
      </c>
    </row>
    <row r="2519" spans="1:11" x14ac:dyDescent="0.3">
      <c r="A2519" s="256">
        <v>604010111300</v>
      </c>
      <c r="B2519" t="s">
        <v>2707</v>
      </c>
      <c r="C2519" t="s">
        <v>2708</v>
      </c>
      <c r="D2519" s="379">
        <v>604010111300</v>
      </c>
      <c r="E2519" t="s">
        <v>3492</v>
      </c>
      <c r="F2519">
        <v>0</v>
      </c>
      <c r="G2519" t="s">
        <v>2970</v>
      </c>
      <c r="H2519">
        <v>53.78</v>
      </c>
      <c r="I2519">
        <v>0</v>
      </c>
      <c r="J2519" s="380">
        <v>0</v>
      </c>
      <c r="K2519" s="380">
        <v>0</v>
      </c>
    </row>
    <row r="2520" spans="1:11" x14ac:dyDescent="0.3">
      <c r="A2520" s="256">
        <v>604010111600</v>
      </c>
      <c r="B2520" t="s">
        <v>2707</v>
      </c>
      <c r="C2520" t="s">
        <v>2708</v>
      </c>
      <c r="D2520" s="379">
        <v>604010111600</v>
      </c>
      <c r="E2520" t="s">
        <v>3493</v>
      </c>
      <c r="F2520">
        <v>0</v>
      </c>
      <c r="G2520" t="s">
        <v>2970</v>
      </c>
      <c r="H2520">
        <v>68.47</v>
      </c>
      <c r="I2520">
        <v>0</v>
      </c>
      <c r="J2520" s="380">
        <v>0</v>
      </c>
      <c r="K2520" s="380">
        <v>0</v>
      </c>
    </row>
    <row r="2521" spans="1:11" x14ac:dyDescent="0.3">
      <c r="A2521" s="256">
        <v>604010111900</v>
      </c>
      <c r="B2521" t="s">
        <v>2707</v>
      </c>
      <c r="C2521" t="s">
        <v>2708</v>
      </c>
      <c r="D2521" s="379">
        <v>604010111900</v>
      </c>
      <c r="E2521" t="s">
        <v>3494</v>
      </c>
      <c r="F2521">
        <v>0</v>
      </c>
      <c r="G2521" t="s">
        <v>2970</v>
      </c>
      <c r="H2521">
        <v>84.69</v>
      </c>
      <c r="I2521">
        <v>0</v>
      </c>
      <c r="J2521" s="380">
        <v>0</v>
      </c>
      <c r="K2521" s="380">
        <v>0</v>
      </c>
    </row>
    <row r="2522" spans="1:11" x14ac:dyDescent="0.3">
      <c r="A2522" s="256">
        <v>604010210700</v>
      </c>
      <c r="B2522" t="s">
        <v>2707</v>
      </c>
      <c r="C2522" t="s">
        <v>2708</v>
      </c>
      <c r="D2522" s="379">
        <v>604010210700</v>
      </c>
      <c r="E2522" t="s">
        <v>2718</v>
      </c>
      <c r="F2522" t="s">
        <v>2718</v>
      </c>
      <c r="G2522" t="s">
        <v>2970</v>
      </c>
      <c r="H2522">
        <v>36.25</v>
      </c>
      <c r="I2522">
        <v>0</v>
      </c>
      <c r="J2522" s="380">
        <v>0</v>
      </c>
      <c r="K2522" s="380">
        <v>0</v>
      </c>
    </row>
    <row r="2523" spans="1:11" x14ac:dyDescent="0.3">
      <c r="A2523" s="256">
        <v>604010211300</v>
      </c>
      <c r="B2523" t="s">
        <v>2707</v>
      </c>
      <c r="C2523" t="s">
        <v>2708</v>
      </c>
      <c r="D2523" s="379">
        <v>604010211300</v>
      </c>
      <c r="E2523" t="s">
        <v>2986</v>
      </c>
      <c r="F2523" t="s">
        <v>2986</v>
      </c>
      <c r="G2523" t="s">
        <v>2970</v>
      </c>
      <c r="H2523">
        <v>46.66</v>
      </c>
      <c r="I2523">
        <v>0</v>
      </c>
      <c r="J2523" s="380">
        <v>0</v>
      </c>
      <c r="K2523" s="380">
        <v>0</v>
      </c>
    </row>
    <row r="2524" spans="1:11" x14ac:dyDescent="0.3">
      <c r="A2524" s="256">
        <v>605011203500</v>
      </c>
      <c r="B2524" t="s">
        <v>2719</v>
      </c>
      <c r="C2524" t="s">
        <v>2720</v>
      </c>
      <c r="D2524" s="379">
        <v>605011203500</v>
      </c>
      <c r="E2524" t="s">
        <v>2721</v>
      </c>
      <c r="F2524">
        <v>0</v>
      </c>
      <c r="G2524" t="s">
        <v>2970</v>
      </c>
      <c r="H2524">
        <v>16.96</v>
      </c>
      <c r="I2524">
        <v>0</v>
      </c>
      <c r="J2524" s="380">
        <v>0</v>
      </c>
      <c r="K2524" s="380">
        <v>0</v>
      </c>
    </row>
    <row r="2525" spans="1:11" x14ac:dyDescent="0.3">
      <c r="A2525" s="256">
        <v>605099101000</v>
      </c>
      <c r="B2525" t="s">
        <v>2722</v>
      </c>
      <c r="C2525" t="s">
        <v>2723</v>
      </c>
      <c r="D2525" s="379">
        <v>605099101000</v>
      </c>
      <c r="E2525" t="s">
        <v>2724</v>
      </c>
      <c r="F2525">
        <v>0</v>
      </c>
      <c r="G2525" t="s">
        <v>2981</v>
      </c>
      <c r="H2525">
        <v>27</v>
      </c>
      <c r="I2525">
        <v>0</v>
      </c>
      <c r="J2525" s="380">
        <v>0</v>
      </c>
      <c r="K2525" s="380">
        <v>0</v>
      </c>
    </row>
    <row r="2526" spans="1:11" x14ac:dyDescent="0.3">
      <c r="A2526" s="256">
        <v>607010100400</v>
      </c>
      <c r="B2526" t="s">
        <v>2725</v>
      </c>
      <c r="C2526" t="s">
        <v>2726</v>
      </c>
      <c r="D2526" s="379">
        <v>607010100400</v>
      </c>
      <c r="E2526" t="s">
        <v>2727</v>
      </c>
      <c r="F2526">
        <v>0</v>
      </c>
      <c r="G2526" t="s">
        <v>2944</v>
      </c>
      <c r="H2526">
        <v>48.98</v>
      </c>
      <c r="I2526">
        <v>0</v>
      </c>
      <c r="J2526" s="380">
        <v>0</v>
      </c>
      <c r="K2526" s="380">
        <v>0</v>
      </c>
    </row>
    <row r="2527" spans="1:11" x14ac:dyDescent="0.3">
      <c r="A2527" s="256">
        <v>607010150000</v>
      </c>
      <c r="B2527" t="s">
        <v>2725</v>
      </c>
      <c r="C2527" t="s">
        <v>2726</v>
      </c>
      <c r="D2527" s="379">
        <v>607010150000</v>
      </c>
      <c r="E2527" t="s">
        <v>2728</v>
      </c>
      <c r="F2527">
        <v>0</v>
      </c>
      <c r="G2527" t="s">
        <v>2944</v>
      </c>
      <c r="H2527">
        <v>79.599999999999994</v>
      </c>
      <c r="I2527">
        <v>0</v>
      </c>
      <c r="J2527" s="380">
        <v>0</v>
      </c>
      <c r="K2527" s="380">
        <v>0</v>
      </c>
    </row>
    <row r="2528" spans="1:11" x14ac:dyDescent="0.3">
      <c r="A2528" s="256">
        <v>607010150200</v>
      </c>
      <c r="B2528" t="s">
        <v>2725</v>
      </c>
      <c r="C2528" t="s">
        <v>2726</v>
      </c>
      <c r="D2528" s="379">
        <v>607010150200</v>
      </c>
      <c r="E2528" t="s">
        <v>2729</v>
      </c>
      <c r="F2528">
        <v>0</v>
      </c>
      <c r="G2528" t="s">
        <v>2944</v>
      </c>
      <c r="H2528">
        <v>124.99</v>
      </c>
      <c r="I2528">
        <v>0</v>
      </c>
      <c r="J2528" s="380">
        <v>0</v>
      </c>
      <c r="K2528" s="380">
        <v>0</v>
      </c>
    </row>
    <row r="2529" spans="1:11" x14ac:dyDescent="0.3">
      <c r="A2529" s="256">
        <v>607010400000</v>
      </c>
      <c r="B2529" t="s">
        <v>2725</v>
      </c>
      <c r="C2529" t="s">
        <v>2726</v>
      </c>
      <c r="D2529" s="379">
        <v>607010400000</v>
      </c>
      <c r="E2529" t="s">
        <v>2730</v>
      </c>
      <c r="F2529">
        <v>0</v>
      </c>
      <c r="G2529" t="s">
        <v>2944</v>
      </c>
      <c r="H2529">
        <v>82.67</v>
      </c>
      <c r="I2529">
        <v>0</v>
      </c>
      <c r="J2529" s="380">
        <v>0</v>
      </c>
      <c r="K2529" s="380">
        <v>0</v>
      </c>
    </row>
    <row r="2530" spans="1:11" x14ac:dyDescent="0.3">
      <c r="A2530" s="256">
        <v>607010500000</v>
      </c>
      <c r="B2530" t="s">
        <v>2725</v>
      </c>
      <c r="C2530" t="s">
        <v>2726</v>
      </c>
      <c r="D2530" s="379">
        <v>607010500000</v>
      </c>
      <c r="E2530" t="s">
        <v>2731</v>
      </c>
      <c r="F2530">
        <v>0</v>
      </c>
      <c r="G2530" t="s">
        <v>2944</v>
      </c>
      <c r="H2530">
        <v>54.28</v>
      </c>
      <c r="I2530">
        <v>0</v>
      </c>
      <c r="J2530" s="380">
        <v>0</v>
      </c>
      <c r="K2530" s="380">
        <v>0</v>
      </c>
    </row>
    <row r="2531" spans="1:11" x14ac:dyDescent="0.3">
      <c r="A2531" s="256">
        <v>607010500300</v>
      </c>
      <c r="B2531" t="s">
        <v>2725</v>
      </c>
      <c r="C2531" t="s">
        <v>2726</v>
      </c>
      <c r="D2531" s="379">
        <v>607010500300</v>
      </c>
      <c r="E2531" t="s">
        <v>2732</v>
      </c>
      <c r="F2531">
        <v>0</v>
      </c>
      <c r="G2531" t="s">
        <v>2944</v>
      </c>
      <c r="H2531">
        <v>57.28</v>
      </c>
      <c r="I2531">
        <v>0</v>
      </c>
      <c r="J2531" s="380">
        <v>0</v>
      </c>
      <c r="K2531" s="380">
        <v>0</v>
      </c>
    </row>
    <row r="2532" spans="1:11" x14ac:dyDescent="0.3">
      <c r="A2532" s="256">
        <v>607010600300</v>
      </c>
      <c r="B2532" t="s">
        <v>2725</v>
      </c>
      <c r="C2532" t="s">
        <v>2726</v>
      </c>
      <c r="D2532" s="379">
        <v>607010600300</v>
      </c>
      <c r="E2532" t="s">
        <v>2733</v>
      </c>
      <c r="F2532">
        <v>0</v>
      </c>
      <c r="G2532" t="s">
        <v>2944</v>
      </c>
      <c r="H2532">
        <v>0</v>
      </c>
      <c r="I2532">
        <v>0</v>
      </c>
      <c r="J2532" s="380">
        <v>0</v>
      </c>
      <c r="K2532" s="380">
        <v>0</v>
      </c>
    </row>
    <row r="2533" spans="1:11" x14ac:dyDescent="0.3">
      <c r="A2533" s="256">
        <v>607013101000</v>
      </c>
      <c r="B2533" t="s">
        <v>2734</v>
      </c>
      <c r="C2533" t="s">
        <v>2735</v>
      </c>
      <c r="D2533" s="379">
        <v>607013101000</v>
      </c>
      <c r="E2533" t="s">
        <v>2736</v>
      </c>
      <c r="F2533">
        <v>0</v>
      </c>
      <c r="G2533" t="s">
        <v>2965</v>
      </c>
      <c r="H2533">
        <v>30.87</v>
      </c>
      <c r="I2533">
        <v>0</v>
      </c>
      <c r="J2533" s="380">
        <v>0</v>
      </c>
      <c r="K2533" s="380">
        <v>0</v>
      </c>
    </row>
    <row r="2534" spans="1:11" x14ac:dyDescent="0.3">
      <c r="A2534" s="256">
        <v>607013102000</v>
      </c>
      <c r="B2534" t="e">
        <v>#N/A</v>
      </c>
      <c r="C2534" t="e">
        <v>#N/A</v>
      </c>
      <c r="D2534" s="379" t="e">
        <v>#N/A</v>
      </c>
      <c r="E2534" t="e">
        <v>#N/A</v>
      </c>
      <c r="F2534" t="e">
        <v>#N/A</v>
      </c>
      <c r="G2534" t="e">
        <v>#N/A</v>
      </c>
      <c r="H2534" t="e">
        <v>#N/A</v>
      </c>
      <c r="I2534" t="e">
        <v>#N/A</v>
      </c>
      <c r="J2534" s="380" t="e">
        <v>#N/A</v>
      </c>
      <c r="K2534" s="380" t="e">
        <v>#N/A</v>
      </c>
    </row>
    <row r="2535" spans="1:11" x14ac:dyDescent="0.3">
      <c r="A2535" s="256">
        <v>607013103000</v>
      </c>
      <c r="B2535" t="e">
        <v>#N/A</v>
      </c>
      <c r="C2535" t="e">
        <v>#N/A</v>
      </c>
      <c r="D2535" s="379" t="e">
        <v>#N/A</v>
      </c>
      <c r="E2535" t="e">
        <v>#N/A</v>
      </c>
      <c r="F2535" t="e">
        <v>#N/A</v>
      </c>
      <c r="G2535" t="e">
        <v>#N/A</v>
      </c>
      <c r="H2535" t="e">
        <v>#N/A</v>
      </c>
      <c r="I2535" t="e">
        <v>#N/A</v>
      </c>
      <c r="J2535" s="380" t="e">
        <v>#N/A</v>
      </c>
      <c r="K2535" s="380" t="e">
        <v>#N/A</v>
      </c>
    </row>
    <row r="2536" spans="1:11" x14ac:dyDescent="0.3">
      <c r="A2536" s="256">
        <v>607013104000</v>
      </c>
      <c r="B2536" t="s">
        <v>2734</v>
      </c>
      <c r="C2536" t="s">
        <v>2735</v>
      </c>
      <c r="D2536" s="379">
        <v>607013104000</v>
      </c>
      <c r="E2536" t="s">
        <v>2737</v>
      </c>
      <c r="F2536">
        <v>0</v>
      </c>
      <c r="G2536" t="s">
        <v>2944</v>
      </c>
      <c r="H2536">
        <v>23.25</v>
      </c>
      <c r="I2536">
        <v>0</v>
      </c>
      <c r="J2536" s="380">
        <v>0</v>
      </c>
      <c r="K2536" s="380">
        <v>0</v>
      </c>
    </row>
    <row r="2537" spans="1:11" x14ac:dyDescent="0.3">
      <c r="A2537" s="256">
        <v>607050105000</v>
      </c>
      <c r="B2537" t="s">
        <v>2738</v>
      </c>
      <c r="C2537" t="s">
        <v>2739</v>
      </c>
      <c r="D2537" s="379">
        <v>607050105000</v>
      </c>
      <c r="E2537" t="s">
        <v>2740</v>
      </c>
      <c r="F2537" t="s">
        <v>2740</v>
      </c>
      <c r="G2537" t="s">
        <v>2965</v>
      </c>
      <c r="H2537">
        <v>23.18</v>
      </c>
      <c r="I2537">
        <v>0</v>
      </c>
      <c r="J2537" s="380">
        <v>0</v>
      </c>
      <c r="K2537" s="380">
        <v>0</v>
      </c>
    </row>
    <row r="2538" spans="1:11" x14ac:dyDescent="0.3">
      <c r="A2538" s="256">
        <v>607050107500</v>
      </c>
      <c r="B2538" t="s">
        <v>2738</v>
      </c>
      <c r="C2538" t="s">
        <v>2739</v>
      </c>
      <c r="D2538" s="379">
        <v>607050107500</v>
      </c>
      <c r="E2538" t="s">
        <v>2741</v>
      </c>
      <c r="F2538" t="s">
        <v>2741</v>
      </c>
      <c r="G2538" t="s">
        <v>2965</v>
      </c>
      <c r="H2538">
        <v>34.78</v>
      </c>
      <c r="I2538">
        <v>0</v>
      </c>
      <c r="J2538" s="380">
        <v>0</v>
      </c>
      <c r="K2538" s="380">
        <v>0</v>
      </c>
    </row>
    <row r="2539" spans="1:11" x14ac:dyDescent="0.3">
      <c r="A2539" s="256">
        <v>607050110000</v>
      </c>
      <c r="B2539" t="s">
        <v>2738</v>
      </c>
      <c r="C2539" t="s">
        <v>2739</v>
      </c>
      <c r="D2539" s="379">
        <v>607050110000</v>
      </c>
      <c r="E2539" t="s">
        <v>2742</v>
      </c>
      <c r="F2539" t="s">
        <v>2742</v>
      </c>
      <c r="G2539" t="s">
        <v>2965</v>
      </c>
      <c r="H2539">
        <v>46.26</v>
      </c>
      <c r="I2539">
        <v>0</v>
      </c>
      <c r="J2539" s="380">
        <v>0</v>
      </c>
      <c r="K2539" s="380">
        <v>0</v>
      </c>
    </row>
    <row r="2540" spans="1:11" x14ac:dyDescent="0.3">
      <c r="A2540" s="256">
        <v>608510100400</v>
      </c>
      <c r="B2540" t="s">
        <v>2743</v>
      </c>
      <c r="C2540" t="s">
        <v>2744</v>
      </c>
      <c r="D2540" s="379">
        <v>608510100400</v>
      </c>
      <c r="E2540" t="s">
        <v>2745</v>
      </c>
      <c r="F2540">
        <v>0</v>
      </c>
      <c r="G2540" t="s">
        <v>2944</v>
      </c>
      <c r="H2540">
        <v>68.28</v>
      </c>
      <c r="I2540">
        <v>0</v>
      </c>
      <c r="J2540" s="380">
        <v>0</v>
      </c>
      <c r="K2540" s="380">
        <v>0</v>
      </c>
    </row>
    <row r="2541" spans="1:11" x14ac:dyDescent="0.3">
      <c r="A2541" s="256">
        <v>608510100600</v>
      </c>
      <c r="B2541" t="s">
        <v>2743</v>
      </c>
      <c r="C2541" t="s">
        <v>2744</v>
      </c>
      <c r="D2541" s="379">
        <v>608510100600</v>
      </c>
      <c r="E2541" t="s">
        <v>2746</v>
      </c>
      <c r="F2541">
        <v>0</v>
      </c>
      <c r="G2541" t="s">
        <v>2944</v>
      </c>
      <c r="H2541">
        <v>178.98</v>
      </c>
      <c r="I2541">
        <v>0</v>
      </c>
      <c r="J2541" s="380">
        <v>0</v>
      </c>
      <c r="K2541" s="380">
        <v>0</v>
      </c>
    </row>
    <row r="2542" spans="1:11" x14ac:dyDescent="0.3">
      <c r="A2542" s="256">
        <v>608510101000</v>
      </c>
      <c r="B2542" t="s">
        <v>2743</v>
      </c>
      <c r="C2542" t="s">
        <v>2744</v>
      </c>
      <c r="D2542" s="379">
        <v>608510101000</v>
      </c>
      <c r="E2542" t="s">
        <v>2747</v>
      </c>
      <c r="F2542">
        <v>0</v>
      </c>
      <c r="G2542" t="s">
        <v>2944</v>
      </c>
      <c r="H2542">
        <v>119.4</v>
      </c>
      <c r="I2542">
        <v>0</v>
      </c>
      <c r="J2542" s="380">
        <v>0</v>
      </c>
      <c r="K2542" s="380">
        <v>0</v>
      </c>
    </row>
    <row r="2543" spans="1:11" x14ac:dyDescent="0.3">
      <c r="A2543" s="256">
        <v>608510101500</v>
      </c>
      <c r="B2543" t="s">
        <v>2743</v>
      </c>
      <c r="C2543" t="s">
        <v>2744</v>
      </c>
      <c r="D2543" s="379">
        <v>608510101500</v>
      </c>
      <c r="E2543" t="s">
        <v>2748</v>
      </c>
      <c r="F2543" t="s">
        <v>2748</v>
      </c>
      <c r="G2543" t="s">
        <v>2944</v>
      </c>
      <c r="H2543">
        <v>41.11</v>
      </c>
      <c r="I2543">
        <v>0</v>
      </c>
      <c r="J2543" s="380">
        <v>0</v>
      </c>
      <c r="K2543" s="380">
        <v>0</v>
      </c>
    </row>
    <row r="2544" spans="1:11" x14ac:dyDescent="0.3">
      <c r="A2544" s="256">
        <v>608510201400</v>
      </c>
      <c r="B2544" t="s">
        <v>2743</v>
      </c>
      <c r="C2544" t="s">
        <v>2744</v>
      </c>
      <c r="D2544" s="379">
        <v>608510201400</v>
      </c>
      <c r="E2544" t="s">
        <v>2749</v>
      </c>
      <c r="F2544">
        <v>0</v>
      </c>
      <c r="G2544" t="s">
        <v>2944</v>
      </c>
      <c r="H2544">
        <v>54.94</v>
      </c>
      <c r="I2544">
        <v>0</v>
      </c>
      <c r="J2544" s="380">
        <v>0</v>
      </c>
      <c r="K2544" s="380">
        <v>0</v>
      </c>
    </row>
    <row r="2545" spans="1:11" x14ac:dyDescent="0.3">
      <c r="A2545" s="256">
        <v>608510901000</v>
      </c>
      <c r="B2545" t="s">
        <v>2743</v>
      </c>
      <c r="C2545" t="s">
        <v>2744</v>
      </c>
      <c r="D2545" s="379">
        <v>608510901000</v>
      </c>
      <c r="E2545" t="s">
        <v>2750</v>
      </c>
      <c r="F2545">
        <v>0</v>
      </c>
      <c r="G2545" t="s">
        <v>2946</v>
      </c>
      <c r="H2545">
        <v>0</v>
      </c>
      <c r="I2545">
        <v>0</v>
      </c>
      <c r="J2545" s="380">
        <v>0</v>
      </c>
      <c r="K2545" s="380">
        <v>0</v>
      </c>
    </row>
    <row r="2546" spans="1:11" x14ac:dyDescent="0.3">
      <c r="A2546" s="256">
        <v>608511101000</v>
      </c>
      <c r="B2546" t="s">
        <v>2751</v>
      </c>
      <c r="C2546" t="s">
        <v>2752</v>
      </c>
      <c r="D2546" s="379">
        <v>608511101000</v>
      </c>
      <c r="E2546" t="s">
        <v>2753</v>
      </c>
      <c r="F2546">
        <v>0</v>
      </c>
      <c r="G2546" t="s">
        <v>2946</v>
      </c>
      <c r="H2546">
        <v>29.4</v>
      </c>
      <c r="I2546">
        <v>0</v>
      </c>
      <c r="J2546" s="380">
        <v>0</v>
      </c>
      <c r="K2546" s="380">
        <v>0</v>
      </c>
    </row>
    <row r="2547" spans="1:11" x14ac:dyDescent="0.3">
      <c r="A2547" s="379">
        <v>608511101000</v>
      </c>
      <c r="B2547" t="s">
        <v>2751</v>
      </c>
      <c r="C2547" t="s">
        <v>2752</v>
      </c>
      <c r="D2547" s="379">
        <v>608511101000</v>
      </c>
      <c r="E2547" t="s">
        <v>2753</v>
      </c>
      <c r="F2547">
        <v>0</v>
      </c>
      <c r="G2547" t="s">
        <v>2946</v>
      </c>
      <c r="H2547">
        <v>29.4</v>
      </c>
      <c r="I2547">
        <v>0</v>
      </c>
      <c r="J2547" s="380">
        <v>0</v>
      </c>
      <c r="K2547" s="380">
        <v>0</v>
      </c>
    </row>
    <row r="2548" spans="1:11" x14ac:dyDescent="0.3">
      <c r="A2548" s="379">
        <v>608514106000</v>
      </c>
      <c r="B2548" t="s">
        <v>2754</v>
      </c>
      <c r="C2548" t="s">
        <v>2755</v>
      </c>
      <c r="D2548" s="379">
        <v>608514106000</v>
      </c>
      <c r="E2548" t="s">
        <v>3543</v>
      </c>
      <c r="F2548" t="s">
        <v>3543</v>
      </c>
      <c r="G2548" t="s">
        <v>2944</v>
      </c>
      <c r="H2548">
        <v>0.62</v>
      </c>
      <c r="I2548">
        <v>0</v>
      </c>
      <c r="J2548" s="380">
        <v>0</v>
      </c>
      <c r="K2548" s="380">
        <v>0</v>
      </c>
    </row>
    <row r="2549" spans="1:11" x14ac:dyDescent="0.3">
      <c r="A2549" s="256">
        <v>608514101900</v>
      </c>
      <c r="B2549" t="s">
        <v>2754</v>
      </c>
      <c r="C2549" t="s">
        <v>2755</v>
      </c>
      <c r="D2549" s="379">
        <v>608514101900</v>
      </c>
      <c r="E2549" t="s">
        <v>2756</v>
      </c>
      <c r="F2549" t="s">
        <v>2756</v>
      </c>
      <c r="G2549" t="s">
        <v>2944</v>
      </c>
      <c r="H2549">
        <v>0.56999999999999995</v>
      </c>
      <c r="I2549">
        <v>0</v>
      </c>
      <c r="J2549" s="380">
        <v>0</v>
      </c>
      <c r="K2549" s="380">
        <v>0</v>
      </c>
    </row>
    <row r="2550" spans="1:11" x14ac:dyDescent="0.3">
      <c r="A2550" s="256">
        <v>608514102800</v>
      </c>
      <c r="B2550" t="s">
        <v>2754</v>
      </c>
      <c r="C2550" t="s">
        <v>2755</v>
      </c>
      <c r="D2550" s="379">
        <v>608514102800</v>
      </c>
      <c r="E2550" t="s">
        <v>2757</v>
      </c>
      <c r="F2550" t="s">
        <v>2757</v>
      </c>
      <c r="G2550" t="s">
        <v>2944</v>
      </c>
      <c r="H2550">
        <v>0.56999999999999995</v>
      </c>
      <c r="I2550">
        <v>0</v>
      </c>
      <c r="J2550" s="380">
        <v>0</v>
      </c>
      <c r="K2550" s="380">
        <v>0</v>
      </c>
    </row>
    <row r="2551" spans="1:11" x14ac:dyDescent="0.3">
      <c r="A2551" s="256">
        <v>608514103800</v>
      </c>
      <c r="B2551" t="s">
        <v>2754</v>
      </c>
      <c r="C2551" t="s">
        <v>2755</v>
      </c>
      <c r="D2551" s="379">
        <v>608514103800</v>
      </c>
      <c r="E2551" t="s">
        <v>2758</v>
      </c>
      <c r="F2551" t="s">
        <v>2758</v>
      </c>
      <c r="G2551" t="s">
        <v>2944</v>
      </c>
      <c r="H2551">
        <v>0.57999999999999996</v>
      </c>
      <c r="I2551">
        <v>0</v>
      </c>
      <c r="J2551" s="380">
        <v>0</v>
      </c>
      <c r="K2551" s="380">
        <v>0</v>
      </c>
    </row>
    <row r="2552" spans="1:11" x14ac:dyDescent="0.3">
      <c r="A2552" s="256">
        <v>608514104700</v>
      </c>
      <c r="B2552" t="s">
        <v>2754</v>
      </c>
      <c r="C2552" t="s">
        <v>2755</v>
      </c>
      <c r="D2552" s="379">
        <v>608514104700</v>
      </c>
      <c r="E2552" t="s">
        <v>2759</v>
      </c>
      <c r="F2552" t="s">
        <v>2759</v>
      </c>
      <c r="G2552" t="s">
        <v>2944</v>
      </c>
      <c r="H2552">
        <v>0.62</v>
      </c>
      <c r="I2552">
        <v>0</v>
      </c>
      <c r="J2552" s="380">
        <v>0</v>
      </c>
      <c r="K2552" s="380">
        <v>0</v>
      </c>
    </row>
    <row r="2553" spans="1:11" x14ac:dyDescent="0.3">
      <c r="A2553" s="256">
        <v>608514105800</v>
      </c>
      <c r="B2553" t="s">
        <v>2754</v>
      </c>
      <c r="C2553" t="s">
        <v>2755</v>
      </c>
      <c r="D2553" s="379">
        <v>608514105800</v>
      </c>
      <c r="E2553" t="s">
        <v>2760</v>
      </c>
      <c r="F2553" t="s">
        <v>2760</v>
      </c>
      <c r="G2553" t="s">
        <v>2944</v>
      </c>
      <c r="H2553">
        <v>0.62</v>
      </c>
      <c r="I2553">
        <v>0</v>
      </c>
      <c r="J2553" s="380">
        <v>0</v>
      </c>
      <c r="K2553" s="380">
        <v>0</v>
      </c>
    </row>
    <row r="2554" spans="1:11" x14ac:dyDescent="0.3">
      <c r="A2554" s="256">
        <v>608514107800</v>
      </c>
      <c r="B2554" t="s">
        <v>2754</v>
      </c>
      <c r="C2554" t="s">
        <v>2755</v>
      </c>
      <c r="D2554" s="379">
        <v>608514107800</v>
      </c>
      <c r="E2554" t="s">
        <v>2761</v>
      </c>
      <c r="F2554" t="s">
        <v>2761</v>
      </c>
      <c r="G2554" t="s">
        <v>2944</v>
      </c>
      <c r="H2554">
        <v>0.67</v>
      </c>
      <c r="I2554">
        <v>0</v>
      </c>
      <c r="J2554" s="380">
        <v>0</v>
      </c>
      <c r="K2554" s="380">
        <v>0</v>
      </c>
    </row>
    <row r="2555" spans="1:11" x14ac:dyDescent="0.3">
      <c r="A2555" s="256">
        <v>608514110100</v>
      </c>
      <c r="B2555" t="s">
        <v>2754</v>
      </c>
      <c r="C2555" t="s">
        <v>2755</v>
      </c>
      <c r="D2555" s="379">
        <v>608514110100</v>
      </c>
      <c r="E2555" t="s">
        <v>2762</v>
      </c>
      <c r="F2555" t="s">
        <v>2762</v>
      </c>
      <c r="G2555" t="s">
        <v>2944</v>
      </c>
      <c r="H2555">
        <v>0.71</v>
      </c>
      <c r="I2555">
        <v>0</v>
      </c>
      <c r="J2555" s="380">
        <v>0</v>
      </c>
      <c r="K2555" s="380">
        <v>0</v>
      </c>
    </row>
    <row r="2556" spans="1:11" x14ac:dyDescent="0.3">
      <c r="A2556" s="256">
        <v>608514205800</v>
      </c>
      <c r="B2556" t="s">
        <v>2754</v>
      </c>
      <c r="C2556" t="s">
        <v>2755</v>
      </c>
      <c r="D2556" s="379">
        <v>608514205800</v>
      </c>
      <c r="E2556" t="s">
        <v>2763</v>
      </c>
      <c r="F2556" t="s">
        <v>2763</v>
      </c>
      <c r="G2556" t="s">
        <v>2944</v>
      </c>
      <c r="H2556">
        <v>0.61</v>
      </c>
      <c r="I2556">
        <v>0</v>
      </c>
      <c r="J2556" s="380">
        <v>0</v>
      </c>
      <c r="K2556" s="380">
        <v>0</v>
      </c>
    </row>
    <row r="2557" spans="1:11" x14ac:dyDescent="0.3">
      <c r="A2557" s="256">
        <v>608514206000</v>
      </c>
      <c r="B2557" t="s">
        <v>2754</v>
      </c>
      <c r="C2557" t="s">
        <v>2755</v>
      </c>
      <c r="D2557" s="379">
        <v>608514206000</v>
      </c>
      <c r="E2557" t="s">
        <v>2764</v>
      </c>
      <c r="F2557">
        <v>0</v>
      </c>
      <c r="G2557" t="s">
        <v>2944</v>
      </c>
      <c r="H2557">
        <v>43.13</v>
      </c>
      <c r="I2557">
        <v>0</v>
      </c>
      <c r="J2557" s="380">
        <v>0</v>
      </c>
      <c r="K2557" s="380">
        <v>0</v>
      </c>
    </row>
    <row r="2558" spans="1:11" x14ac:dyDescent="0.3">
      <c r="A2558" s="256">
        <v>608556100500</v>
      </c>
      <c r="B2558" t="s">
        <v>2765</v>
      </c>
      <c r="C2558" t="s">
        <v>2766</v>
      </c>
      <c r="D2558" s="379">
        <v>608556100500</v>
      </c>
      <c r="E2558" t="s">
        <v>2767</v>
      </c>
      <c r="F2558" t="s">
        <v>2767</v>
      </c>
      <c r="G2558" t="s">
        <v>2944</v>
      </c>
      <c r="H2558">
        <v>30.96</v>
      </c>
      <c r="I2558">
        <v>0</v>
      </c>
      <c r="J2558" s="380">
        <v>0</v>
      </c>
      <c r="K2558" s="380">
        <v>0</v>
      </c>
    </row>
    <row r="2559" spans="1:11" x14ac:dyDescent="0.3">
      <c r="A2559" s="256">
        <v>608556101000</v>
      </c>
      <c r="B2559" t="s">
        <v>2765</v>
      </c>
      <c r="C2559" t="s">
        <v>2766</v>
      </c>
      <c r="D2559" s="379">
        <v>608556101000</v>
      </c>
      <c r="E2559" t="s">
        <v>2768</v>
      </c>
      <c r="F2559" t="s">
        <v>2768</v>
      </c>
      <c r="G2559" t="s">
        <v>2944</v>
      </c>
      <c r="H2559">
        <v>1417.5</v>
      </c>
      <c r="I2559">
        <v>0</v>
      </c>
      <c r="J2559" s="380">
        <v>0</v>
      </c>
      <c r="K2559" s="380">
        <v>0</v>
      </c>
    </row>
    <row r="2560" spans="1:11" x14ac:dyDescent="0.3">
      <c r="A2560" s="256">
        <v>608556200500</v>
      </c>
      <c r="B2560" t="s">
        <v>2765</v>
      </c>
      <c r="C2560" t="s">
        <v>2766</v>
      </c>
      <c r="D2560" s="379">
        <v>608556200500</v>
      </c>
      <c r="E2560" t="s">
        <v>2769</v>
      </c>
      <c r="F2560" t="s">
        <v>2769</v>
      </c>
      <c r="G2560" t="s">
        <v>2944</v>
      </c>
      <c r="H2560">
        <v>25.96</v>
      </c>
      <c r="I2560">
        <v>0</v>
      </c>
      <c r="J2560" s="380">
        <v>0</v>
      </c>
      <c r="K2560" s="380">
        <v>0</v>
      </c>
    </row>
    <row r="2561" spans="1:11" x14ac:dyDescent="0.3">
      <c r="A2561" s="256">
        <v>608556300500</v>
      </c>
      <c r="B2561" t="s">
        <v>2765</v>
      </c>
      <c r="C2561" t="s">
        <v>2766</v>
      </c>
      <c r="D2561" s="379">
        <v>608556300500</v>
      </c>
      <c r="E2561" t="s">
        <v>2770</v>
      </c>
      <c r="F2561" t="s">
        <v>2770</v>
      </c>
      <c r="G2561" t="s">
        <v>2944</v>
      </c>
      <c r="H2561">
        <v>384.75</v>
      </c>
      <c r="I2561">
        <v>0</v>
      </c>
      <c r="J2561" s="380">
        <v>0</v>
      </c>
      <c r="K2561" s="380">
        <v>0</v>
      </c>
    </row>
    <row r="2562" spans="1:11" x14ac:dyDescent="0.3">
      <c r="A2562" s="256">
        <v>608556301000</v>
      </c>
      <c r="B2562" t="s">
        <v>2765</v>
      </c>
      <c r="C2562" t="s">
        <v>2766</v>
      </c>
      <c r="D2562" s="379">
        <v>608556301000</v>
      </c>
      <c r="E2562" t="s">
        <v>2771</v>
      </c>
      <c r="F2562" t="s">
        <v>2771</v>
      </c>
      <c r="G2562" t="s">
        <v>2944</v>
      </c>
      <c r="H2562">
        <v>465.75</v>
      </c>
      <c r="I2562">
        <v>0</v>
      </c>
      <c r="J2562" s="380">
        <v>0</v>
      </c>
      <c r="K2562" s="380">
        <v>0</v>
      </c>
    </row>
    <row r="2563" spans="1:11" x14ac:dyDescent="0.3">
      <c r="A2563" s="256">
        <v>608556301500</v>
      </c>
      <c r="B2563" t="s">
        <v>2765</v>
      </c>
      <c r="C2563" t="s">
        <v>2766</v>
      </c>
      <c r="D2563" s="379">
        <v>608556301500</v>
      </c>
      <c r="E2563" t="s">
        <v>2772</v>
      </c>
      <c r="F2563" t="s">
        <v>2772</v>
      </c>
      <c r="G2563" t="s">
        <v>2944</v>
      </c>
      <c r="H2563">
        <v>573.75</v>
      </c>
      <c r="I2563">
        <v>0</v>
      </c>
      <c r="J2563" s="380">
        <v>0</v>
      </c>
      <c r="K2563" s="380">
        <v>0</v>
      </c>
    </row>
    <row r="2564" spans="1:11" x14ac:dyDescent="0.3">
      <c r="A2564" s="256">
        <v>608599100500</v>
      </c>
      <c r="B2564" t="s">
        <v>2773</v>
      </c>
      <c r="C2564" t="s">
        <v>2774</v>
      </c>
      <c r="D2564" s="379">
        <v>608599100500</v>
      </c>
      <c r="E2564" t="s">
        <v>2775</v>
      </c>
      <c r="F2564" t="s">
        <v>2775</v>
      </c>
      <c r="G2564" t="s">
        <v>2944</v>
      </c>
      <c r="H2564">
        <v>194.52</v>
      </c>
      <c r="I2564">
        <v>0</v>
      </c>
      <c r="J2564" s="380">
        <v>0</v>
      </c>
      <c r="K2564" s="380">
        <v>0</v>
      </c>
    </row>
    <row r="2565" spans="1:11" x14ac:dyDescent="0.3">
      <c r="A2565" s="256">
        <v>609010100000</v>
      </c>
      <c r="B2565" t="s">
        <v>2776</v>
      </c>
      <c r="C2565" t="s">
        <v>2777</v>
      </c>
      <c r="D2565" s="379">
        <v>609010100000</v>
      </c>
      <c r="E2565" t="s">
        <v>2778</v>
      </c>
      <c r="F2565">
        <v>0</v>
      </c>
      <c r="G2565" t="s">
        <v>2944</v>
      </c>
      <c r="H2565">
        <v>156.25</v>
      </c>
      <c r="I2565">
        <v>0</v>
      </c>
      <c r="J2565" s="380">
        <v>0</v>
      </c>
      <c r="K2565" s="380">
        <v>0</v>
      </c>
    </row>
    <row r="2566" spans="1:11" x14ac:dyDescent="0.3">
      <c r="A2566" s="256">
        <v>609010100200</v>
      </c>
      <c r="B2566" t="s">
        <v>2776</v>
      </c>
      <c r="C2566" t="s">
        <v>2777</v>
      </c>
      <c r="D2566" s="379">
        <v>609010100200</v>
      </c>
      <c r="E2566" t="s">
        <v>2779</v>
      </c>
      <c r="F2566">
        <v>0</v>
      </c>
      <c r="G2566" t="s">
        <v>2948</v>
      </c>
      <c r="H2566">
        <v>51.28</v>
      </c>
      <c r="I2566">
        <v>0</v>
      </c>
      <c r="J2566" s="380">
        <v>0</v>
      </c>
      <c r="K2566" s="380">
        <v>0</v>
      </c>
    </row>
    <row r="2567" spans="1:11" x14ac:dyDescent="0.3">
      <c r="A2567" s="256">
        <v>609010101400</v>
      </c>
      <c r="B2567" t="s">
        <v>2776</v>
      </c>
      <c r="C2567" t="s">
        <v>2777</v>
      </c>
      <c r="D2567" s="379">
        <v>609010101400</v>
      </c>
      <c r="E2567" t="s">
        <v>2780</v>
      </c>
      <c r="F2567">
        <v>0</v>
      </c>
      <c r="G2567" t="s">
        <v>2944</v>
      </c>
      <c r="H2567">
        <v>210.09</v>
      </c>
      <c r="I2567">
        <v>0</v>
      </c>
      <c r="J2567" s="380">
        <v>0</v>
      </c>
      <c r="K2567" s="380">
        <v>0</v>
      </c>
    </row>
    <row r="2568" spans="1:11" x14ac:dyDescent="0.3">
      <c r="A2568" s="256">
        <v>609010101600</v>
      </c>
      <c r="B2568" t="s">
        <v>2776</v>
      </c>
      <c r="C2568" t="s">
        <v>2777</v>
      </c>
      <c r="D2568" s="379">
        <v>609010101600</v>
      </c>
      <c r="E2568" t="s">
        <v>2781</v>
      </c>
      <c r="F2568">
        <v>0</v>
      </c>
      <c r="G2568" t="s">
        <v>2944</v>
      </c>
      <c r="H2568">
        <v>218.43</v>
      </c>
      <c r="I2568">
        <v>0</v>
      </c>
      <c r="J2568" s="380">
        <v>0</v>
      </c>
      <c r="K2568" s="380">
        <v>0</v>
      </c>
    </row>
    <row r="2569" spans="1:11" x14ac:dyDescent="0.3">
      <c r="A2569" s="256">
        <v>609010102400</v>
      </c>
      <c r="B2569" t="s">
        <v>2776</v>
      </c>
      <c r="C2569" t="s">
        <v>2777</v>
      </c>
      <c r="D2569" s="379">
        <v>609010102400</v>
      </c>
      <c r="E2569" t="s">
        <v>2782</v>
      </c>
      <c r="F2569">
        <v>0</v>
      </c>
      <c r="G2569" t="s">
        <v>2970</v>
      </c>
      <c r="H2569">
        <v>72.92</v>
      </c>
      <c r="I2569">
        <v>0</v>
      </c>
      <c r="J2569" s="380">
        <v>0</v>
      </c>
      <c r="K2569" s="380">
        <v>0</v>
      </c>
    </row>
    <row r="2570" spans="1:11" x14ac:dyDescent="0.3">
      <c r="A2570" s="256">
        <v>609010103500</v>
      </c>
      <c r="B2570" t="s">
        <v>2776</v>
      </c>
      <c r="C2570" t="s">
        <v>2777</v>
      </c>
      <c r="D2570" s="379">
        <v>609010103500</v>
      </c>
      <c r="E2570" t="s">
        <v>2783</v>
      </c>
      <c r="F2570" t="s">
        <v>2783</v>
      </c>
      <c r="G2570" t="s">
        <v>2948</v>
      </c>
      <c r="H2570">
        <v>125.38</v>
      </c>
      <c r="I2570">
        <v>0</v>
      </c>
      <c r="J2570" s="380">
        <v>0</v>
      </c>
      <c r="K2570" s="380">
        <v>0</v>
      </c>
    </row>
    <row r="2571" spans="1:11" x14ac:dyDescent="0.3">
      <c r="A2571" s="256">
        <v>609010105000</v>
      </c>
      <c r="B2571" t="s">
        <v>2776</v>
      </c>
      <c r="C2571" t="s">
        <v>2777</v>
      </c>
      <c r="D2571" s="379">
        <v>609010105000</v>
      </c>
      <c r="E2571" t="s">
        <v>2784</v>
      </c>
      <c r="F2571" t="s">
        <v>2784</v>
      </c>
      <c r="G2571" t="s">
        <v>2944</v>
      </c>
      <c r="H2571">
        <v>70.37</v>
      </c>
      <c r="I2571">
        <v>0</v>
      </c>
      <c r="J2571" s="380">
        <v>0</v>
      </c>
      <c r="K2571" s="380">
        <v>0</v>
      </c>
    </row>
    <row r="2572" spans="1:11" x14ac:dyDescent="0.3">
      <c r="A2572" s="256">
        <v>609010105500</v>
      </c>
      <c r="B2572" t="s">
        <v>2776</v>
      </c>
      <c r="C2572" t="s">
        <v>2777</v>
      </c>
      <c r="D2572" s="379">
        <v>609010105500</v>
      </c>
      <c r="E2572" t="s">
        <v>2785</v>
      </c>
      <c r="F2572" t="s">
        <v>2785</v>
      </c>
      <c r="G2572" t="s">
        <v>2944</v>
      </c>
      <c r="H2572">
        <v>70.349999999999994</v>
      </c>
      <c r="I2572">
        <v>0</v>
      </c>
      <c r="J2572" s="380">
        <v>0</v>
      </c>
      <c r="K2572" s="380">
        <v>0</v>
      </c>
    </row>
    <row r="2573" spans="1:11" x14ac:dyDescent="0.3">
      <c r="A2573" s="256">
        <v>609599105000</v>
      </c>
      <c r="B2573" t="s">
        <v>2786</v>
      </c>
      <c r="C2573" t="s">
        <v>2787</v>
      </c>
      <c r="D2573" s="379">
        <v>609599105000</v>
      </c>
      <c r="E2573" t="s">
        <v>2788</v>
      </c>
      <c r="F2573" t="s">
        <v>2788</v>
      </c>
      <c r="G2573" t="s">
        <v>2944</v>
      </c>
      <c r="H2573">
        <v>4.57</v>
      </c>
      <c r="I2573">
        <v>0</v>
      </c>
      <c r="J2573" s="380">
        <v>0</v>
      </c>
      <c r="K2573" s="380">
        <v>0</v>
      </c>
    </row>
    <row r="2574" spans="1:11" x14ac:dyDescent="0.3">
      <c r="A2574" s="256">
        <v>651012100500</v>
      </c>
      <c r="B2574" t="s">
        <v>2789</v>
      </c>
      <c r="C2574" t="s">
        <v>2790</v>
      </c>
      <c r="D2574" s="379">
        <v>651012100500</v>
      </c>
      <c r="E2574" t="s">
        <v>2791</v>
      </c>
      <c r="F2574" t="s">
        <v>2791</v>
      </c>
      <c r="G2574" t="s">
        <v>2981</v>
      </c>
      <c r="H2574">
        <v>17.940000000000001</v>
      </c>
      <c r="I2574">
        <v>0</v>
      </c>
      <c r="J2574" s="380">
        <v>0</v>
      </c>
      <c r="K2574" s="380">
        <v>0</v>
      </c>
    </row>
    <row r="2575" spans="1:11" x14ac:dyDescent="0.3">
      <c r="A2575" s="256">
        <v>651012101000</v>
      </c>
      <c r="B2575" t="s">
        <v>2789</v>
      </c>
      <c r="C2575" t="s">
        <v>2790</v>
      </c>
      <c r="D2575" s="379">
        <v>651012101000</v>
      </c>
      <c r="E2575" t="s">
        <v>3034</v>
      </c>
      <c r="F2575" t="s">
        <v>3034</v>
      </c>
      <c r="G2575" t="s">
        <v>2944</v>
      </c>
      <c r="H2575">
        <v>105.91</v>
      </c>
      <c r="I2575">
        <v>0</v>
      </c>
      <c r="J2575" s="380">
        <v>0</v>
      </c>
      <c r="K2575" s="380">
        <v>0</v>
      </c>
    </row>
    <row r="2576" spans="1:11" x14ac:dyDescent="0.3">
      <c r="A2576" s="256">
        <v>651012101500</v>
      </c>
      <c r="B2576" t="s">
        <v>2789</v>
      </c>
      <c r="C2576" t="s">
        <v>2790</v>
      </c>
      <c r="D2576" s="379">
        <v>651012101500</v>
      </c>
      <c r="E2576" t="s">
        <v>2792</v>
      </c>
      <c r="F2576" t="s">
        <v>2792</v>
      </c>
      <c r="G2576" t="s">
        <v>3017</v>
      </c>
      <c r="H2576">
        <v>47.95</v>
      </c>
      <c r="I2576">
        <v>0</v>
      </c>
      <c r="J2576" s="380">
        <v>0</v>
      </c>
      <c r="K2576" s="380">
        <v>0</v>
      </c>
    </row>
    <row r="2577" spans="1:11" x14ac:dyDescent="0.3">
      <c r="A2577" s="256">
        <v>651012101550</v>
      </c>
      <c r="B2577" t="s">
        <v>2789</v>
      </c>
      <c r="C2577" t="s">
        <v>2790</v>
      </c>
      <c r="D2577" s="379">
        <v>651012101550</v>
      </c>
      <c r="E2577" t="s">
        <v>2793</v>
      </c>
      <c r="F2577" t="s">
        <v>2793</v>
      </c>
      <c r="G2577" t="s">
        <v>2981</v>
      </c>
      <c r="H2577">
        <v>151.34</v>
      </c>
      <c r="I2577">
        <v>0</v>
      </c>
      <c r="J2577" s="380">
        <v>0</v>
      </c>
      <c r="K2577" s="380">
        <v>0</v>
      </c>
    </row>
    <row r="2578" spans="1:11" x14ac:dyDescent="0.3">
      <c r="A2578" s="256">
        <v>651012105000</v>
      </c>
      <c r="B2578" t="s">
        <v>2789</v>
      </c>
      <c r="C2578" t="s">
        <v>2790</v>
      </c>
      <c r="D2578" s="379">
        <v>651012105000</v>
      </c>
      <c r="E2578" t="s">
        <v>2794</v>
      </c>
      <c r="F2578" t="s">
        <v>2794</v>
      </c>
      <c r="G2578" t="s">
        <v>3017</v>
      </c>
      <c r="H2578">
        <v>252.94</v>
      </c>
      <c r="I2578">
        <v>0</v>
      </c>
      <c r="J2578" s="380">
        <v>0</v>
      </c>
      <c r="K2578" s="380">
        <v>0</v>
      </c>
    </row>
    <row r="2579" spans="1:11" x14ac:dyDescent="0.3">
      <c r="A2579" s="256">
        <v>651012201000</v>
      </c>
      <c r="B2579" t="s">
        <v>2789</v>
      </c>
      <c r="C2579" t="s">
        <v>2790</v>
      </c>
      <c r="D2579" s="379">
        <v>651012201000</v>
      </c>
      <c r="E2579" t="s">
        <v>2795</v>
      </c>
      <c r="F2579" t="s">
        <v>2795</v>
      </c>
      <c r="G2579" t="s">
        <v>2981</v>
      </c>
      <c r="H2579">
        <v>105.98</v>
      </c>
      <c r="I2579">
        <v>0</v>
      </c>
      <c r="J2579" s="380">
        <v>0</v>
      </c>
      <c r="K2579" s="380">
        <v>0</v>
      </c>
    </row>
    <row r="2580" spans="1:11" x14ac:dyDescent="0.3">
      <c r="A2580" s="256">
        <v>651012202000</v>
      </c>
      <c r="B2580" t="s">
        <v>2789</v>
      </c>
      <c r="C2580" t="s">
        <v>2790</v>
      </c>
      <c r="D2580" s="379">
        <v>651012202000</v>
      </c>
      <c r="E2580" t="s">
        <v>2796</v>
      </c>
      <c r="F2580" t="s">
        <v>2796</v>
      </c>
      <c r="G2580" t="s">
        <v>2981</v>
      </c>
      <c r="H2580">
        <v>118.8</v>
      </c>
      <c r="I2580">
        <v>0</v>
      </c>
      <c r="J2580" s="380">
        <v>0</v>
      </c>
      <c r="K2580" s="380">
        <v>0</v>
      </c>
    </row>
    <row r="2581" spans="1:11" x14ac:dyDescent="0.3">
      <c r="A2581" s="256">
        <v>651012205000</v>
      </c>
      <c r="B2581" t="s">
        <v>2789</v>
      </c>
      <c r="C2581" t="s">
        <v>2790</v>
      </c>
      <c r="D2581" s="379">
        <v>651012205000</v>
      </c>
      <c r="E2581" t="s">
        <v>2797</v>
      </c>
      <c r="F2581" t="s">
        <v>2797</v>
      </c>
      <c r="G2581" t="s">
        <v>2981</v>
      </c>
      <c r="H2581">
        <v>95.63</v>
      </c>
      <c r="I2581">
        <v>0</v>
      </c>
      <c r="J2581" s="380">
        <v>0</v>
      </c>
      <c r="K2581" s="380">
        <v>0</v>
      </c>
    </row>
    <row r="2582" spans="1:11" x14ac:dyDescent="0.3">
      <c r="A2582" s="256">
        <v>651012301000</v>
      </c>
      <c r="B2582" t="s">
        <v>2789</v>
      </c>
      <c r="C2582" t="s">
        <v>2790</v>
      </c>
      <c r="D2582" s="379">
        <v>651012301000</v>
      </c>
      <c r="E2582" t="s">
        <v>2798</v>
      </c>
      <c r="F2582" t="s">
        <v>2798</v>
      </c>
      <c r="G2582" t="s">
        <v>2944</v>
      </c>
      <c r="H2582">
        <v>1783.16</v>
      </c>
      <c r="I2582">
        <v>0</v>
      </c>
      <c r="J2582" s="380">
        <v>0</v>
      </c>
      <c r="K2582" s="380">
        <v>0</v>
      </c>
    </row>
    <row r="2583" spans="1:11" x14ac:dyDescent="0.3">
      <c r="A2583" s="256">
        <v>651012302000</v>
      </c>
      <c r="B2583" t="s">
        <v>2789</v>
      </c>
      <c r="C2583" t="s">
        <v>2790</v>
      </c>
      <c r="D2583" s="379">
        <v>651012302000</v>
      </c>
      <c r="E2583" t="s">
        <v>2799</v>
      </c>
      <c r="F2583" t="s">
        <v>2799</v>
      </c>
      <c r="G2583" t="s">
        <v>2944</v>
      </c>
      <c r="H2583">
        <v>23.82</v>
      </c>
      <c r="I2583">
        <v>0</v>
      </c>
      <c r="J2583" s="380">
        <v>0</v>
      </c>
      <c r="K2583" s="380">
        <v>0</v>
      </c>
    </row>
    <row r="2584" spans="1:11" x14ac:dyDescent="0.3">
      <c r="A2584" s="256">
        <v>651012401000</v>
      </c>
      <c r="B2584" t="s">
        <v>2789</v>
      </c>
      <c r="C2584" t="s">
        <v>2790</v>
      </c>
      <c r="D2584" s="379">
        <v>651012401000</v>
      </c>
      <c r="E2584" t="s">
        <v>2800</v>
      </c>
      <c r="F2584" t="s">
        <v>2800</v>
      </c>
      <c r="G2584" t="s">
        <v>2965</v>
      </c>
      <c r="H2584">
        <v>1783.16</v>
      </c>
      <c r="I2584">
        <v>0</v>
      </c>
      <c r="J2584" s="380">
        <v>0</v>
      </c>
      <c r="K2584" s="380">
        <v>0</v>
      </c>
    </row>
    <row r="2585" spans="1:11" x14ac:dyDescent="0.3">
      <c r="A2585" s="256">
        <v>651012502000</v>
      </c>
      <c r="B2585" t="s">
        <v>2789</v>
      </c>
      <c r="C2585" t="s">
        <v>2790</v>
      </c>
      <c r="D2585" s="379">
        <v>65102502000</v>
      </c>
      <c r="E2585" t="s">
        <v>2801</v>
      </c>
      <c r="F2585">
        <v>0</v>
      </c>
      <c r="G2585" t="s">
        <v>2970</v>
      </c>
      <c r="H2585">
        <v>302.18</v>
      </c>
      <c r="I2585" s="447">
        <v>20</v>
      </c>
      <c r="J2585" s="447">
        <v>1200</v>
      </c>
      <c r="K2585" s="447">
        <v>2500</v>
      </c>
    </row>
    <row r="2586" spans="1:11" x14ac:dyDescent="0.3">
      <c r="A2586" s="256">
        <v>651012502500</v>
      </c>
      <c r="B2586" t="s">
        <v>2789</v>
      </c>
      <c r="C2586" t="s">
        <v>2790</v>
      </c>
      <c r="D2586" s="379">
        <v>651012502500</v>
      </c>
      <c r="E2586" t="s">
        <v>2802</v>
      </c>
      <c r="F2586" t="s">
        <v>2802</v>
      </c>
      <c r="G2586" t="s">
        <v>2970</v>
      </c>
      <c r="H2586">
        <v>280</v>
      </c>
      <c r="I2586" s="447">
        <v>25</v>
      </c>
      <c r="J2586" s="447">
        <v>1200</v>
      </c>
      <c r="K2586" s="447">
        <v>2500</v>
      </c>
    </row>
    <row r="2587" spans="1:11" x14ac:dyDescent="0.3">
      <c r="A2587" s="256">
        <v>651012505000</v>
      </c>
      <c r="B2587" t="s">
        <v>2789</v>
      </c>
      <c r="C2587" t="s">
        <v>2790</v>
      </c>
      <c r="D2587" s="379">
        <v>651012505000</v>
      </c>
      <c r="E2587" t="s">
        <v>2803</v>
      </c>
      <c r="F2587" t="s">
        <v>2803</v>
      </c>
      <c r="G2587" t="s">
        <v>2970</v>
      </c>
      <c r="H2587">
        <v>780.41</v>
      </c>
      <c r="I2587" s="447">
        <v>25</v>
      </c>
      <c r="J2587" s="447">
        <v>1250</v>
      </c>
      <c r="K2587" s="447">
        <v>2500</v>
      </c>
    </row>
    <row r="2588" spans="1:11" x14ac:dyDescent="0.3">
      <c r="A2588" s="256">
        <v>651012508000</v>
      </c>
      <c r="B2588" t="s">
        <v>2789</v>
      </c>
      <c r="C2588" t="s">
        <v>2790</v>
      </c>
      <c r="D2588" s="379">
        <v>651012508000</v>
      </c>
      <c r="E2588" t="s">
        <v>2804</v>
      </c>
      <c r="F2588" t="s">
        <v>2804</v>
      </c>
      <c r="G2588" t="s">
        <v>2970</v>
      </c>
      <c r="H2588">
        <v>454.54</v>
      </c>
      <c r="I2588" s="447">
        <v>30</v>
      </c>
      <c r="J2588" s="447">
        <v>1200</v>
      </c>
      <c r="K2588" s="447">
        <v>2500</v>
      </c>
    </row>
    <row r="2589" spans="1:11" x14ac:dyDescent="0.3">
      <c r="A2589" s="256">
        <v>651012800000</v>
      </c>
      <c r="B2589" t="s">
        <v>2789</v>
      </c>
      <c r="C2589" t="s">
        <v>2790</v>
      </c>
      <c r="D2589" s="379">
        <v>651012800000</v>
      </c>
      <c r="E2589" t="s">
        <v>2805</v>
      </c>
      <c r="F2589" t="s">
        <v>2805</v>
      </c>
      <c r="G2589" t="s">
        <v>2944</v>
      </c>
      <c r="H2589">
        <v>57.38</v>
      </c>
      <c r="I2589">
        <v>0</v>
      </c>
      <c r="J2589" s="380">
        <v>0</v>
      </c>
      <c r="K2589" s="380">
        <v>0</v>
      </c>
    </row>
    <row r="2590" spans="1:11" x14ac:dyDescent="0.3">
      <c r="A2590" s="256">
        <v>651012805000</v>
      </c>
      <c r="B2590" t="s">
        <v>2789</v>
      </c>
      <c r="C2590" t="s">
        <v>2790</v>
      </c>
      <c r="D2590" s="379">
        <v>651012805000</v>
      </c>
      <c r="E2590" t="s">
        <v>2806</v>
      </c>
      <c r="F2590" t="s">
        <v>2806</v>
      </c>
      <c r="G2590" t="s">
        <v>2944</v>
      </c>
      <c r="H2590">
        <v>752.1</v>
      </c>
      <c r="I2590">
        <v>0</v>
      </c>
      <c r="J2590" s="380">
        <v>0</v>
      </c>
      <c r="K2590" s="380">
        <v>0</v>
      </c>
    </row>
    <row r="2591" spans="1:11" x14ac:dyDescent="0.3">
      <c r="A2591" s="256">
        <v>651099100500</v>
      </c>
      <c r="B2591" t="s">
        <v>2807</v>
      </c>
      <c r="C2591" t="s">
        <v>2808</v>
      </c>
      <c r="D2591" s="379">
        <v>651099100500</v>
      </c>
      <c r="E2591" t="s">
        <v>2809</v>
      </c>
      <c r="F2591" t="s">
        <v>2809</v>
      </c>
      <c r="G2591" t="s">
        <v>2944</v>
      </c>
      <c r="H2591">
        <v>5</v>
      </c>
      <c r="I2591">
        <v>0</v>
      </c>
      <c r="J2591" s="380">
        <v>0</v>
      </c>
      <c r="K2591" s="380">
        <v>0</v>
      </c>
    </row>
    <row r="2592" spans="1:11" x14ac:dyDescent="0.3">
      <c r="A2592" s="256">
        <v>651099101000</v>
      </c>
      <c r="B2592" t="s">
        <v>2807</v>
      </c>
      <c r="C2592" t="s">
        <v>2808</v>
      </c>
      <c r="D2592" s="379">
        <v>651099101000</v>
      </c>
      <c r="E2592" t="s">
        <v>2810</v>
      </c>
      <c r="F2592">
        <v>0</v>
      </c>
      <c r="G2592" t="s">
        <v>2944</v>
      </c>
      <c r="H2592">
        <v>99.1</v>
      </c>
      <c r="I2592">
        <v>0</v>
      </c>
      <c r="J2592" s="380">
        <v>0</v>
      </c>
      <c r="K2592" s="380">
        <v>0</v>
      </c>
    </row>
    <row r="2593" spans="1:11" x14ac:dyDescent="0.3">
      <c r="A2593" s="256">
        <v>652036106000</v>
      </c>
      <c r="B2593" t="s">
        <v>3544</v>
      </c>
      <c r="C2593" t="s">
        <v>3545</v>
      </c>
      <c r="D2593" s="379">
        <v>652036106000</v>
      </c>
      <c r="E2593" t="s">
        <v>3546</v>
      </c>
      <c r="F2593">
        <v>0</v>
      </c>
      <c r="G2593" t="s">
        <v>2970</v>
      </c>
      <c r="H2593">
        <v>146.51</v>
      </c>
      <c r="I2593" s="447">
        <v>60</v>
      </c>
      <c r="J2593" s="447">
        <v>1000</v>
      </c>
      <c r="K2593" s="447">
        <v>1200</v>
      </c>
    </row>
    <row r="2594" spans="1:11" x14ac:dyDescent="0.3">
      <c r="A2594" s="256">
        <v>652036206000</v>
      </c>
      <c r="B2594" t="s">
        <v>3544</v>
      </c>
      <c r="C2594" t="s">
        <v>3545</v>
      </c>
      <c r="D2594" s="379">
        <v>652036206000</v>
      </c>
      <c r="E2594" t="s">
        <v>3547</v>
      </c>
      <c r="F2594">
        <v>0</v>
      </c>
      <c r="G2594" t="s">
        <v>2970</v>
      </c>
      <c r="H2594">
        <v>192.15</v>
      </c>
      <c r="I2594" s="447">
        <v>60</v>
      </c>
      <c r="J2594" s="447">
        <v>1000</v>
      </c>
      <c r="K2594" s="447">
        <v>1500</v>
      </c>
    </row>
    <row r="2595" spans="1:11" x14ac:dyDescent="0.3">
      <c r="A2595" s="256">
        <v>652036306000</v>
      </c>
      <c r="B2595" t="s">
        <v>3544</v>
      </c>
      <c r="C2595" t="s">
        <v>3545</v>
      </c>
      <c r="D2595" s="379">
        <v>652036306000</v>
      </c>
      <c r="E2595" t="s">
        <v>3548</v>
      </c>
      <c r="F2595">
        <v>0</v>
      </c>
      <c r="G2595" t="s">
        <v>2970</v>
      </c>
      <c r="H2595">
        <v>227.09</v>
      </c>
      <c r="I2595" s="447">
        <v>60</v>
      </c>
      <c r="J2595" s="447">
        <v>1000</v>
      </c>
      <c r="K2595" s="447">
        <v>1200</v>
      </c>
    </row>
    <row r="2596" spans="1:11" x14ac:dyDescent="0.3">
      <c r="A2596" s="256">
        <v>756057100180</v>
      </c>
      <c r="B2596" t="s">
        <v>2811</v>
      </c>
      <c r="C2596" t="s">
        <v>2812</v>
      </c>
      <c r="D2596" s="379">
        <v>756057100180</v>
      </c>
      <c r="E2596" t="s">
        <v>2813</v>
      </c>
      <c r="F2596" t="s">
        <v>2813</v>
      </c>
      <c r="G2596" t="s">
        <v>2944</v>
      </c>
      <c r="H2596">
        <v>4.75</v>
      </c>
      <c r="I2596">
        <v>0</v>
      </c>
      <c r="J2596" s="380">
        <v>0</v>
      </c>
      <c r="K2596" s="380">
        <v>0</v>
      </c>
    </row>
    <row r="2597" spans="1:11" x14ac:dyDescent="0.3">
      <c r="A2597" s="256">
        <v>756057100240</v>
      </c>
      <c r="B2597" t="s">
        <v>2811</v>
      </c>
      <c r="C2597" t="s">
        <v>2812</v>
      </c>
      <c r="D2597" s="379">
        <v>756057100240</v>
      </c>
      <c r="E2597" t="s">
        <v>2814</v>
      </c>
      <c r="F2597" t="s">
        <v>2814</v>
      </c>
      <c r="G2597" t="s">
        <v>2944</v>
      </c>
      <c r="H2597">
        <v>4.3499999999999996</v>
      </c>
      <c r="I2597">
        <v>0</v>
      </c>
      <c r="J2597" s="380">
        <v>0</v>
      </c>
      <c r="K2597" s="380">
        <v>0</v>
      </c>
    </row>
    <row r="2598" spans="1:11" x14ac:dyDescent="0.3">
      <c r="A2598" s="256">
        <v>756057100260</v>
      </c>
      <c r="B2598" t="s">
        <v>2811</v>
      </c>
      <c r="C2598" t="s">
        <v>2812</v>
      </c>
      <c r="D2598" s="379">
        <v>756057100260</v>
      </c>
      <c r="E2598" t="s">
        <v>2815</v>
      </c>
      <c r="F2598" t="s">
        <v>2815</v>
      </c>
      <c r="G2598" t="s">
        <v>2944</v>
      </c>
      <c r="H2598">
        <v>4.18</v>
      </c>
      <c r="I2598">
        <v>0</v>
      </c>
      <c r="J2598" s="380">
        <v>0</v>
      </c>
      <c r="K2598" s="380">
        <v>0</v>
      </c>
    </row>
    <row r="2599" spans="1:11" x14ac:dyDescent="0.3">
      <c r="A2599" s="256">
        <v>756057100480</v>
      </c>
      <c r="B2599" t="s">
        <v>2811</v>
      </c>
      <c r="C2599" t="s">
        <v>2812</v>
      </c>
      <c r="D2599" s="379">
        <v>756057100480</v>
      </c>
      <c r="E2599" t="s">
        <v>2816</v>
      </c>
      <c r="F2599" t="s">
        <v>2816</v>
      </c>
      <c r="G2599" t="s">
        <v>2944</v>
      </c>
      <c r="H2599">
        <v>8.36</v>
      </c>
      <c r="I2599">
        <v>0</v>
      </c>
      <c r="J2599" s="380">
        <v>0</v>
      </c>
      <c r="K2599" s="380">
        <v>0</v>
      </c>
    </row>
    <row r="2600" spans="1:11" x14ac:dyDescent="0.3">
      <c r="A2600" s="256">
        <v>756057100540</v>
      </c>
      <c r="B2600" t="s">
        <v>2811</v>
      </c>
      <c r="C2600" t="s">
        <v>2812</v>
      </c>
      <c r="D2600" s="379">
        <v>756057100540</v>
      </c>
      <c r="E2600" t="s">
        <v>2817</v>
      </c>
      <c r="F2600" t="s">
        <v>2817</v>
      </c>
      <c r="G2600" t="s">
        <v>2944</v>
      </c>
      <c r="H2600">
        <v>9.42</v>
      </c>
      <c r="I2600">
        <v>0</v>
      </c>
      <c r="J2600" s="380">
        <v>0</v>
      </c>
      <c r="K2600" s="380">
        <v>0</v>
      </c>
    </row>
    <row r="2601" spans="1:11" x14ac:dyDescent="0.3">
      <c r="A2601" s="256">
        <v>756057120300</v>
      </c>
      <c r="B2601" t="s">
        <v>2811</v>
      </c>
      <c r="C2601" t="s">
        <v>2812</v>
      </c>
      <c r="D2601" s="379">
        <v>756057120300</v>
      </c>
      <c r="E2601" t="s">
        <v>2818</v>
      </c>
      <c r="F2601" t="s">
        <v>2818</v>
      </c>
      <c r="G2601" t="s">
        <v>2944</v>
      </c>
      <c r="H2601">
        <v>7.65</v>
      </c>
      <c r="I2601">
        <v>0</v>
      </c>
      <c r="J2601" s="380">
        <v>0</v>
      </c>
      <c r="K2601" s="380">
        <v>0</v>
      </c>
    </row>
    <row r="2602" spans="1:11" x14ac:dyDescent="0.3">
      <c r="A2602" s="256">
        <v>756057120840</v>
      </c>
      <c r="B2602" t="s">
        <v>2811</v>
      </c>
      <c r="C2602" t="s">
        <v>2812</v>
      </c>
      <c r="D2602" s="379">
        <v>756057120840</v>
      </c>
      <c r="E2602" t="s">
        <v>2819</v>
      </c>
      <c r="F2602" t="s">
        <v>2819</v>
      </c>
      <c r="G2602" t="s">
        <v>2944</v>
      </c>
      <c r="H2602">
        <v>4.04</v>
      </c>
      <c r="I2602">
        <v>0</v>
      </c>
      <c r="J2602" s="380">
        <v>0</v>
      </c>
      <c r="K2602" s="380">
        <v>0</v>
      </c>
    </row>
    <row r="2603" spans="1:11" x14ac:dyDescent="0.3">
      <c r="A2603" s="256">
        <v>756057256300</v>
      </c>
      <c r="B2603" t="s">
        <v>2811</v>
      </c>
      <c r="C2603" t="s">
        <v>2812</v>
      </c>
      <c r="D2603" s="379">
        <v>756057256300</v>
      </c>
      <c r="E2603" t="s">
        <v>2820</v>
      </c>
      <c r="F2603" t="s">
        <v>2820</v>
      </c>
      <c r="G2603" t="s">
        <v>2944</v>
      </c>
      <c r="H2603">
        <v>80.8</v>
      </c>
      <c r="I2603">
        <v>0</v>
      </c>
      <c r="J2603" s="380">
        <v>0</v>
      </c>
      <c r="K2603" s="380">
        <v>0</v>
      </c>
    </row>
    <row r="2604" spans="1:11" x14ac:dyDescent="0.3">
      <c r="A2604" s="256">
        <v>756057335113</v>
      </c>
      <c r="B2604" t="s">
        <v>2811</v>
      </c>
      <c r="C2604" t="s">
        <v>2812</v>
      </c>
      <c r="D2604" s="379">
        <v>756057335113</v>
      </c>
      <c r="E2604" t="s">
        <v>2821</v>
      </c>
      <c r="F2604" t="s">
        <v>2821</v>
      </c>
      <c r="G2604" t="s">
        <v>2944</v>
      </c>
      <c r="H2604">
        <v>4.46</v>
      </c>
      <c r="I2604">
        <v>0</v>
      </c>
      <c r="J2604" s="380">
        <v>0</v>
      </c>
      <c r="K2604" s="380">
        <v>0</v>
      </c>
    </row>
    <row r="2605" spans="1:11" x14ac:dyDescent="0.3">
      <c r="A2605" s="256">
        <v>756057581500</v>
      </c>
      <c r="B2605" t="s">
        <v>2811</v>
      </c>
      <c r="C2605" t="s">
        <v>2812</v>
      </c>
      <c r="D2605" s="379">
        <v>756057581500</v>
      </c>
      <c r="E2605" t="s">
        <v>2822</v>
      </c>
      <c r="F2605" t="s">
        <v>2822</v>
      </c>
      <c r="G2605" t="s">
        <v>2944</v>
      </c>
      <c r="H2605">
        <v>8.24</v>
      </c>
      <c r="I2605">
        <v>0</v>
      </c>
      <c r="J2605" s="380">
        <v>0</v>
      </c>
      <c r="K2605" s="380">
        <v>0</v>
      </c>
    </row>
    <row r="2606" spans="1:11" x14ac:dyDescent="0.3">
      <c r="A2606" s="256">
        <v>757057119214</v>
      </c>
      <c r="B2606" t="s">
        <v>2823</v>
      </c>
      <c r="C2606" t="s">
        <v>2824</v>
      </c>
      <c r="D2606" s="379">
        <v>757057119214</v>
      </c>
      <c r="E2606" t="s">
        <v>2825</v>
      </c>
      <c r="F2606" t="s">
        <v>2825</v>
      </c>
      <c r="G2606" t="s">
        <v>2944</v>
      </c>
      <c r="H2606">
        <v>10.84</v>
      </c>
      <c r="I2606">
        <v>0</v>
      </c>
      <c r="J2606" s="380">
        <v>0</v>
      </c>
      <c r="K2606" s="380">
        <v>0</v>
      </c>
    </row>
    <row r="2607" spans="1:11" x14ac:dyDescent="0.3">
      <c r="A2607" s="256">
        <v>757057119221</v>
      </c>
      <c r="B2607" t="s">
        <v>2823</v>
      </c>
      <c r="C2607" t="s">
        <v>2824</v>
      </c>
      <c r="D2607" s="379">
        <v>757057119221</v>
      </c>
      <c r="E2607" t="s">
        <v>2826</v>
      </c>
      <c r="F2607" t="s">
        <v>2826</v>
      </c>
      <c r="G2607" t="s">
        <v>2944</v>
      </c>
      <c r="H2607">
        <v>10.94</v>
      </c>
      <c r="I2607">
        <v>0</v>
      </c>
      <c r="J2607" s="380">
        <v>0</v>
      </c>
      <c r="K2607" s="380">
        <v>0</v>
      </c>
    </row>
    <row r="2608" spans="1:11" x14ac:dyDescent="0.3">
      <c r="A2608" s="256">
        <v>757057119238</v>
      </c>
      <c r="B2608" t="s">
        <v>2823</v>
      </c>
      <c r="C2608" t="s">
        <v>2824</v>
      </c>
      <c r="D2608" s="379">
        <v>757057119238</v>
      </c>
      <c r="E2608" t="s">
        <v>2827</v>
      </c>
      <c r="F2608" t="s">
        <v>2827</v>
      </c>
      <c r="G2608" t="s">
        <v>2944</v>
      </c>
      <c r="H2608">
        <v>12.61</v>
      </c>
      <c r="I2608">
        <v>0</v>
      </c>
      <c r="J2608" s="380">
        <v>0</v>
      </c>
      <c r="K2608" s="380">
        <v>0</v>
      </c>
    </row>
    <row r="2609" spans="1:11" x14ac:dyDescent="0.3">
      <c r="A2609" s="256">
        <v>757057119245</v>
      </c>
      <c r="B2609" t="s">
        <v>2823</v>
      </c>
      <c r="C2609" t="s">
        <v>2824</v>
      </c>
      <c r="D2609" s="379">
        <v>757057119245</v>
      </c>
      <c r="E2609" t="s">
        <v>2828</v>
      </c>
      <c r="F2609" t="s">
        <v>2828</v>
      </c>
      <c r="G2609" t="s">
        <v>2944</v>
      </c>
      <c r="H2609">
        <v>15.52</v>
      </c>
      <c r="I2609">
        <v>0</v>
      </c>
      <c r="J2609" s="380">
        <v>0</v>
      </c>
      <c r="K2609" s="380">
        <v>0</v>
      </c>
    </row>
    <row r="2610" spans="1:11" x14ac:dyDescent="0.3">
      <c r="A2610" s="256">
        <v>757057119252</v>
      </c>
      <c r="B2610" t="s">
        <v>2823</v>
      </c>
      <c r="C2610" t="s">
        <v>2824</v>
      </c>
      <c r="D2610" s="379">
        <v>757057119252</v>
      </c>
      <c r="E2610" t="s">
        <v>2829</v>
      </c>
      <c r="F2610" t="s">
        <v>2829</v>
      </c>
      <c r="G2610" t="s">
        <v>2944</v>
      </c>
      <c r="H2610">
        <v>15.71</v>
      </c>
      <c r="I2610">
        <v>0</v>
      </c>
      <c r="J2610" s="380">
        <v>0</v>
      </c>
      <c r="K2610" s="380">
        <v>0</v>
      </c>
    </row>
    <row r="2611" spans="1:11" x14ac:dyDescent="0.3">
      <c r="A2611" s="256">
        <v>757057119269</v>
      </c>
      <c r="B2611" t="s">
        <v>2823</v>
      </c>
      <c r="C2611" t="s">
        <v>2824</v>
      </c>
      <c r="D2611" s="379">
        <v>757057119269</v>
      </c>
      <c r="E2611" t="s">
        <v>2830</v>
      </c>
      <c r="F2611" t="s">
        <v>2830</v>
      </c>
      <c r="G2611" t="s">
        <v>2944</v>
      </c>
      <c r="H2611">
        <v>17.11</v>
      </c>
      <c r="I2611">
        <v>0</v>
      </c>
      <c r="J2611" s="380">
        <v>0</v>
      </c>
      <c r="K2611" s="380">
        <v>0</v>
      </c>
    </row>
    <row r="2612" spans="1:11" x14ac:dyDescent="0.3">
      <c r="A2612" s="256">
        <v>757057119276</v>
      </c>
      <c r="B2612" t="s">
        <v>2823</v>
      </c>
      <c r="C2612" t="s">
        <v>2824</v>
      </c>
      <c r="D2612" s="379">
        <v>757057119276</v>
      </c>
      <c r="E2612" t="s">
        <v>2831</v>
      </c>
      <c r="F2612" t="s">
        <v>2831</v>
      </c>
      <c r="G2612" t="s">
        <v>2944</v>
      </c>
      <c r="H2612">
        <v>35.11</v>
      </c>
      <c r="I2612">
        <v>0</v>
      </c>
      <c r="J2612" s="380">
        <v>0</v>
      </c>
      <c r="K2612" s="380">
        <v>0</v>
      </c>
    </row>
    <row r="2613" spans="1:11" x14ac:dyDescent="0.3">
      <c r="A2613" s="256">
        <v>757057119283</v>
      </c>
      <c r="B2613" t="s">
        <v>2823</v>
      </c>
      <c r="C2613" t="s">
        <v>2824</v>
      </c>
      <c r="D2613" s="379">
        <v>757057119283</v>
      </c>
      <c r="E2613" t="s">
        <v>2832</v>
      </c>
      <c r="F2613" t="s">
        <v>2832</v>
      </c>
      <c r="G2613" t="s">
        <v>2944</v>
      </c>
      <c r="H2613">
        <v>45.08</v>
      </c>
      <c r="I2613">
        <v>0</v>
      </c>
      <c r="J2613" s="380">
        <v>0</v>
      </c>
      <c r="K2613" s="380">
        <v>0</v>
      </c>
    </row>
    <row r="2614" spans="1:11" x14ac:dyDescent="0.3">
      <c r="A2614" s="256">
        <v>757057156202</v>
      </c>
      <c r="B2614" t="s">
        <v>2823</v>
      </c>
      <c r="C2614" t="s">
        <v>2824</v>
      </c>
      <c r="D2614" s="379">
        <v>757057156202</v>
      </c>
      <c r="E2614" t="s">
        <v>2833</v>
      </c>
      <c r="F2614" t="s">
        <v>2833</v>
      </c>
      <c r="G2614" t="s">
        <v>2944</v>
      </c>
      <c r="H2614">
        <v>13.54</v>
      </c>
      <c r="I2614">
        <v>0</v>
      </c>
      <c r="J2614" s="380">
        <v>0</v>
      </c>
      <c r="K2614" s="380">
        <v>0</v>
      </c>
    </row>
    <row r="2615" spans="1:11" x14ac:dyDescent="0.3">
      <c r="A2615" s="256">
        <v>757057156226</v>
      </c>
      <c r="B2615" t="s">
        <v>2823</v>
      </c>
      <c r="C2615" t="s">
        <v>2824</v>
      </c>
      <c r="D2615" s="379">
        <v>757057156226</v>
      </c>
      <c r="E2615" t="s">
        <v>2834</v>
      </c>
      <c r="F2615" t="s">
        <v>2834</v>
      </c>
      <c r="G2615" t="s">
        <v>2944</v>
      </c>
      <c r="H2615">
        <v>13.3</v>
      </c>
      <c r="I2615">
        <v>0</v>
      </c>
      <c r="J2615" s="380">
        <v>0</v>
      </c>
      <c r="K2615" s="380">
        <v>0</v>
      </c>
    </row>
    <row r="2616" spans="1:11" x14ac:dyDescent="0.3">
      <c r="A2616" s="256">
        <v>757057156233</v>
      </c>
      <c r="B2616" t="s">
        <v>2823</v>
      </c>
      <c r="C2616" t="s">
        <v>2824</v>
      </c>
      <c r="D2616" s="379">
        <v>757057156233</v>
      </c>
      <c r="E2616" t="s">
        <v>2835</v>
      </c>
      <c r="F2616" t="s">
        <v>2835</v>
      </c>
      <c r="G2616" t="s">
        <v>2944</v>
      </c>
      <c r="H2616">
        <v>14.51</v>
      </c>
      <c r="I2616">
        <v>0</v>
      </c>
      <c r="J2616" s="380">
        <v>0</v>
      </c>
      <c r="K2616" s="380">
        <v>0</v>
      </c>
    </row>
    <row r="2617" spans="1:11" x14ac:dyDescent="0.3">
      <c r="A2617" s="256">
        <v>757057156264</v>
      </c>
      <c r="B2617" t="s">
        <v>2823</v>
      </c>
      <c r="C2617" t="s">
        <v>2824</v>
      </c>
      <c r="D2617" s="379">
        <v>757057156264</v>
      </c>
      <c r="E2617" t="s">
        <v>2836</v>
      </c>
      <c r="F2617" t="s">
        <v>2836</v>
      </c>
      <c r="G2617" t="s">
        <v>2944</v>
      </c>
      <c r="H2617">
        <v>18.05</v>
      </c>
      <c r="I2617">
        <v>0</v>
      </c>
      <c r="J2617" s="380">
        <v>0</v>
      </c>
      <c r="K2617" s="380">
        <v>0</v>
      </c>
    </row>
    <row r="2618" spans="1:11" x14ac:dyDescent="0.3">
      <c r="A2618" s="256">
        <v>757057156271</v>
      </c>
      <c r="B2618" t="s">
        <v>2823</v>
      </c>
      <c r="C2618" t="s">
        <v>2824</v>
      </c>
      <c r="D2618" s="379">
        <v>757057156271</v>
      </c>
      <c r="E2618" t="s">
        <v>2837</v>
      </c>
      <c r="F2618" t="s">
        <v>2837</v>
      </c>
      <c r="G2618" t="s">
        <v>2944</v>
      </c>
      <c r="H2618">
        <v>21.47</v>
      </c>
      <c r="I2618">
        <v>0</v>
      </c>
      <c r="J2618" s="380">
        <v>0</v>
      </c>
      <c r="K2618" s="380">
        <v>0</v>
      </c>
    </row>
    <row r="2619" spans="1:11" x14ac:dyDescent="0.3">
      <c r="A2619" s="256">
        <v>757057156288</v>
      </c>
      <c r="B2619" t="s">
        <v>2823</v>
      </c>
      <c r="C2619" t="s">
        <v>2824</v>
      </c>
      <c r="D2619" s="379">
        <v>757057156288</v>
      </c>
      <c r="E2619" t="s">
        <v>2838</v>
      </c>
      <c r="F2619" t="s">
        <v>2838</v>
      </c>
      <c r="G2619" t="s">
        <v>2944</v>
      </c>
      <c r="H2619">
        <v>21.12</v>
      </c>
      <c r="I2619">
        <v>0</v>
      </c>
      <c r="J2619" s="380">
        <v>0</v>
      </c>
      <c r="K2619" s="380">
        <v>0</v>
      </c>
    </row>
    <row r="2620" spans="1:11" x14ac:dyDescent="0.3">
      <c r="A2620" s="256">
        <v>757057156295</v>
      </c>
      <c r="B2620" t="s">
        <v>2823</v>
      </c>
      <c r="C2620" t="s">
        <v>2824</v>
      </c>
      <c r="D2620" s="379">
        <v>757057156295</v>
      </c>
      <c r="E2620" t="s">
        <v>2839</v>
      </c>
      <c r="F2620" t="s">
        <v>2839</v>
      </c>
      <c r="G2620" t="s">
        <v>2944</v>
      </c>
      <c r="H2620">
        <v>24.37</v>
      </c>
      <c r="I2620">
        <v>0</v>
      </c>
      <c r="J2620" s="380">
        <v>0</v>
      </c>
      <c r="K2620" s="380">
        <v>0</v>
      </c>
    </row>
    <row r="2621" spans="1:11" x14ac:dyDescent="0.3">
      <c r="A2621" s="256">
        <v>757057156301</v>
      </c>
      <c r="B2621" t="s">
        <v>2823</v>
      </c>
      <c r="C2621" t="s">
        <v>2824</v>
      </c>
      <c r="D2621" s="379">
        <v>757057156301</v>
      </c>
      <c r="E2621" t="s">
        <v>2840</v>
      </c>
      <c r="F2621" t="s">
        <v>2840</v>
      </c>
      <c r="G2621" t="s">
        <v>2944</v>
      </c>
      <c r="H2621">
        <v>31.25</v>
      </c>
      <c r="I2621">
        <v>0</v>
      </c>
      <c r="J2621" s="380">
        <v>0</v>
      </c>
      <c r="K2621" s="380">
        <v>0</v>
      </c>
    </row>
    <row r="2622" spans="1:11" x14ac:dyDescent="0.3">
      <c r="A2622" s="256">
        <v>757057156318</v>
      </c>
      <c r="B2622" t="s">
        <v>2823</v>
      </c>
      <c r="C2622" t="s">
        <v>2824</v>
      </c>
      <c r="D2622" s="379">
        <v>757057156318</v>
      </c>
      <c r="E2622" t="s">
        <v>2841</v>
      </c>
      <c r="F2622" t="s">
        <v>2841</v>
      </c>
      <c r="G2622" t="s">
        <v>2944</v>
      </c>
      <c r="H2622">
        <v>22.89</v>
      </c>
      <c r="I2622">
        <v>0</v>
      </c>
      <c r="J2622" s="380">
        <v>0</v>
      </c>
      <c r="K2622" s="380">
        <v>0</v>
      </c>
    </row>
    <row r="2623" spans="1:11" x14ac:dyDescent="0.3">
      <c r="A2623" s="256">
        <v>757057156325</v>
      </c>
      <c r="B2623" t="s">
        <v>2823</v>
      </c>
      <c r="C2623" t="s">
        <v>2824</v>
      </c>
      <c r="D2623" s="379">
        <v>757057156325</v>
      </c>
      <c r="E2623" t="s">
        <v>2842</v>
      </c>
      <c r="F2623" t="s">
        <v>2842</v>
      </c>
      <c r="G2623" t="s">
        <v>2944</v>
      </c>
      <c r="H2623">
        <v>26.84</v>
      </c>
      <c r="I2623">
        <v>0</v>
      </c>
      <c r="J2623" s="380">
        <v>0</v>
      </c>
      <c r="K2623" s="380">
        <v>0</v>
      </c>
    </row>
    <row r="2624" spans="1:11" x14ac:dyDescent="0.3">
      <c r="A2624" s="256">
        <v>757057156332</v>
      </c>
      <c r="B2624" t="s">
        <v>2823</v>
      </c>
      <c r="C2624" t="s">
        <v>2824</v>
      </c>
      <c r="D2624" s="379">
        <v>757057156332</v>
      </c>
      <c r="E2624" t="s">
        <v>2843</v>
      </c>
      <c r="F2624" t="s">
        <v>2843</v>
      </c>
      <c r="G2624" t="s">
        <v>2944</v>
      </c>
      <c r="H2624">
        <v>34.159999999999997</v>
      </c>
      <c r="I2624">
        <v>0</v>
      </c>
      <c r="J2624" s="380">
        <v>0</v>
      </c>
      <c r="K2624" s="380">
        <v>0</v>
      </c>
    </row>
    <row r="2625" spans="1:11" x14ac:dyDescent="0.3">
      <c r="A2625" s="256">
        <v>757057156370</v>
      </c>
      <c r="B2625" t="s">
        <v>2823</v>
      </c>
      <c r="C2625" t="s">
        <v>2824</v>
      </c>
      <c r="D2625" s="379">
        <v>757057156370</v>
      </c>
      <c r="E2625" t="s">
        <v>3495</v>
      </c>
      <c r="F2625" t="s">
        <v>3495</v>
      </c>
      <c r="G2625" t="s">
        <v>2944</v>
      </c>
      <c r="H2625">
        <v>42.76</v>
      </c>
      <c r="I2625">
        <v>0</v>
      </c>
      <c r="J2625" s="380">
        <v>0</v>
      </c>
      <c r="K2625" s="380">
        <v>0</v>
      </c>
    </row>
    <row r="2626" spans="1:11" x14ac:dyDescent="0.3">
      <c r="A2626" s="256">
        <v>757057156424</v>
      </c>
      <c r="B2626" t="s">
        <v>2823</v>
      </c>
      <c r="C2626" t="s">
        <v>2824</v>
      </c>
      <c r="D2626" s="379">
        <v>757057156424</v>
      </c>
      <c r="E2626" t="s">
        <v>2844</v>
      </c>
      <c r="F2626" t="s">
        <v>2844</v>
      </c>
      <c r="G2626" t="s">
        <v>2944</v>
      </c>
      <c r="H2626">
        <v>52.36</v>
      </c>
      <c r="I2626">
        <v>0</v>
      </c>
      <c r="J2626" s="380">
        <v>0</v>
      </c>
      <c r="K2626" s="380">
        <v>0</v>
      </c>
    </row>
    <row r="2627" spans="1:11" x14ac:dyDescent="0.3">
      <c r="A2627" s="256">
        <v>757057156431</v>
      </c>
      <c r="B2627" t="s">
        <v>2823</v>
      </c>
      <c r="C2627" t="s">
        <v>2824</v>
      </c>
      <c r="D2627" s="379">
        <v>757057156431</v>
      </c>
      <c r="E2627" t="s">
        <v>2845</v>
      </c>
      <c r="F2627" t="s">
        <v>2845</v>
      </c>
      <c r="G2627" t="s">
        <v>2944</v>
      </c>
      <c r="H2627">
        <v>101.84</v>
      </c>
      <c r="I2627">
        <v>0</v>
      </c>
      <c r="J2627" s="380">
        <v>0</v>
      </c>
      <c r="K2627" s="380">
        <v>0</v>
      </c>
    </row>
    <row r="2628" spans="1:11" x14ac:dyDescent="0.3">
      <c r="A2628" s="256">
        <v>757057156448</v>
      </c>
      <c r="B2628" t="s">
        <v>2823</v>
      </c>
      <c r="C2628" t="s">
        <v>2824</v>
      </c>
      <c r="D2628" s="379">
        <v>757057156448</v>
      </c>
      <c r="E2628" t="s">
        <v>2846</v>
      </c>
      <c r="F2628" t="s">
        <v>2846</v>
      </c>
      <c r="G2628" t="s">
        <v>2944</v>
      </c>
      <c r="H2628">
        <v>88.02</v>
      </c>
      <c r="I2628">
        <v>0</v>
      </c>
      <c r="J2628" s="380">
        <v>0</v>
      </c>
      <c r="K2628" s="380">
        <v>0</v>
      </c>
    </row>
    <row r="2629" spans="1:11" x14ac:dyDescent="0.3">
      <c r="A2629" s="256">
        <v>757057156479</v>
      </c>
      <c r="B2629" t="s">
        <v>2823</v>
      </c>
      <c r="C2629" t="s">
        <v>2824</v>
      </c>
      <c r="D2629" s="379">
        <v>757057156479</v>
      </c>
      <c r="E2629" t="s">
        <v>2847</v>
      </c>
      <c r="F2629" t="s">
        <v>2847</v>
      </c>
      <c r="G2629" t="s">
        <v>2944</v>
      </c>
      <c r="H2629">
        <v>106.22</v>
      </c>
      <c r="I2629">
        <v>0</v>
      </c>
      <c r="J2629" s="380">
        <v>0</v>
      </c>
      <c r="K2629" s="380">
        <v>0</v>
      </c>
    </row>
    <row r="2630" spans="1:11" x14ac:dyDescent="0.3">
      <c r="A2630" s="256">
        <v>757057156486</v>
      </c>
      <c r="B2630" t="s">
        <v>2823</v>
      </c>
      <c r="C2630" t="s">
        <v>2824</v>
      </c>
      <c r="D2630" s="379">
        <v>757057156486</v>
      </c>
      <c r="E2630" t="s">
        <v>2848</v>
      </c>
      <c r="F2630" t="s">
        <v>2848</v>
      </c>
      <c r="G2630" t="s">
        <v>2944</v>
      </c>
      <c r="H2630">
        <v>128.15</v>
      </c>
      <c r="I2630">
        <v>0</v>
      </c>
      <c r="J2630" s="380">
        <v>0</v>
      </c>
      <c r="K2630" s="380">
        <v>0</v>
      </c>
    </row>
    <row r="2631" spans="1:11" x14ac:dyDescent="0.3">
      <c r="A2631" s="256">
        <v>757057156936</v>
      </c>
      <c r="B2631" t="s">
        <v>2823</v>
      </c>
      <c r="C2631" t="s">
        <v>2824</v>
      </c>
      <c r="D2631" s="379">
        <v>757057156936</v>
      </c>
      <c r="E2631" t="s">
        <v>2849</v>
      </c>
      <c r="F2631" t="s">
        <v>2849</v>
      </c>
      <c r="G2631" t="s">
        <v>2944</v>
      </c>
      <c r="H2631">
        <v>186.63</v>
      </c>
      <c r="I2631">
        <v>0</v>
      </c>
      <c r="J2631" s="380">
        <v>0</v>
      </c>
      <c r="K2631" s="380">
        <v>0</v>
      </c>
    </row>
    <row r="2632" spans="1:11" x14ac:dyDescent="0.3">
      <c r="A2632" s="256">
        <v>757057159678</v>
      </c>
      <c r="B2632" t="s">
        <v>2823</v>
      </c>
      <c r="C2632" t="s">
        <v>2824</v>
      </c>
      <c r="D2632" s="379">
        <v>757057159678</v>
      </c>
      <c r="E2632" t="s">
        <v>2850</v>
      </c>
      <c r="F2632" t="s">
        <v>2850</v>
      </c>
      <c r="G2632" t="s">
        <v>2944</v>
      </c>
      <c r="H2632">
        <v>50.86</v>
      </c>
      <c r="I2632">
        <v>0</v>
      </c>
      <c r="J2632" s="380">
        <v>0</v>
      </c>
      <c r="K2632" s="380">
        <v>0</v>
      </c>
    </row>
    <row r="2633" spans="1:11" x14ac:dyDescent="0.3">
      <c r="A2633" s="256">
        <v>757057159692</v>
      </c>
      <c r="B2633" t="s">
        <v>2823</v>
      </c>
      <c r="C2633" t="s">
        <v>2824</v>
      </c>
      <c r="D2633" s="379">
        <v>757057159692</v>
      </c>
      <c r="E2633" t="s">
        <v>2851</v>
      </c>
      <c r="F2633" t="s">
        <v>2851</v>
      </c>
      <c r="G2633" t="s">
        <v>2944</v>
      </c>
      <c r="H2633">
        <v>59.77</v>
      </c>
      <c r="I2633">
        <v>0</v>
      </c>
      <c r="J2633" s="380">
        <v>0</v>
      </c>
      <c r="K2633" s="380">
        <v>0</v>
      </c>
    </row>
    <row r="2634" spans="1:11" x14ac:dyDescent="0.3">
      <c r="A2634" s="256">
        <v>757057159708</v>
      </c>
      <c r="B2634" t="s">
        <v>2823</v>
      </c>
      <c r="C2634" t="s">
        <v>2824</v>
      </c>
      <c r="D2634" s="379">
        <v>757057159708</v>
      </c>
      <c r="E2634" t="s">
        <v>2852</v>
      </c>
      <c r="F2634" t="s">
        <v>2852</v>
      </c>
      <c r="G2634" t="s">
        <v>2944</v>
      </c>
      <c r="H2634">
        <v>97.41</v>
      </c>
      <c r="I2634">
        <v>0</v>
      </c>
      <c r="J2634" s="380">
        <v>0</v>
      </c>
      <c r="K2634" s="380">
        <v>0</v>
      </c>
    </row>
    <row r="2635" spans="1:11" x14ac:dyDescent="0.3">
      <c r="A2635" s="256">
        <v>757057159739</v>
      </c>
      <c r="B2635" t="s">
        <v>2823</v>
      </c>
      <c r="C2635" t="s">
        <v>2824</v>
      </c>
      <c r="D2635" s="379">
        <v>757057159739</v>
      </c>
      <c r="E2635" t="s">
        <v>2853</v>
      </c>
      <c r="F2635" t="s">
        <v>2853</v>
      </c>
      <c r="G2635" t="s">
        <v>2944</v>
      </c>
      <c r="H2635">
        <v>48.18</v>
      </c>
      <c r="I2635">
        <v>0</v>
      </c>
      <c r="J2635" s="380">
        <v>0</v>
      </c>
      <c r="K2635" s="380">
        <v>0</v>
      </c>
    </row>
    <row r="2636" spans="1:11" x14ac:dyDescent="0.3">
      <c r="A2636" s="256">
        <v>757057163163</v>
      </c>
      <c r="B2636" t="s">
        <v>2823</v>
      </c>
      <c r="C2636" t="s">
        <v>2824</v>
      </c>
      <c r="D2636" s="379">
        <v>757057163163</v>
      </c>
      <c r="E2636" t="s">
        <v>3496</v>
      </c>
      <c r="F2636" t="s">
        <v>3496</v>
      </c>
      <c r="G2636" t="s">
        <v>2944</v>
      </c>
      <c r="H2636">
        <v>50.08</v>
      </c>
      <c r="I2636">
        <v>0</v>
      </c>
      <c r="J2636" s="380">
        <v>0</v>
      </c>
      <c r="K2636" s="380">
        <v>0</v>
      </c>
    </row>
    <row r="2637" spans="1:11" x14ac:dyDescent="0.3">
      <c r="A2637" s="256">
        <v>757057164917</v>
      </c>
      <c r="B2637" t="s">
        <v>2823</v>
      </c>
      <c r="C2637" t="s">
        <v>2824</v>
      </c>
      <c r="D2637" s="379">
        <v>757057164917</v>
      </c>
      <c r="E2637" t="s">
        <v>2854</v>
      </c>
      <c r="F2637" t="s">
        <v>2854</v>
      </c>
      <c r="G2637" t="s">
        <v>2948</v>
      </c>
      <c r="H2637">
        <v>85.38</v>
      </c>
      <c r="I2637">
        <v>0</v>
      </c>
      <c r="J2637" s="380">
        <v>0</v>
      </c>
      <c r="K2637" s="380">
        <v>0</v>
      </c>
    </row>
    <row r="2638" spans="1:11" x14ac:dyDescent="0.3">
      <c r="A2638" s="256">
        <v>757057167093</v>
      </c>
      <c r="B2638" t="s">
        <v>2823</v>
      </c>
      <c r="C2638" t="s">
        <v>2824</v>
      </c>
      <c r="D2638" s="379">
        <v>757057167093</v>
      </c>
      <c r="E2638" t="s">
        <v>2855</v>
      </c>
      <c r="F2638" t="s">
        <v>2855</v>
      </c>
      <c r="G2638" t="s">
        <v>2944</v>
      </c>
      <c r="H2638">
        <v>116.77</v>
      </c>
      <c r="I2638">
        <v>0</v>
      </c>
      <c r="J2638" s="380">
        <v>0</v>
      </c>
      <c r="K2638" s="380">
        <v>0</v>
      </c>
    </row>
    <row r="2639" spans="1:11" x14ac:dyDescent="0.3">
      <c r="A2639" s="256">
        <v>757057168137</v>
      </c>
      <c r="B2639" t="s">
        <v>2823</v>
      </c>
      <c r="C2639" t="s">
        <v>2824</v>
      </c>
      <c r="D2639" s="379">
        <v>757057168137</v>
      </c>
      <c r="E2639" t="s">
        <v>2856</v>
      </c>
      <c r="F2639" t="s">
        <v>2856</v>
      </c>
      <c r="G2639" t="s">
        <v>2944</v>
      </c>
      <c r="H2639">
        <v>24.77</v>
      </c>
      <c r="I2639">
        <v>0</v>
      </c>
      <c r="J2639" s="380">
        <v>0</v>
      </c>
      <c r="K2639" s="380">
        <v>0</v>
      </c>
    </row>
    <row r="2640" spans="1:11" x14ac:dyDescent="0.3">
      <c r="A2640" s="256">
        <v>757057169301</v>
      </c>
      <c r="B2640" t="s">
        <v>2823</v>
      </c>
      <c r="C2640" t="s">
        <v>2824</v>
      </c>
      <c r="D2640" s="379">
        <v>757057169301</v>
      </c>
      <c r="E2640" t="s">
        <v>2857</v>
      </c>
      <c r="F2640" t="s">
        <v>2857</v>
      </c>
      <c r="G2640" t="s">
        <v>2944</v>
      </c>
      <c r="H2640">
        <v>66.13</v>
      </c>
      <c r="I2640">
        <v>0</v>
      </c>
      <c r="J2640" s="380">
        <v>0</v>
      </c>
      <c r="K2640" s="380">
        <v>0</v>
      </c>
    </row>
    <row r="2641" spans="1:11" x14ac:dyDescent="0.3">
      <c r="A2641" s="256">
        <v>757057169349</v>
      </c>
      <c r="B2641" t="s">
        <v>2823</v>
      </c>
      <c r="C2641" t="s">
        <v>2824</v>
      </c>
      <c r="D2641" s="379">
        <v>757057169349</v>
      </c>
      <c r="E2641" t="s">
        <v>2858</v>
      </c>
      <c r="F2641" t="s">
        <v>2858</v>
      </c>
      <c r="G2641" t="s">
        <v>2944</v>
      </c>
      <c r="H2641">
        <v>38.74</v>
      </c>
      <c r="I2641">
        <v>0</v>
      </c>
      <c r="J2641" s="380">
        <v>0</v>
      </c>
      <c r="K2641" s="380">
        <v>0</v>
      </c>
    </row>
    <row r="2642" spans="1:11" x14ac:dyDescent="0.3">
      <c r="A2642" s="256">
        <v>757057176507</v>
      </c>
      <c r="B2642" t="s">
        <v>2823</v>
      </c>
      <c r="C2642" t="s">
        <v>2824</v>
      </c>
      <c r="D2642" s="379">
        <v>757057176507</v>
      </c>
      <c r="E2642" t="s">
        <v>2859</v>
      </c>
      <c r="F2642" t="s">
        <v>2859</v>
      </c>
      <c r="G2642" t="s">
        <v>2944</v>
      </c>
      <c r="H2642">
        <v>14.51</v>
      </c>
      <c r="I2642">
        <v>0</v>
      </c>
      <c r="J2642" s="380">
        <v>0</v>
      </c>
      <c r="K2642" s="380">
        <v>0</v>
      </c>
    </row>
    <row r="2643" spans="1:11" x14ac:dyDescent="0.3">
      <c r="A2643" s="256">
        <v>757057184724</v>
      </c>
      <c r="B2643" t="s">
        <v>2823</v>
      </c>
      <c r="C2643" t="s">
        <v>2824</v>
      </c>
      <c r="D2643" s="379">
        <v>757057184724</v>
      </c>
      <c r="E2643" t="s">
        <v>2860</v>
      </c>
      <c r="F2643" t="s">
        <v>2860</v>
      </c>
      <c r="G2643" t="s">
        <v>2944</v>
      </c>
      <c r="H2643">
        <v>1.69</v>
      </c>
      <c r="I2643">
        <v>0</v>
      </c>
      <c r="J2643" s="380">
        <v>0</v>
      </c>
      <c r="K2643" s="380">
        <v>0</v>
      </c>
    </row>
    <row r="2644" spans="1:11" x14ac:dyDescent="0.3">
      <c r="A2644" s="256">
        <v>757057185561</v>
      </c>
      <c r="B2644" t="s">
        <v>2823</v>
      </c>
      <c r="C2644" t="s">
        <v>2824</v>
      </c>
      <c r="D2644" s="379">
        <v>757057185561</v>
      </c>
      <c r="E2644" t="s">
        <v>2861</v>
      </c>
      <c r="F2644" t="s">
        <v>2861</v>
      </c>
      <c r="G2644" t="s">
        <v>2944</v>
      </c>
      <c r="H2644">
        <v>26.03</v>
      </c>
      <c r="I2644">
        <v>0</v>
      </c>
      <c r="J2644" s="380">
        <v>0</v>
      </c>
      <c r="K2644" s="380">
        <v>0</v>
      </c>
    </row>
    <row r="2645" spans="1:11" x14ac:dyDescent="0.3">
      <c r="A2645" s="256">
        <v>757057186872</v>
      </c>
      <c r="B2645" t="s">
        <v>2823</v>
      </c>
      <c r="C2645" t="s">
        <v>2824</v>
      </c>
      <c r="D2645" s="379">
        <v>757057186872</v>
      </c>
      <c r="E2645" t="s">
        <v>2862</v>
      </c>
      <c r="F2645" t="s">
        <v>2862</v>
      </c>
      <c r="G2645" t="s">
        <v>2944</v>
      </c>
      <c r="H2645">
        <v>34.159999999999997</v>
      </c>
      <c r="I2645">
        <v>0</v>
      </c>
      <c r="J2645" s="380">
        <v>0</v>
      </c>
      <c r="K2645" s="380">
        <v>0</v>
      </c>
    </row>
    <row r="2646" spans="1:11" x14ac:dyDescent="0.3">
      <c r="A2646" s="256">
        <v>757057186889</v>
      </c>
      <c r="B2646" t="s">
        <v>2823</v>
      </c>
      <c r="C2646" t="s">
        <v>2824</v>
      </c>
      <c r="D2646" s="379">
        <v>757057186889</v>
      </c>
      <c r="E2646" t="s">
        <v>2863</v>
      </c>
      <c r="F2646" t="s">
        <v>2863</v>
      </c>
      <c r="G2646" t="s">
        <v>2944</v>
      </c>
      <c r="H2646">
        <v>77.27</v>
      </c>
      <c r="I2646">
        <v>0</v>
      </c>
      <c r="J2646" s="380">
        <v>0</v>
      </c>
      <c r="K2646" s="380">
        <v>0</v>
      </c>
    </row>
    <row r="2647" spans="1:11" x14ac:dyDescent="0.3">
      <c r="A2647" s="256">
        <v>757057196208</v>
      </c>
      <c r="B2647" t="s">
        <v>2823</v>
      </c>
      <c r="C2647" t="s">
        <v>2824</v>
      </c>
      <c r="D2647" s="379">
        <v>757057196208</v>
      </c>
      <c r="E2647" t="s">
        <v>2864</v>
      </c>
      <c r="F2647" t="s">
        <v>2864</v>
      </c>
      <c r="G2647" t="s">
        <v>2944</v>
      </c>
      <c r="H2647">
        <v>57.09</v>
      </c>
      <c r="I2647">
        <v>0</v>
      </c>
      <c r="J2647" s="380">
        <v>0</v>
      </c>
      <c r="K2647" s="380">
        <v>0</v>
      </c>
    </row>
    <row r="2648" spans="1:11" x14ac:dyDescent="0.3">
      <c r="A2648" s="256">
        <v>757057196215</v>
      </c>
      <c r="B2648" t="s">
        <v>2823</v>
      </c>
      <c r="C2648" t="s">
        <v>2824</v>
      </c>
      <c r="D2648" s="379">
        <v>757057196215</v>
      </c>
      <c r="E2648" t="s">
        <v>2865</v>
      </c>
      <c r="F2648" t="s">
        <v>2865</v>
      </c>
      <c r="G2648" t="s">
        <v>2944</v>
      </c>
      <c r="H2648">
        <v>57.09</v>
      </c>
      <c r="I2648">
        <v>0</v>
      </c>
      <c r="J2648" s="380">
        <v>0</v>
      </c>
      <c r="K2648" s="380">
        <v>0</v>
      </c>
    </row>
    <row r="2649" spans="1:11" x14ac:dyDescent="0.3">
      <c r="A2649" s="256">
        <v>757057198837</v>
      </c>
      <c r="B2649" t="s">
        <v>2823</v>
      </c>
      <c r="C2649" t="s">
        <v>2824</v>
      </c>
      <c r="D2649" s="379">
        <v>757057198837</v>
      </c>
      <c r="E2649" t="s">
        <v>2866</v>
      </c>
      <c r="F2649" t="s">
        <v>2866</v>
      </c>
      <c r="G2649" t="s">
        <v>2944</v>
      </c>
      <c r="H2649">
        <v>242.64</v>
      </c>
      <c r="I2649">
        <v>0</v>
      </c>
      <c r="J2649" s="380">
        <v>0</v>
      </c>
      <c r="K2649" s="380">
        <v>0</v>
      </c>
    </row>
    <row r="2650" spans="1:11" x14ac:dyDescent="0.3">
      <c r="A2650" s="256">
        <v>757057210027</v>
      </c>
      <c r="B2650" t="s">
        <v>2823</v>
      </c>
      <c r="C2650" t="s">
        <v>2824</v>
      </c>
      <c r="D2650" s="379">
        <v>757057210027</v>
      </c>
      <c r="E2650" t="s">
        <v>2867</v>
      </c>
      <c r="F2650" t="s">
        <v>2867</v>
      </c>
      <c r="G2650" t="s">
        <v>2944</v>
      </c>
      <c r="H2650">
        <v>104.55</v>
      </c>
      <c r="I2650">
        <v>0</v>
      </c>
      <c r="J2650" s="380">
        <v>0</v>
      </c>
      <c r="K2650" s="380">
        <v>0</v>
      </c>
    </row>
    <row r="2651" spans="1:11" x14ac:dyDescent="0.3">
      <c r="A2651" s="256">
        <v>757057210058</v>
      </c>
      <c r="B2651" t="s">
        <v>2823</v>
      </c>
      <c r="C2651" t="s">
        <v>2824</v>
      </c>
      <c r="D2651" s="379">
        <v>757057210058</v>
      </c>
      <c r="E2651" t="s">
        <v>2868</v>
      </c>
      <c r="F2651" t="s">
        <v>2868</v>
      </c>
      <c r="G2651" t="s">
        <v>2944</v>
      </c>
      <c r="H2651">
        <v>107.21</v>
      </c>
      <c r="I2651">
        <v>0</v>
      </c>
      <c r="J2651" s="380">
        <v>0</v>
      </c>
      <c r="K2651" s="380">
        <v>0</v>
      </c>
    </row>
    <row r="2652" spans="1:11" x14ac:dyDescent="0.3">
      <c r="A2652" s="256">
        <v>757057211512</v>
      </c>
      <c r="B2652" t="s">
        <v>2823</v>
      </c>
      <c r="C2652" t="s">
        <v>2824</v>
      </c>
      <c r="D2652" s="379">
        <v>757057211512</v>
      </c>
      <c r="E2652" t="s">
        <v>2869</v>
      </c>
      <c r="F2652" t="s">
        <v>2869</v>
      </c>
      <c r="G2652" t="s">
        <v>2944</v>
      </c>
      <c r="H2652">
        <v>3.74</v>
      </c>
      <c r="I2652">
        <v>0</v>
      </c>
      <c r="J2652" s="380">
        <v>0</v>
      </c>
      <c r="K2652" s="380">
        <v>0</v>
      </c>
    </row>
    <row r="2653" spans="1:11" x14ac:dyDescent="0.3">
      <c r="A2653" s="256">
        <v>757057211536</v>
      </c>
      <c r="B2653" t="s">
        <v>2823</v>
      </c>
      <c r="C2653" t="s">
        <v>2824</v>
      </c>
      <c r="D2653" s="379">
        <v>757057211536</v>
      </c>
      <c r="E2653" t="s">
        <v>2870</v>
      </c>
      <c r="F2653" t="s">
        <v>2870</v>
      </c>
      <c r="G2653" t="s">
        <v>2944</v>
      </c>
      <c r="H2653">
        <v>3.74</v>
      </c>
      <c r="I2653">
        <v>0</v>
      </c>
      <c r="J2653" s="380">
        <v>0</v>
      </c>
      <c r="K2653" s="380">
        <v>0</v>
      </c>
    </row>
    <row r="2654" spans="1:11" x14ac:dyDescent="0.3">
      <c r="A2654" s="256">
        <v>757057212113</v>
      </c>
      <c r="B2654" t="s">
        <v>2823</v>
      </c>
      <c r="C2654" t="s">
        <v>2824</v>
      </c>
      <c r="D2654" s="379">
        <v>757057212113</v>
      </c>
      <c r="E2654" t="s">
        <v>2871</v>
      </c>
      <c r="F2654" t="s">
        <v>2871</v>
      </c>
      <c r="G2654" t="s">
        <v>2944</v>
      </c>
      <c r="H2654">
        <v>17.55</v>
      </c>
      <c r="I2654">
        <v>0</v>
      </c>
      <c r="J2654" s="380">
        <v>0</v>
      </c>
      <c r="K2654" s="380">
        <v>0</v>
      </c>
    </row>
    <row r="2655" spans="1:11" x14ac:dyDescent="0.3">
      <c r="A2655" s="256">
        <v>757057212144</v>
      </c>
      <c r="B2655" t="s">
        <v>2823</v>
      </c>
      <c r="C2655" t="s">
        <v>2824</v>
      </c>
      <c r="D2655" s="379">
        <v>757057212144</v>
      </c>
      <c r="E2655" t="s">
        <v>2872</v>
      </c>
      <c r="F2655" t="s">
        <v>2872</v>
      </c>
      <c r="G2655" t="s">
        <v>2944</v>
      </c>
      <c r="H2655">
        <v>24.7</v>
      </c>
      <c r="I2655">
        <v>0</v>
      </c>
      <c r="J2655" s="380">
        <v>0</v>
      </c>
      <c r="K2655" s="380">
        <v>0</v>
      </c>
    </row>
    <row r="2656" spans="1:11" x14ac:dyDescent="0.3">
      <c r="A2656" s="256">
        <v>757057212175</v>
      </c>
      <c r="B2656" t="s">
        <v>2823</v>
      </c>
      <c r="C2656" t="s">
        <v>2824</v>
      </c>
      <c r="D2656" s="379">
        <v>757057212175</v>
      </c>
      <c r="E2656" t="s">
        <v>2873</v>
      </c>
      <c r="F2656">
        <v>0</v>
      </c>
      <c r="G2656" t="s">
        <v>2944</v>
      </c>
      <c r="H2656">
        <v>28.57</v>
      </c>
      <c r="I2656">
        <v>0</v>
      </c>
      <c r="J2656" s="380">
        <v>0</v>
      </c>
      <c r="K2656" s="380">
        <v>0</v>
      </c>
    </row>
    <row r="2657" spans="1:11" x14ac:dyDescent="0.3">
      <c r="A2657" s="256">
        <v>757057212205</v>
      </c>
      <c r="B2657" t="s">
        <v>2823</v>
      </c>
      <c r="C2657" t="s">
        <v>2824</v>
      </c>
      <c r="D2657" s="379">
        <v>757057212205</v>
      </c>
      <c r="E2657" t="s">
        <v>2874</v>
      </c>
      <c r="F2657" t="s">
        <v>2874</v>
      </c>
      <c r="G2657" t="s">
        <v>2944</v>
      </c>
      <c r="H2657">
        <v>31.93</v>
      </c>
      <c r="I2657">
        <v>0</v>
      </c>
      <c r="J2657" s="380">
        <v>0</v>
      </c>
      <c r="K2657" s="380">
        <v>0</v>
      </c>
    </row>
    <row r="2658" spans="1:11" x14ac:dyDescent="0.3">
      <c r="A2658" s="256">
        <v>757057213929</v>
      </c>
      <c r="B2658" t="s">
        <v>2823</v>
      </c>
      <c r="C2658" t="s">
        <v>2824</v>
      </c>
      <c r="D2658" s="379">
        <v>757057213929</v>
      </c>
      <c r="E2658" t="s">
        <v>2875</v>
      </c>
      <c r="F2658" t="s">
        <v>2875</v>
      </c>
      <c r="G2658" t="s">
        <v>2944</v>
      </c>
      <c r="H2658">
        <v>10.64</v>
      </c>
      <c r="I2658">
        <v>0</v>
      </c>
      <c r="J2658" s="380">
        <v>0</v>
      </c>
      <c r="K2658" s="380">
        <v>0</v>
      </c>
    </row>
    <row r="2659" spans="1:11" x14ac:dyDescent="0.3">
      <c r="A2659" s="256">
        <v>757057213974</v>
      </c>
      <c r="B2659" t="s">
        <v>2823</v>
      </c>
      <c r="C2659" t="s">
        <v>2824</v>
      </c>
      <c r="D2659" s="379">
        <v>757057213974</v>
      </c>
      <c r="E2659" t="s">
        <v>2876</v>
      </c>
      <c r="F2659" t="s">
        <v>2876</v>
      </c>
      <c r="G2659" t="s">
        <v>2944</v>
      </c>
      <c r="H2659">
        <v>18.88</v>
      </c>
      <c r="I2659">
        <v>0</v>
      </c>
      <c r="J2659" s="380">
        <v>0</v>
      </c>
      <c r="K2659" s="380">
        <v>0</v>
      </c>
    </row>
    <row r="2660" spans="1:11" x14ac:dyDescent="0.3">
      <c r="A2660" s="256">
        <v>757057214018</v>
      </c>
      <c r="B2660" t="s">
        <v>2823</v>
      </c>
      <c r="C2660" t="s">
        <v>2824</v>
      </c>
      <c r="D2660" s="379">
        <v>757057214018</v>
      </c>
      <c r="E2660" t="s">
        <v>2877</v>
      </c>
      <c r="F2660" t="s">
        <v>2877</v>
      </c>
      <c r="G2660" t="s">
        <v>2944</v>
      </c>
      <c r="H2660">
        <v>24.43</v>
      </c>
      <c r="I2660">
        <v>0</v>
      </c>
      <c r="J2660" s="380">
        <v>0</v>
      </c>
      <c r="K2660" s="380">
        <v>0</v>
      </c>
    </row>
    <row r="2661" spans="1:11" x14ac:dyDescent="0.3">
      <c r="A2661" s="256">
        <v>757057214056</v>
      </c>
      <c r="B2661" t="s">
        <v>2823</v>
      </c>
      <c r="C2661" t="s">
        <v>2824</v>
      </c>
      <c r="D2661" s="379">
        <v>757057214056</v>
      </c>
      <c r="E2661" t="s">
        <v>2878</v>
      </c>
      <c r="F2661" t="s">
        <v>2878</v>
      </c>
      <c r="G2661" t="s">
        <v>2944</v>
      </c>
      <c r="H2661">
        <v>34.44</v>
      </c>
      <c r="I2661">
        <v>0</v>
      </c>
      <c r="J2661" s="380">
        <v>0</v>
      </c>
      <c r="K2661" s="380">
        <v>0</v>
      </c>
    </row>
    <row r="2662" spans="1:11" x14ac:dyDescent="0.3">
      <c r="A2662" s="256">
        <v>757057215503</v>
      </c>
      <c r="B2662" t="s">
        <v>2823</v>
      </c>
      <c r="C2662" t="s">
        <v>2824</v>
      </c>
      <c r="D2662" s="379">
        <v>757057215503</v>
      </c>
      <c r="E2662" t="s">
        <v>2879</v>
      </c>
      <c r="F2662" t="s">
        <v>2879</v>
      </c>
      <c r="G2662" t="s">
        <v>2944</v>
      </c>
      <c r="H2662">
        <v>36.08</v>
      </c>
      <c r="I2662">
        <v>0</v>
      </c>
      <c r="J2662" s="380">
        <v>0</v>
      </c>
      <c r="K2662" s="380">
        <v>0</v>
      </c>
    </row>
    <row r="2663" spans="1:11" x14ac:dyDescent="0.3">
      <c r="A2663" s="256">
        <v>757057215510</v>
      </c>
      <c r="B2663" t="s">
        <v>2823</v>
      </c>
      <c r="C2663" t="s">
        <v>2824</v>
      </c>
      <c r="D2663" s="379">
        <v>757057215510</v>
      </c>
      <c r="E2663" t="s">
        <v>2880</v>
      </c>
      <c r="F2663" t="s">
        <v>2880</v>
      </c>
      <c r="G2663" t="s">
        <v>2944</v>
      </c>
      <c r="H2663">
        <v>43.26</v>
      </c>
      <c r="I2663">
        <v>0</v>
      </c>
      <c r="J2663" s="380">
        <v>0</v>
      </c>
      <c r="K2663" s="380">
        <v>0</v>
      </c>
    </row>
    <row r="2664" spans="1:11" x14ac:dyDescent="0.3">
      <c r="A2664" s="256">
        <v>757057215527</v>
      </c>
      <c r="B2664" t="s">
        <v>2823</v>
      </c>
      <c r="C2664" t="s">
        <v>2824</v>
      </c>
      <c r="D2664" s="379">
        <v>757057215527</v>
      </c>
      <c r="E2664" t="s">
        <v>2881</v>
      </c>
      <c r="F2664">
        <v>0</v>
      </c>
      <c r="G2664" t="s">
        <v>2944</v>
      </c>
      <c r="H2664">
        <v>39.520000000000003</v>
      </c>
      <c r="I2664">
        <v>0</v>
      </c>
      <c r="J2664" s="380">
        <v>0</v>
      </c>
      <c r="K2664" s="380">
        <v>0</v>
      </c>
    </row>
    <row r="2665" spans="1:11" x14ac:dyDescent="0.3">
      <c r="A2665" s="256">
        <v>757057215541</v>
      </c>
      <c r="B2665" t="s">
        <v>2823</v>
      </c>
      <c r="C2665" t="s">
        <v>2824</v>
      </c>
      <c r="D2665" s="379">
        <v>757057215541</v>
      </c>
      <c r="E2665" t="s">
        <v>2882</v>
      </c>
      <c r="F2665" t="s">
        <v>2882</v>
      </c>
      <c r="G2665" t="s">
        <v>2944</v>
      </c>
      <c r="H2665">
        <v>44.82</v>
      </c>
      <c r="I2665">
        <v>0</v>
      </c>
      <c r="J2665" s="380">
        <v>0</v>
      </c>
      <c r="K2665" s="380">
        <v>0</v>
      </c>
    </row>
    <row r="2666" spans="1:11" x14ac:dyDescent="0.3">
      <c r="A2666" s="256">
        <v>757057215565</v>
      </c>
      <c r="B2666" t="s">
        <v>2823</v>
      </c>
      <c r="C2666" t="s">
        <v>2824</v>
      </c>
      <c r="D2666" s="379">
        <v>757057215565</v>
      </c>
      <c r="E2666" t="s">
        <v>2883</v>
      </c>
      <c r="F2666" t="s">
        <v>2883</v>
      </c>
      <c r="G2666" t="s">
        <v>2944</v>
      </c>
      <c r="H2666">
        <v>50.73</v>
      </c>
      <c r="I2666">
        <v>0</v>
      </c>
      <c r="J2666" s="380">
        <v>0</v>
      </c>
      <c r="K2666" s="380">
        <v>0</v>
      </c>
    </row>
    <row r="2667" spans="1:11" x14ac:dyDescent="0.3">
      <c r="A2667" s="256">
        <v>757057215589</v>
      </c>
      <c r="B2667" t="s">
        <v>2823</v>
      </c>
      <c r="C2667" t="s">
        <v>2824</v>
      </c>
      <c r="D2667" s="379">
        <v>757057215589</v>
      </c>
      <c r="E2667" t="s">
        <v>2884</v>
      </c>
      <c r="F2667" t="s">
        <v>2884</v>
      </c>
      <c r="G2667" t="s">
        <v>2944</v>
      </c>
      <c r="H2667">
        <v>53.9</v>
      </c>
      <c r="I2667">
        <v>0</v>
      </c>
      <c r="J2667" s="380">
        <v>0</v>
      </c>
      <c r="K2667" s="380">
        <v>0</v>
      </c>
    </row>
    <row r="2668" spans="1:11" x14ac:dyDescent="0.3">
      <c r="A2668" s="256">
        <v>757057215602</v>
      </c>
      <c r="B2668" t="s">
        <v>2823</v>
      </c>
      <c r="C2668" t="s">
        <v>2824</v>
      </c>
      <c r="D2668" s="379">
        <v>757057215602</v>
      </c>
      <c r="E2668" t="s">
        <v>2885</v>
      </c>
      <c r="F2668" t="s">
        <v>2885</v>
      </c>
      <c r="G2668" t="s">
        <v>2944</v>
      </c>
      <c r="H2668">
        <v>59.64</v>
      </c>
      <c r="I2668">
        <v>0</v>
      </c>
      <c r="J2668" s="380">
        <v>0</v>
      </c>
      <c r="K2668" s="380">
        <v>0</v>
      </c>
    </row>
    <row r="2669" spans="1:11" x14ac:dyDescent="0.3">
      <c r="A2669" s="256">
        <v>757057215626</v>
      </c>
      <c r="B2669" t="s">
        <v>2823</v>
      </c>
      <c r="C2669" t="s">
        <v>2824</v>
      </c>
      <c r="D2669" s="379">
        <v>757057215626</v>
      </c>
      <c r="E2669" t="s">
        <v>2886</v>
      </c>
      <c r="F2669" t="s">
        <v>2886</v>
      </c>
      <c r="G2669" t="s">
        <v>2944</v>
      </c>
      <c r="H2669">
        <v>66.88</v>
      </c>
      <c r="I2669">
        <v>0</v>
      </c>
      <c r="J2669" s="380">
        <v>0</v>
      </c>
      <c r="K2669" s="380">
        <v>0</v>
      </c>
    </row>
    <row r="2670" spans="1:11" x14ac:dyDescent="0.3">
      <c r="A2670" s="256">
        <v>757057223645</v>
      </c>
      <c r="B2670" t="s">
        <v>2823</v>
      </c>
      <c r="C2670" t="s">
        <v>2824</v>
      </c>
      <c r="D2670" s="379">
        <v>757057223645</v>
      </c>
      <c r="E2670" t="s">
        <v>2887</v>
      </c>
      <c r="F2670" t="s">
        <v>2887</v>
      </c>
      <c r="G2670" t="s">
        <v>2944</v>
      </c>
      <c r="H2670">
        <v>352.08</v>
      </c>
      <c r="I2670">
        <v>0</v>
      </c>
      <c r="J2670" s="380">
        <v>0</v>
      </c>
      <c r="K2670" s="380">
        <v>0</v>
      </c>
    </row>
    <row r="2671" spans="1:11" x14ac:dyDescent="0.3">
      <c r="A2671" s="256">
        <v>757057223669</v>
      </c>
      <c r="B2671" t="s">
        <v>2823</v>
      </c>
      <c r="C2671" t="s">
        <v>2824</v>
      </c>
      <c r="D2671" s="379">
        <v>757057223669</v>
      </c>
      <c r="E2671" t="s">
        <v>2888</v>
      </c>
      <c r="F2671" t="s">
        <v>2888</v>
      </c>
      <c r="G2671" t="s">
        <v>2944</v>
      </c>
      <c r="H2671">
        <v>362.93</v>
      </c>
      <c r="I2671">
        <v>0</v>
      </c>
      <c r="J2671" s="380">
        <v>0</v>
      </c>
      <c r="K2671" s="380">
        <v>0</v>
      </c>
    </row>
    <row r="2672" spans="1:11" x14ac:dyDescent="0.3">
      <c r="A2672" s="256">
        <v>757057223690</v>
      </c>
      <c r="B2672" t="s">
        <v>2823</v>
      </c>
      <c r="C2672" t="s">
        <v>2824</v>
      </c>
      <c r="D2672" s="379">
        <v>757057223690</v>
      </c>
      <c r="E2672" t="s">
        <v>2889</v>
      </c>
      <c r="F2672" t="s">
        <v>2889</v>
      </c>
      <c r="G2672" t="s">
        <v>2944</v>
      </c>
      <c r="H2672">
        <v>376.9</v>
      </c>
      <c r="I2672">
        <v>0</v>
      </c>
      <c r="J2672" s="380">
        <v>0</v>
      </c>
      <c r="K2672" s="380">
        <v>0</v>
      </c>
    </row>
    <row r="2673" spans="1:11" x14ac:dyDescent="0.3">
      <c r="A2673" s="256">
        <v>757057223706</v>
      </c>
      <c r="B2673" t="s">
        <v>2823</v>
      </c>
      <c r="C2673" t="s">
        <v>2824</v>
      </c>
      <c r="D2673" s="379">
        <v>757057223706</v>
      </c>
      <c r="E2673" t="s">
        <v>2890</v>
      </c>
      <c r="F2673" t="s">
        <v>2890</v>
      </c>
      <c r="G2673" t="s">
        <v>2944</v>
      </c>
      <c r="H2673">
        <v>441.97</v>
      </c>
      <c r="I2673">
        <v>0</v>
      </c>
      <c r="J2673" s="380">
        <v>0</v>
      </c>
      <c r="K2673" s="380">
        <v>0</v>
      </c>
    </row>
    <row r="2674" spans="1:11" x14ac:dyDescent="0.3">
      <c r="A2674" s="256">
        <v>757057223720</v>
      </c>
      <c r="B2674" t="s">
        <v>2823</v>
      </c>
      <c r="C2674" t="s">
        <v>2824</v>
      </c>
      <c r="D2674" s="379">
        <v>757057223720</v>
      </c>
      <c r="E2674" t="s">
        <v>2891</v>
      </c>
      <c r="F2674" t="s">
        <v>2891</v>
      </c>
      <c r="G2674" t="s">
        <v>2944</v>
      </c>
      <c r="H2674">
        <v>380.05</v>
      </c>
      <c r="I2674">
        <v>0</v>
      </c>
      <c r="J2674" s="380">
        <v>0</v>
      </c>
      <c r="K2674" s="380">
        <v>0</v>
      </c>
    </row>
    <row r="2675" spans="1:11" x14ac:dyDescent="0.3">
      <c r="A2675" s="256">
        <v>757057223744</v>
      </c>
      <c r="B2675" t="s">
        <v>2823</v>
      </c>
      <c r="C2675" t="s">
        <v>2824</v>
      </c>
      <c r="D2675" s="379">
        <v>757057223744</v>
      </c>
      <c r="E2675" t="s">
        <v>2892</v>
      </c>
      <c r="F2675" t="s">
        <v>2892</v>
      </c>
      <c r="G2675" t="s">
        <v>2944</v>
      </c>
      <c r="H2675">
        <v>366.43</v>
      </c>
      <c r="I2675">
        <v>0</v>
      </c>
      <c r="J2675" s="380">
        <v>0</v>
      </c>
      <c r="K2675" s="380">
        <v>0</v>
      </c>
    </row>
    <row r="2676" spans="1:11" x14ac:dyDescent="0.3">
      <c r="A2676" s="256">
        <v>757057223782</v>
      </c>
      <c r="B2676" t="s">
        <v>2823</v>
      </c>
      <c r="C2676" t="s">
        <v>2824</v>
      </c>
      <c r="D2676" s="379">
        <v>757057223782</v>
      </c>
      <c r="E2676" t="s">
        <v>2893</v>
      </c>
      <c r="F2676" t="s">
        <v>2893</v>
      </c>
      <c r="G2676" t="s">
        <v>2944</v>
      </c>
      <c r="H2676">
        <v>419</v>
      </c>
      <c r="I2676">
        <v>0</v>
      </c>
      <c r="J2676" s="380">
        <v>0</v>
      </c>
      <c r="K2676" s="380">
        <v>0</v>
      </c>
    </row>
    <row r="2677" spans="1:11" x14ac:dyDescent="0.3">
      <c r="A2677" s="256">
        <v>757057223812</v>
      </c>
      <c r="B2677" t="s">
        <v>2823</v>
      </c>
      <c r="C2677" t="s">
        <v>2824</v>
      </c>
      <c r="D2677" s="379">
        <v>757057223812</v>
      </c>
      <c r="E2677" t="s">
        <v>2894</v>
      </c>
      <c r="F2677" t="s">
        <v>2894</v>
      </c>
      <c r="G2677" t="s">
        <v>2944</v>
      </c>
      <c r="H2677">
        <v>421.09</v>
      </c>
      <c r="I2677">
        <v>0</v>
      </c>
      <c r="J2677" s="380">
        <v>0</v>
      </c>
      <c r="K2677" s="380">
        <v>0</v>
      </c>
    </row>
    <row r="2678" spans="1:11" x14ac:dyDescent="0.3">
      <c r="A2678" s="256">
        <v>757057223836</v>
      </c>
      <c r="B2678" t="s">
        <v>2823</v>
      </c>
      <c r="C2678" t="s">
        <v>2824</v>
      </c>
      <c r="D2678" s="379">
        <v>757057223836</v>
      </c>
      <c r="E2678" t="s">
        <v>2895</v>
      </c>
      <c r="F2678" t="s">
        <v>2895</v>
      </c>
      <c r="G2678" t="s">
        <v>2944</v>
      </c>
      <c r="H2678">
        <v>457.97</v>
      </c>
      <c r="I2678">
        <v>0</v>
      </c>
      <c r="J2678" s="380">
        <v>0</v>
      </c>
      <c r="K2678" s="380">
        <v>0</v>
      </c>
    </row>
    <row r="2679" spans="1:11" x14ac:dyDescent="0.3">
      <c r="A2679" s="256">
        <v>757057231145</v>
      </c>
      <c r="B2679" t="s">
        <v>2823</v>
      </c>
      <c r="C2679" t="s">
        <v>2824</v>
      </c>
      <c r="D2679" s="379">
        <v>757057231145</v>
      </c>
      <c r="E2679" t="s">
        <v>2896</v>
      </c>
      <c r="F2679" t="s">
        <v>2896</v>
      </c>
      <c r="G2679" t="s">
        <v>2944</v>
      </c>
      <c r="H2679">
        <v>419</v>
      </c>
      <c r="I2679">
        <v>0</v>
      </c>
      <c r="J2679" s="380">
        <v>0</v>
      </c>
      <c r="K2679" s="380">
        <v>0</v>
      </c>
    </row>
    <row r="2680" spans="1:11" x14ac:dyDescent="0.3">
      <c r="A2680" s="256">
        <v>757057233996</v>
      </c>
      <c r="B2680" t="s">
        <v>2823</v>
      </c>
      <c r="C2680" t="s">
        <v>2824</v>
      </c>
      <c r="D2680" s="379">
        <v>757057233996</v>
      </c>
      <c r="E2680" t="s">
        <v>2897</v>
      </c>
      <c r="F2680" t="s">
        <v>2897</v>
      </c>
      <c r="G2680" t="s">
        <v>2944</v>
      </c>
      <c r="H2680">
        <v>897.73</v>
      </c>
      <c r="I2680">
        <v>0</v>
      </c>
      <c r="J2680" s="380">
        <v>0</v>
      </c>
      <c r="K2680" s="380">
        <v>0</v>
      </c>
    </row>
    <row r="2681" spans="1:11" x14ac:dyDescent="0.3">
      <c r="A2681" s="256">
        <v>757057267441</v>
      </c>
      <c r="B2681" t="s">
        <v>2823</v>
      </c>
      <c r="C2681" t="s">
        <v>2824</v>
      </c>
      <c r="D2681" s="379">
        <v>757057267441</v>
      </c>
      <c r="E2681" t="s">
        <v>2898</v>
      </c>
      <c r="F2681" t="s">
        <v>2898</v>
      </c>
      <c r="G2681" t="s">
        <v>2944</v>
      </c>
      <c r="H2681">
        <v>43.73</v>
      </c>
      <c r="I2681">
        <v>0</v>
      </c>
      <c r="J2681" s="380">
        <v>0</v>
      </c>
      <c r="K2681" s="380">
        <v>0</v>
      </c>
    </row>
    <row r="2682" spans="1:11" x14ac:dyDescent="0.3">
      <c r="A2682" s="256">
        <v>757057267458</v>
      </c>
      <c r="B2682" t="s">
        <v>2823</v>
      </c>
      <c r="C2682" t="s">
        <v>2824</v>
      </c>
      <c r="D2682" s="379">
        <v>757057267458</v>
      </c>
      <c r="E2682" t="s">
        <v>2899</v>
      </c>
      <c r="F2682" t="s">
        <v>2899</v>
      </c>
      <c r="G2682" t="s">
        <v>2944</v>
      </c>
      <c r="H2682">
        <v>43.66</v>
      </c>
      <c r="I2682">
        <v>0</v>
      </c>
      <c r="J2682" s="380">
        <v>0</v>
      </c>
      <c r="K2682" s="380">
        <v>0</v>
      </c>
    </row>
    <row r="2683" spans="1:11" x14ac:dyDescent="0.3">
      <c r="A2683" s="256">
        <v>757057267465</v>
      </c>
      <c r="B2683" t="s">
        <v>2823</v>
      </c>
      <c r="C2683" t="s">
        <v>2824</v>
      </c>
      <c r="D2683" s="379">
        <v>757057267465</v>
      </c>
      <c r="E2683" t="s">
        <v>2900</v>
      </c>
      <c r="F2683" t="s">
        <v>2900</v>
      </c>
      <c r="G2683" t="s">
        <v>2944</v>
      </c>
      <c r="H2683">
        <v>70.069999999999993</v>
      </c>
      <c r="I2683">
        <v>0</v>
      </c>
      <c r="J2683" s="380">
        <v>0</v>
      </c>
      <c r="K2683" s="380">
        <v>0</v>
      </c>
    </row>
    <row r="2684" spans="1:11" x14ac:dyDescent="0.3">
      <c r="A2684" s="256">
        <v>757057267540</v>
      </c>
      <c r="B2684" t="s">
        <v>2823</v>
      </c>
      <c r="C2684" t="s">
        <v>2824</v>
      </c>
      <c r="D2684" s="379">
        <v>757057267540</v>
      </c>
      <c r="E2684" t="s">
        <v>2901</v>
      </c>
      <c r="F2684" t="s">
        <v>2901</v>
      </c>
      <c r="G2684" t="s">
        <v>2944</v>
      </c>
      <c r="H2684">
        <v>52.45</v>
      </c>
      <c r="I2684">
        <v>0</v>
      </c>
      <c r="J2684" s="380">
        <v>0</v>
      </c>
      <c r="K2684" s="380">
        <v>0</v>
      </c>
    </row>
    <row r="2685" spans="1:11" x14ac:dyDescent="0.3">
      <c r="A2685" s="256">
        <v>757057267557</v>
      </c>
      <c r="B2685" t="s">
        <v>2823</v>
      </c>
      <c r="C2685" t="s">
        <v>2824</v>
      </c>
      <c r="D2685" s="379">
        <v>757057267557</v>
      </c>
      <c r="E2685" t="s">
        <v>2902</v>
      </c>
      <c r="F2685" t="s">
        <v>2902</v>
      </c>
      <c r="G2685" t="s">
        <v>2944</v>
      </c>
      <c r="H2685">
        <v>70.069999999999993</v>
      </c>
      <c r="I2685">
        <v>0</v>
      </c>
      <c r="J2685" s="380">
        <v>0</v>
      </c>
      <c r="K2685" s="380">
        <v>0</v>
      </c>
    </row>
    <row r="2686" spans="1:11" x14ac:dyDescent="0.3">
      <c r="A2686" s="256">
        <v>757057267618</v>
      </c>
      <c r="B2686" t="s">
        <v>2823</v>
      </c>
      <c r="C2686" t="s">
        <v>2824</v>
      </c>
      <c r="D2686" s="379">
        <v>757057267618</v>
      </c>
      <c r="E2686" t="s">
        <v>2903</v>
      </c>
      <c r="F2686" t="s">
        <v>2903</v>
      </c>
      <c r="G2686" t="s">
        <v>2944</v>
      </c>
      <c r="H2686">
        <v>74.36</v>
      </c>
      <c r="I2686">
        <v>0</v>
      </c>
      <c r="J2686" s="380">
        <v>0</v>
      </c>
      <c r="K2686" s="380">
        <v>0</v>
      </c>
    </row>
    <row r="2687" spans="1:11" x14ac:dyDescent="0.3">
      <c r="A2687" s="256">
        <v>757057267625</v>
      </c>
      <c r="B2687" t="s">
        <v>2823</v>
      </c>
      <c r="C2687" t="s">
        <v>2824</v>
      </c>
      <c r="D2687" s="379">
        <v>757057267625</v>
      </c>
      <c r="E2687" t="s">
        <v>2904</v>
      </c>
      <c r="F2687" t="s">
        <v>2904</v>
      </c>
      <c r="G2687" t="s">
        <v>2944</v>
      </c>
      <c r="H2687">
        <v>91.4</v>
      </c>
      <c r="I2687">
        <v>0</v>
      </c>
      <c r="J2687" s="380">
        <v>0</v>
      </c>
      <c r="K2687" s="380">
        <v>0</v>
      </c>
    </row>
    <row r="2688" spans="1:11" x14ac:dyDescent="0.3">
      <c r="A2688" s="256">
        <v>757057267632</v>
      </c>
      <c r="B2688" t="s">
        <v>2823</v>
      </c>
      <c r="C2688" t="s">
        <v>2824</v>
      </c>
      <c r="D2688" s="379">
        <v>757057267632</v>
      </c>
      <c r="E2688" t="s">
        <v>2905</v>
      </c>
      <c r="F2688" t="s">
        <v>2905</v>
      </c>
      <c r="G2688" t="s">
        <v>2944</v>
      </c>
      <c r="H2688">
        <v>100.79</v>
      </c>
      <c r="I2688">
        <v>0</v>
      </c>
      <c r="J2688" s="380">
        <v>0</v>
      </c>
      <c r="K2688" s="380">
        <v>0</v>
      </c>
    </row>
    <row r="2689" spans="1:11" x14ac:dyDescent="0.3">
      <c r="A2689" s="256">
        <v>757057277877</v>
      </c>
      <c r="B2689" t="s">
        <v>2823</v>
      </c>
      <c r="C2689" t="s">
        <v>2824</v>
      </c>
      <c r="D2689" s="379">
        <v>757057277877</v>
      </c>
      <c r="E2689" t="s">
        <v>2906</v>
      </c>
      <c r="F2689" t="s">
        <v>2906</v>
      </c>
      <c r="G2689" t="s">
        <v>2944</v>
      </c>
      <c r="H2689">
        <v>44.32</v>
      </c>
      <c r="I2689">
        <v>0</v>
      </c>
      <c r="J2689" s="380">
        <v>0</v>
      </c>
      <c r="K2689" s="380">
        <v>0</v>
      </c>
    </row>
    <row r="2690" spans="1:11" x14ac:dyDescent="0.3">
      <c r="A2690" s="259">
        <v>757057281805</v>
      </c>
      <c r="B2690" t="s">
        <v>2823</v>
      </c>
      <c r="C2690" t="s">
        <v>2824</v>
      </c>
      <c r="D2690" s="379">
        <v>757057281805</v>
      </c>
      <c r="E2690" t="s">
        <v>2907</v>
      </c>
      <c r="F2690" t="s">
        <v>2907</v>
      </c>
      <c r="G2690" t="s">
        <v>2944</v>
      </c>
      <c r="H2690">
        <v>356.95</v>
      </c>
      <c r="I2690">
        <v>0</v>
      </c>
      <c r="J2690" s="380">
        <v>0</v>
      </c>
      <c r="K2690" s="380">
        <v>0</v>
      </c>
    </row>
    <row r="2691" spans="1:11" x14ac:dyDescent="0.3">
      <c r="A2691" s="256">
        <v>757057285421</v>
      </c>
      <c r="B2691" t="s">
        <v>2823</v>
      </c>
      <c r="C2691" t="s">
        <v>2824</v>
      </c>
      <c r="D2691" s="379">
        <v>757057285421</v>
      </c>
      <c r="E2691" t="s">
        <v>2908</v>
      </c>
      <c r="F2691" t="s">
        <v>2908</v>
      </c>
      <c r="G2691" t="s">
        <v>2944</v>
      </c>
      <c r="H2691">
        <v>56.24</v>
      </c>
      <c r="I2691">
        <v>0</v>
      </c>
      <c r="J2691" s="380">
        <v>0</v>
      </c>
      <c r="K2691" s="380">
        <v>0</v>
      </c>
    </row>
    <row r="2692" spans="1:11" x14ac:dyDescent="0.3">
      <c r="A2692" s="256">
        <v>757057285438</v>
      </c>
      <c r="B2692" t="s">
        <v>2823</v>
      </c>
      <c r="C2692" t="s">
        <v>2824</v>
      </c>
      <c r="D2692" s="379">
        <v>757057285438</v>
      </c>
      <c r="E2692" t="s">
        <v>2909</v>
      </c>
      <c r="F2692" t="s">
        <v>2909</v>
      </c>
      <c r="G2692" t="s">
        <v>2944</v>
      </c>
      <c r="H2692">
        <v>56.24</v>
      </c>
      <c r="I2692">
        <v>0</v>
      </c>
      <c r="J2692" s="380">
        <v>0</v>
      </c>
      <c r="K2692" s="380">
        <v>0</v>
      </c>
    </row>
    <row r="2693" spans="1:11" x14ac:dyDescent="0.3">
      <c r="A2693" s="256">
        <v>757057285445</v>
      </c>
      <c r="B2693" t="s">
        <v>2823</v>
      </c>
      <c r="C2693" t="s">
        <v>2824</v>
      </c>
      <c r="D2693" s="379">
        <v>757057285445</v>
      </c>
      <c r="E2693" t="s">
        <v>2910</v>
      </c>
      <c r="F2693" t="s">
        <v>2910</v>
      </c>
      <c r="G2693" t="s">
        <v>2944</v>
      </c>
      <c r="H2693">
        <v>91.63</v>
      </c>
      <c r="I2693">
        <v>0</v>
      </c>
      <c r="J2693" s="380">
        <v>0</v>
      </c>
      <c r="K2693" s="380">
        <v>0</v>
      </c>
    </row>
    <row r="2694" spans="1:11" x14ac:dyDescent="0.3">
      <c r="A2694" s="256">
        <v>757057285452</v>
      </c>
      <c r="B2694" t="s">
        <v>2823</v>
      </c>
      <c r="C2694" t="s">
        <v>2824</v>
      </c>
      <c r="D2694" s="379">
        <v>757057285452</v>
      </c>
      <c r="E2694" t="s">
        <v>2911</v>
      </c>
      <c r="F2694" t="s">
        <v>2911</v>
      </c>
      <c r="G2694" t="s">
        <v>2944</v>
      </c>
      <c r="H2694">
        <v>75.84</v>
      </c>
      <c r="I2694">
        <v>0</v>
      </c>
      <c r="J2694" s="380">
        <v>0</v>
      </c>
      <c r="K2694" s="380">
        <v>0</v>
      </c>
    </row>
    <row r="2695" spans="1:11" x14ac:dyDescent="0.3">
      <c r="A2695" s="256">
        <v>757057285469</v>
      </c>
      <c r="B2695" t="s">
        <v>2823</v>
      </c>
      <c r="C2695" t="s">
        <v>2824</v>
      </c>
      <c r="D2695" s="379">
        <v>757057285469</v>
      </c>
      <c r="E2695" t="s">
        <v>2912</v>
      </c>
      <c r="F2695" t="s">
        <v>2912</v>
      </c>
      <c r="G2695" t="s">
        <v>2944</v>
      </c>
      <c r="H2695">
        <v>74.819999999999993</v>
      </c>
      <c r="I2695">
        <v>0</v>
      </c>
      <c r="J2695" s="380">
        <v>0</v>
      </c>
      <c r="K2695" s="380">
        <v>0</v>
      </c>
    </row>
    <row r="2696" spans="1:11" x14ac:dyDescent="0.3">
      <c r="A2696" s="256">
        <v>757057287739</v>
      </c>
      <c r="B2696" t="s">
        <v>2823</v>
      </c>
      <c r="C2696" t="s">
        <v>2824</v>
      </c>
      <c r="D2696" s="379">
        <v>757057287739</v>
      </c>
      <c r="E2696" t="s">
        <v>2913</v>
      </c>
      <c r="F2696" t="s">
        <v>2913</v>
      </c>
      <c r="G2696" t="s">
        <v>2948</v>
      </c>
      <c r="H2696">
        <v>165.83</v>
      </c>
      <c r="I2696">
        <v>0</v>
      </c>
      <c r="J2696" s="380">
        <v>0</v>
      </c>
      <c r="K2696" s="380">
        <v>0</v>
      </c>
    </row>
    <row r="2697" spans="1:11" x14ac:dyDescent="0.3">
      <c r="A2697" s="256">
        <v>757057288880</v>
      </c>
      <c r="B2697" t="s">
        <v>2823</v>
      </c>
      <c r="C2697" t="s">
        <v>2824</v>
      </c>
      <c r="D2697" s="379">
        <v>757057288880</v>
      </c>
      <c r="E2697" t="s">
        <v>2914</v>
      </c>
      <c r="F2697" t="s">
        <v>2914</v>
      </c>
      <c r="G2697" t="s">
        <v>2948</v>
      </c>
      <c r="H2697">
        <v>99.82</v>
      </c>
      <c r="I2697">
        <v>0</v>
      </c>
      <c r="J2697" s="380">
        <v>0</v>
      </c>
      <c r="K2697" s="380">
        <v>0</v>
      </c>
    </row>
    <row r="2698" spans="1:11" x14ac:dyDescent="0.3">
      <c r="A2698" s="256">
        <v>757057720290</v>
      </c>
      <c r="B2698" t="s">
        <v>2823</v>
      </c>
      <c r="C2698" t="s">
        <v>2824</v>
      </c>
      <c r="D2698" s="379">
        <v>757057720290</v>
      </c>
      <c r="E2698" t="s">
        <v>2915</v>
      </c>
      <c r="F2698" t="s">
        <v>2915</v>
      </c>
      <c r="G2698" t="s">
        <v>2944</v>
      </c>
      <c r="H2698">
        <v>38.619999999999997</v>
      </c>
      <c r="I2698">
        <v>0</v>
      </c>
      <c r="J2698" s="380">
        <v>0</v>
      </c>
      <c r="K2698" s="380">
        <v>0</v>
      </c>
    </row>
    <row r="2699" spans="1:11" x14ac:dyDescent="0.3">
      <c r="A2699" s="256">
        <v>757057720540</v>
      </c>
      <c r="B2699" t="s">
        <v>2823</v>
      </c>
      <c r="C2699" t="s">
        <v>2824</v>
      </c>
      <c r="D2699" s="379">
        <v>757057720540</v>
      </c>
      <c r="E2699" t="s">
        <v>2916</v>
      </c>
      <c r="F2699" t="s">
        <v>2916</v>
      </c>
      <c r="G2699" t="s">
        <v>2944</v>
      </c>
      <c r="H2699">
        <v>60.53</v>
      </c>
      <c r="I2699">
        <v>0</v>
      </c>
      <c r="J2699" s="380">
        <v>0</v>
      </c>
      <c r="K2699" s="380">
        <v>0</v>
      </c>
    </row>
    <row r="2700" spans="1:11" x14ac:dyDescent="0.3">
      <c r="A2700" s="256">
        <v>758057336650</v>
      </c>
      <c r="B2700" t="s">
        <v>2917</v>
      </c>
      <c r="C2700" t="s">
        <v>2918</v>
      </c>
      <c r="D2700" s="379">
        <v>758057336650</v>
      </c>
      <c r="E2700" t="s">
        <v>2919</v>
      </c>
      <c r="F2700" t="s">
        <v>2919</v>
      </c>
      <c r="G2700" t="s">
        <v>2944</v>
      </c>
      <c r="H2700">
        <v>10.83</v>
      </c>
      <c r="I2700">
        <v>0</v>
      </c>
      <c r="J2700" s="380">
        <v>0</v>
      </c>
      <c r="K2700" s="380">
        <v>0</v>
      </c>
    </row>
    <row r="2701" spans="1:11" x14ac:dyDescent="0.3">
      <c r="A2701" s="256">
        <v>758057336750</v>
      </c>
      <c r="B2701" t="s">
        <v>2917</v>
      </c>
      <c r="C2701" t="s">
        <v>2918</v>
      </c>
      <c r="D2701" s="379">
        <v>758057336750</v>
      </c>
      <c r="E2701" t="s">
        <v>2920</v>
      </c>
      <c r="F2701" t="s">
        <v>2920</v>
      </c>
      <c r="G2701" t="s">
        <v>2944</v>
      </c>
      <c r="H2701">
        <v>10.83</v>
      </c>
      <c r="I2701">
        <v>0</v>
      </c>
      <c r="J2701" s="380">
        <v>0</v>
      </c>
      <c r="K2701" s="380">
        <v>0</v>
      </c>
    </row>
    <row r="2702" spans="1:11" x14ac:dyDescent="0.3">
      <c r="A2702" s="256">
        <v>758057336850</v>
      </c>
      <c r="B2702" t="s">
        <v>2917</v>
      </c>
      <c r="C2702" t="s">
        <v>2918</v>
      </c>
      <c r="D2702" s="379">
        <v>758057336850</v>
      </c>
      <c r="E2702" t="s">
        <v>2921</v>
      </c>
      <c r="F2702" t="s">
        <v>2921</v>
      </c>
      <c r="G2702" t="s">
        <v>2944</v>
      </c>
      <c r="H2702">
        <v>10.83</v>
      </c>
      <c r="I2702">
        <v>0</v>
      </c>
      <c r="J2702" s="380">
        <v>0</v>
      </c>
      <c r="K2702" s="380">
        <v>0</v>
      </c>
    </row>
    <row r="2703" spans="1:11" x14ac:dyDescent="0.3">
      <c r="A2703" s="256">
        <v>758057359281</v>
      </c>
      <c r="B2703" t="s">
        <v>2917</v>
      </c>
      <c r="C2703" t="s">
        <v>2918</v>
      </c>
      <c r="D2703" s="379">
        <v>758057359281</v>
      </c>
      <c r="E2703" t="s">
        <v>2922</v>
      </c>
      <c r="F2703" t="s">
        <v>2922</v>
      </c>
      <c r="G2703" t="s">
        <v>2944</v>
      </c>
      <c r="H2703">
        <v>10.83</v>
      </c>
      <c r="I2703">
        <v>0</v>
      </c>
      <c r="J2703" s="380">
        <v>0</v>
      </c>
      <c r="K2703" s="380">
        <v>0</v>
      </c>
    </row>
    <row r="2704" spans="1:11" x14ac:dyDescent="0.3">
      <c r="A2704" s="256">
        <v>758057619550</v>
      </c>
      <c r="B2704" t="s">
        <v>2917</v>
      </c>
      <c r="C2704" t="s">
        <v>2918</v>
      </c>
      <c r="D2704" s="379">
        <v>758057619550</v>
      </c>
      <c r="E2704" t="s">
        <v>2923</v>
      </c>
      <c r="F2704" t="s">
        <v>2923</v>
      </c>
      <c r="G2704" t="s">
        <v>2944</v>
      </c>
      <c r="H2704">
        <v>10.83</v>
      </c>
      <c r="I2704">
        <v>0</v>
      </c>
      <c r="J2704" s="380">
        <v>0</v>
      </c>
      <c r="K2704" s="380">
        <v>0</v>
      </c>
    </row>
    <row r="2705" spans="1:11" x14ac:dyDescent="0.3">
      <c r="A2705" s="256">
        <v>759057100717</v>
      </c>
      <c r="B2705" t="s">
        <v>2924</v>
      </c>
      <c r="C2705" t="s">
        <v>2925</v>
      </c>
      <c r="D2705" s="379">
        <v>759057100717</v>
      </c>
      <c r="E2705" t="s">
        <v>2926</v>
      </c>
      <c r="F2705" t="s">
        <v>2926</v>
      </c>
      <c r="G2705" t="s">
        <v>2944</v>
      </c>
      <c r="H2705">
        <v>97.56</v>
      </c>
      <c r="I2705">
        <v>0</v>
      </c>
      <c r="J2705" s="380">
        <v>0</v>
      </c>
      <c r="K2705" s="380">
        <v>0</v>
      </c>
    </row>
    <row r="2706" spans="1:11" x14ac:dyDescent="0.3">
      <c r="A2706" s="256">
        <v>759057260060</v>
      </c>
      <c r="B2706" t="s">
        <v>2924</v>
      </c>
      <c r="C2706" t="s">
        <v>2925</v>
      </c>
      <c r="D2706" s="379">
        <v>759057260060</v>
      </c>
      <c r="E2706" t="s">
        <v>2927</v>
      </c>
      <c r="F2706" t="s">
        <v>2927</v>
      </c>
      <c r="G2706" t="s">
        <v>2944</v>
      </c>
      <c r="H2706">
        <v>8.01</v>
      </c>
      <c r="I2706">
        <v>0</v>
      </c>
      <c r="J2706" s="380">
        <v>0</v>
      </c>
      <c r="K2706" s="380">
        <v>0</v>
      </c>
    </row>
    <row r="2707" spans="1:11" x14ac:dyDescent="0.3">
      <c r="A2707" s="256">
        <v>759057262352</v>
      </c>
      <c r="B2707" t="s">
        <v>2924</v>
      </c>
      <c r="C2707" t="s">
        <v>2925</v>
      </c>
      <c r="D2707" s="379">
        <v>759057262352</v>
      </c>
      <c r="E2707" t="s">
        <v>2928</v>
      </c>
      <c r="F2707" t="s">
        <v>2928</v>
      </c>
      <c r="G2707" t="s">
        <v>2944</v>
      </c>
      <c r="H2707">
        <v>17.21</v>
      </c>
      <c r="I2707">
        <v>0</v>
      </c>
      <c r="J2707" s="380">
        <v>0</v>
      </c>
      <c r="K2707" s="380">
        <v>0</v>
      </c>
    </row>
    <row r="2708" spans="1:11" x14ac:dyDescent="0.3">
      <c r="A2708" s="256">
        <v>759057262372</v>
      </c>
      <c r="B2708" t="s">
        <v>2924</v>
      </c>
      <c r="C2708" t="s">
        <v>2925</v>
      </c>
      <c r="D2708" s="379">
        <v>759057262372</v>
      </c>
      <c r="E2708" t="s">
        <v>2929</v>
      </c>
      <c r="F2708" t="s">
        <v>2929</v>
      </c>
      <c r="G2708" t="s">
        <v>2944</v>
      </c>
      <c r="H2708">
        <v>17.59</v>
      </c>
      <c r="I2708">
        <v>0</v>
      </c>
      <c r="J2708" s="380">
        <v>0</v>
      </c>
      <c r="K2708" s="380">
        <v>0</v>
      </c>
    </row>
    <row r="2709" spans="1:11" x14ac:dyDescent="0.3">
      <c r="A2709" s="256">
        <v>759057270212</v>
      </c>
      <c r="B2709" t="s">
        <v>2924</v>
      </c>
      <c r="C2709" t="s">
        <v>2925</v>
      </c>
      <c r="D2709" s="379">
        <v>759057270212</v>
      </c>
      <c r="E2709" t="s">
        <v>2930</v>
      </c>
      <c r="F2709" t="s">
        <v>2930</v>
      </c>
      <c r="G2709" t="s">
        <v>2944</v>
      </c>
      <c r="H2709">
        <v>1.57</v>
      </c>
      <c r="I2709">
        <v>0</v>
      </c>
      <c r="J2709" s="380">
        <v>0</v>
      </c>
      <c r="K2709" s="380">
        <v>0</v>
      </c>
    </row>
    <row r="2710" spans="1:11" x14ac:dyDescent="0.3">
      <c r="A2710" s="256">
        <v>759057270222</v>
      </c>
      <c r="B2710" t="s">
        <v>2924</v>
      </c>
      <c r="C2710" t="s">
        <v>2925</v>
      </c>
      <c r="D2710" s="379">
        <v>759057270222</v>
      </c>
      <c r="E2710" t="s">
        <v>2931</v>
      </c>
      <c r="F2710" t="s">
        <v>2931</v>
      </c>
      <c r="G2710" t="s">
        <v>2944</v>
      </c>
      <c r="H2710">
        <v>1.57</v>
      </c>
      <c r="I2710">
        <v>0</v>
      </c>
      <c r="J2710" s="380">
        <v>0</v>
      </c>
      <c r="K2710" s="380">
        <v>0</v>
      </c>
    </row>
    <row r="2711" spans="1:11" x14ac:dyDescent="0.3">
      <c r="A2711" s="256">
        <v>759057270452</v>
      </c>
      <c r="B2711" t="s">
        <v>2924</v>
      </c>
      <c r="C2711" t="s">
        <v>2925</v>
      </c>
      <c r="D2711" s="379">
        <v>759057270452</v>
      </c>
      <c r="E2711" t="s">
        <v>2932</v>
      </c>
      <c r="F2711" t="s">
        <v>2932</v>
      </c>
      <c r="G2711" t="s">
        <v>2944</v>
      </c>
      <c r="H2711">
        <v>1.57</v>
      </c>
      <c r="I2711">
        <v>0</v>
      </c>
      <c r="J2711" s="380">
        <v>0</v>
      </c>
      <c r="K2711" s="380">
        <v>0</v>
      </c>
    </row>
    <row r="2712" spans="1:11" x14ac:dyDescent="0.3">
      <c r="A2712" s="256">
        <v>759057270462</v>
      </c>
      <c r="B2712" t="s">
        <v>2924</v>
      </c>
      <c r="C2712" t="s">
        <v>2925</v>
      </c>
      <c r="D2712" s="379">
        <v>759057270462</v>
      </c>
      <c r="E2712" t="s">
        <v>2933</v>
      </c>
      <c r="F2712" t="s">
        <v>2933</v>
      </c>
      <c r="G2712" t="s">
        <v>2944</v>
      </c>
      <c r="H2712">
        <v>1.57</v>
      </c>
      <c r="I2712">
        <v>0</v>
      </c>
      <c r="J2712" s="380">
        <v>0</v>
      </c>
      <c r="K2712" s="380">
        <v>0</v>
      </c>
    </row>
    <row r="2713" spans="1:11" x14ac:dyDescent="0.3">
      <c r="A2713" s="256">
        <v>759057270472</v>
      </c>
      <c r="B2713" t="s">
        <v>2924</v>
      </c>
      <c r="C2713" t="s">
        <v>2925</v>
      </c>
      <c r="D2713" s="379">
        <v>759057270472</v>
      </c>
      <c r="E2713" t="s">
        <v>2934</v>
      </c>
      <c r="F2713" t="s">
        <v>2934</v>
      </c>
      <c r="G2713" t="s">
        <v>2944</v>
      </c>
      <c r="H2713">
        <v>1.57</v>
      </c>
      <c r="I2713">
        <v>0</v>
      </c>
      <c r="J2713" s="380">
        <v>0</v>
      </c>
      <c r="K2713" s="380">
        <v>0</v>
      </c>
    </row>
    <row r="2714" spans="1:11" x14ac:dyDescent="0.3">
      <c r="A2714" s="256">
        <v>759057270842</v>
      </c>
      <c r="B2714" t="s">
        <v>2924</v>
      </c>
      <c r="C2714" t="s">
        <v>2925</v>
      </c>
      <c r="D2714" s="379">
        <v>759057270842</v>
      </c>
      <c r="E2714" t="s">
        <v>2935</v>
      </c>
      <c r="F2714" t="s">
        <v>2935</v>
      </c>
      <c r="G2714" t="s">
        <v>2944</v>
      </c>
      <c r="H2714">
        <v>3.05</v>
      </c>
      <c r="I2714">
        <v>0</v>
      </c>
      <c r="J2714" s="380">
        <v>0</v>
      </c>
      <c r="K2714" s="380">
        <v>0</v>
      </c>
    </row>
    <row r="2715" spans="1:11" x14ac:dyDescent="0.3">
      <c r="A2715" s="256">
        <v>759057273212</v>
      </c>
      <c r="B2715" t="s">
        <v>2924</v>
      </c>
      <c r="C2715" t="s">
        <v>2925</v>
      </c>
      <c r="D2715" s="379">
        <v>759057273212</v>
      </c>
      <c r="E2715" t="s">
        <v>2936</v>
      </c>
      <c r="F2715" t="s">
        <v>2936</v>
      </c>
      <c r="G2715" t="s">
        <v>2944</v>
      </c>
      <c r="H2715">
        <v>5.43</v>
      </c>
      <c r="I2715">
        <v>0</v>
      </c>
      <c r="J2715" s="380">
        <v>0</v>
      </c>
      <c r="K2715" s="380">
        <v>0</v>
      </c>
    </row>
    <row r="2716" spans="1:11" x14ac:dyDescent="0.3">
      <c r="A2716" s="256">
        <v>759057273462</v>
      </c>
      <c r="B2716" t="s">
        <v>2924</v>
      </c>
      <c r="C2716" t="s">
        <v>2925</v>
      </c>
      <c r="D2716" s="379">
        <v>759057273462</v>
      </c>
      <c r="E2716" t="s">
        <v>2937</v>
      </c>
      <c r="F2716" t="s">
        <v>2937</v>
      </c>
      <c r="G2716" t="s">
        <v>2944</v>
      </c>
      <c r="H2716">
        <v>5.43</v>
      </c>
      <c r="I2716">
        <v>0</v>
      </c>
      <c r="J2716" s="380">
        <v>0</v>
      </c>
      <c r="K2716" s="380">
        <v>0</v>
      </c>
    </row>
    <row r="2717" spans="1:11" x14ac:dyDescent="0.3">
      <c r="A2717" s="256">
        <v>759057275212</v>
      </c>
      <c r="B2717" t="s">
        <v>2924</v>
      </c>
      <c r="C2717" t="s">
        <v>2925</v>
      </c>
      <c r="D2717" s="379">
        <v>759057275212</v>
      </c>
      <c r="E2717" t="s">
        <v>2938</v>
      </c>
      <c r="F2717" t="s">
        <v>2938</v>
      </c>
      <c r="G2717" t="s">
        <v>2944</v>
      </c>
      <c r="H2717">
        <v>5.28</v>
      </c>
      <c r="I2717">
        <v>0</v>
      </c>
      <c r="J2717" s="380">
        <v>0</v>
      </c>
      <c r="K2717" s="380">
        <v>0</v>
      </c>
    </row>
    <row r="2718" spans="1:11" x14ac:dyDescent="0.3">
      <c r="A2718" s="256">
        <v>759057275462</v>
      </c>
      <c r="B2718" t="s">
        <v>2924</v>
      </c>
      <c r="C2718" t="s">
        <v>2925</v>
      </c>
      <c r="D2718" s="379">
        <v>759057275462</v>
      </c>
      <c r="E2718" t="s">
        <v>2939</v>
      </c>
      <c r="F2718" t="s">
        <v>2939</v>
      </c>
      <c r="G2718" t="s">
        <v>2944</v>
      </c>
      <c r="H2718">
        <v>5.28</v>
      </c>
      <c r="I2718">
        <v>0</v>
      </c>
      <c r="J2718" s="380">
        <v>0</v>
      </c>
      <c r="K2718" s="380">
        <v>0</v>
      </c>
    </row>
    <row r="2719" spans="1:11" x14ac:dyDescent="0.3">
      <c r="A2719" s="256">
        <v>759057295042</v>
      </c>
      <c r="B2719" t="s">
        <v>2924</v>
      </c>
      <c r="C2719" t="s">
        <v>2925</v>
      </c>
      <c r="D2719" s="379">
        <v>759057295042</v>
      </c>
      <c r="E2719" t="s">
        <v>2940</v>
      </c>
      <c r="F2719" t="s">
        <v>2940</v>
      </c>
      <c r="G2719" t="s">
        <v>2944</v>
      </c>
      <c r="H2719">
        <v>2.2599999999999998</v>
      </c>
      <c r="I2719">
        <v>0</v>
      </c>
      <c r="J2719" s="380">
        <v>0</v>
      </c>
      <c r="K2719" s="380">
        <v>0</v>
      </c>
    </row>
    <row r="2720" spans="1:11" x14ac:dyDescent="0.3">
      <c r="A2720" s="256">
        <v>759057295082</v>
      </c>
      <c r="B2720" t="s">
        <v>2924</v>
      </c>
      <c r="C2720" t="s">
        <v>2925</v>
      </c>
      <c r="D2720" s="379">
        <v>759057295082</v>
      </c>
      <c r="E2720" t="s">
        <v>2941</v>
      </c>
      <c r="F2720" t="s">
        <v>2941</v>
      </c>
      <c r="G2720" t="s">
        <v>2944</v>
      </c>
      <c r="H2720">
        <v>2.2599999999999998</v>
      </c>
      <c r="I2720">
        <v>0</v>
      </c>
      <c r="J2720" s="380">
        <v>0</v>
      </c>
      <c r="K2720" s="380">
        <v>0</v>
      </c>
    </row>
    <row r="2721" spans="1:11" x14ac:dyDescent="0.3">
      <c r="A2721" s="256">
        <v>759057295092</v>
      </c>
      <c r="B2721" t="s">
        <v>2924</v>
      </c>
      <c r="C2721" t="s">
        <v>2925</v>
      </c>
      <c r="D2721" s="379">
        <v>759057295092</v>
      </c>
      <c r="E2721" t="s">
        <v>2942</v>
      </c>
      <c r="F2721" t="s">
        <v>2942</v>
      </c>
      <c r="G2721" t="s">
        <v>2944</v>
      </c>
      <c r="H2721">
        <v>2.2599999999999998</v>
      </c>
      <c r="I2721">
        <v>0</v>
      </c>
      <c r="J2721" s="380">
        <v>0</v>
      </c>
      <c r="K2721" s="380">
        <v>0</v>
      </c>
    </row>
    <row r="2722" spans="1:11" x14ac:dyDescent="0.3">
      <c r="A2722" s="256">
        <v>759057550700</v>
      </c>
      <c r="B2722" t="s">
        <v>2924</v>
      </c>
      <c r="C2722" t="s">
        <v>2925</v>
      </c>
      <c r="D2722" s="379">
        <v>759057550700</v>
      </c>
      <c r="E2722" t="s">
        <v>2943</v>
      </c>
      <c r="F2722" t="s">
        <v>2943</v>
      </c>
      <c r="G2722" t="s">
        <v>2944</v>
      </c>
      <c r="H2722">
        <v>50.82</v>
      </c>
      <c r="I2722">
        <v>0</v>
      </c>
      <c r="J2722" s="380">
        <v>0</v>
      </c>
      <c r="K2722" s="380">
        <v>0</v>
      </c>
    </row>
    <row r="2723" spans="1:11" x14ac:dyDescent="0.3">
      <c r="B2723" t="e">
        <v>#N/A</v>
      </c>
      <c r="C2723" t="e">
        <v>#N/A</v>
      </c>
      <c r="D2723" s="379" t="e">
        <v>#N/A</v>
      </c>
      <c r="E2723" t="e">
        <v>#N/A</v>
      </c>
      <c r="F2723" t="e">
        <v>#N/A</v>
      </c>
      <c r="G2723" t="e">
        <v>#N/A</v>
      </c>
      <c r="H2723" t="e">
        <v>#N/A</v>
      </c>
      <c r="I2723" t="e">
        <v>#N/A</v>
      </c>
      <c r="J2723" s="380" t="e">
        <v>#N/A</v>
      </c>
      <c r="K2723" s="380" t="e">
        <v>#N/A</v>
      </c>
    </row>
    <row r="2724" spans="1:11" x14ac:dyDescent="0.3">
      <c r="B2724" t="e">
        <v>#N/A</v>
      </c>
      <c r="C2724" t="e">
        <v>#N/A</v>
      </c>
      <c r="D2724" s="379" t="e">
        <v>#N/A</v>
      </c>
      <c r="E2724" t="e">
        <v>#N/A</v>
      </c>
      <c r="F2724" t="e">
        <v>#N/A</v>
      </c>
      <c r="G2724" t="e">
        <v>#N/A</v>
      </c>
      <c r="H2724" t="e">
        <v>#N/A</v>
      </c>
      <c r="I2724" t="e">
        <v>#N/A</v>
      </c>
      <c r="J2724" s="380" t="e">
        <v>#N/A</v>
      </c>
      <c r="K2724" s="380" t="e">
        <v>#N/A</v>
      </c>
    </row>
    <row r="2725" spans="1:11" x14ac:dyDescent="0.3">
      <c r="B2725" t="e">
        <v>#N/A</v>
      </c>
      <c r="C2725" t="e">
        <v>#N/A</v>
      </c>
      <c r="D2725" s="379" t="e">
        <v>#N/A</v>
      </c>
      <c r="E2725" t="e">
        <v>#N/A</v>
      </c>
      <c r="F2725" t="e">
        <v>#N/A</v>
      </c>
      <c r="G2725" t="e">
        <v>#N/A</v>
      </c>
      <c r="H2725" t="e">
        <v>#N/A</v>
      </c>
      <c r="I2725" t="e">
        <v>#N/A</v>
      </c>
      <c r="J2725" s="380" t="e">
        <v>#N/A</v>
      </c>
      <c r="K2725" s="380" t="e">
        <v>#N/A</v>
      </c>
    </row>
    <row r="2726" spans="1:11" x14ac:dyDescent="0.3">
      <c r="B2726" t="e">
        <v>#N/A</v>
      </c>
      <c r="C2726" t="e">
        <v>#N/A</v>
      </c>
      <c r="D2726" s="379" t="e">
        <v>#N/A</v>
      </c>
      <c r="E2726" t="e">
        <v>#N/A</v>
      </c>
      <c r="F2726" t="e">
        <v>#N/A</v>
      </c>
      <c r="G2726" t="e">
        <v>#N/A</v>
      </c>
      <c r="H2726" t="e">
        <v>#N/A</v>
      </c>
      <c r="I2726" t="e">
        <v>#N/A</v>
      </c>
      <c r="J2726" s="380" t="e">
        <v>#N/A</v>
      </c>
      <c r="K2726" s="380" t="e">
        <v>#N/A</v>
      </c>
    </row>
    <row r="2727" spans="1:11" x14ac:dyDescent="0.3">
      <c r="D2727" s="449"/>
    </row>
    <row r="2728" spans="1:11" x14ac:dyDescent="0.3">
      <c r="D2728" s="449"/>
    </row>
    <row r="2729" spans="1:11" x14ac:dyDescent="0.3">
      <c r="D2729" s="449"/>
    </row>
    <row r="2730" spans="1:11" x14ac:dyDescent="0.3">
      <c r="D2730" s="449"/>
    </row>
    <row r="2731" spans="1:11" x14ac:dyDescent="0.3">
      <c r="D2731" s="449"/>
    </row>
    <row r="2732" spans="1:11" x14ac:dyDescent="0.3">
      <c r="D2732" s="449"/>
    </row>
    <row r="2733" spans="1:11" x14ac:dyDescent="0.3">
      <c r="D2733" s="449"/>
    </row>
    <row r="2734" spans="1:11" x14ac:dyDescent="0.3">
      <c r="D2734" s="449"/>
    </row>
    <row r="2735" spans="1:11" x14ac:dyDescent="0.3">
      <c r="D2735" s="449"/>
    </row>
    <row r="2736" spans="1:11" x14ac:dyDescent="0.3">
      <c r="D2736" s="449"/>
    </row>
    <row r="2737" spans="4:4" x14ac:dyDescent="0.3">
      <c r="D2737" s="449"/>
    </row>
    <row r="2738" spans="4:4" x14ac:dyDescent="0.3">
      <c r="D2738" s="449"/>
    </row>
    <row r="2739" spans="4:4" x14ac:dyDescent="0.3">
      <c r="D2739" s="449"/>
    </row>
    <row r="2740" spans="4:4" x14ac:dyDescent="0.3">
      <c r="D2740" s="449"/>
    </row>
    <row r="2741" spans="4:4" x14ac:dyDescent="0.3">
      <c r="D2741" s="449"/>
    </row>
    <row r="2742" spans="4:4" x14ac:dyDescent="0.3">
      <c r="D2742" s="449"/>
    </row>
    <row r="2743" spans="4:4" x14ac:dyDescent="0.3">
      <c r="D2743" s="449"/>
    </row>
    <row r="2744" spans="4:4" x14ac:dyDescent="0.3">
      <c r="D2744" s="449"/>
    </row>
    <row r="2745" spans="4:4" x14ac:dyDescent="0.3">
      <c r="D2745" s="449"/>
    </row>
    <row r="2746" spans="4:4" x14ac:dyDescent="0.3">
      <c r="D2746" s="449"/>
    </row>
    <row r="2747" spans="4:4" x14ac:dyDescent="0.3">
      <c r="D2747" s="449"/>
    </row>
    <row r="2748" spans="4:4" x14ac:dyDescent="0.3">
      <c r="D2748" s="449"/>
    </row>
    <row r="2749" spans="4:4" x14ac:dyDescent="0.3">
      <c r="D2749" s="449"/>
    </row>
    <row r="2750" spans="4:4" x14ac:dyDescent="0.3">
      <c r="D2750" s="449"/>
    </row>
    <row r="2751" spans="4:4" x14ac:dyDescent="0.3">
      <c r="D2751" s="449"/>
    </row>
    <row r="2752" spans="4:4" x14ac:dyDescent="0.3">
      <c r="D2752" s="449"/>
    </row>
    <row r="2753" spans="4:4" x14ac:dyDescent="0.3">
      <c r="D2753" s="449"/>
    </row>
    <row r="2754" spans="4:4" x14ac:dyDescent="0.3">
      <c r="D2754" s="449"/>
    </row>
    <row r="2755" spans="4:4" x14ac:dyDescent="0.3">
      <c r="D2755" s="449"/>
    </row>
    <row r="2756" spans="4:4" x14ac:dyDescent="0.3">
      <c r="D2756" s="449"/>
    </row>
    <row r="2757" spans="4:4" x14ac:dyDescent="0.3">
      <c r="D2757" s="449"/>
    </row>
    <row r="2758" spans="4:4" x14ac:dyDescent="0.3">
      <c r="D2758" s="449"/>
    </row>
    <row r="2759" spans="4:4" x14ac:dyDescent="0.3">
      <c r="D2759" s="449"/>
    </row>
    <row r="2760" spans="4:4" x14ac:dyDescent="0.3">
      <c r="D2760" s="449"/>
    </row>
    <row r="2761" spans="4:4" x14ac:dyDescent="0.3">
      <c r="D2761" s="449"/>
    </row>
    <row r="2762" spans="4:4" x14ac:dyDescent="0.3">
      <c r="D2762" s="449"/>
    </row>
    <row r="2763" spans="4:4" x14ac:dyDescent="0.3">
      <c r="D2763" s="449"/>
    </row>
    <row r="2764" spans="4:4" x14ac:dyDescent="0.3">
      <c r="D2764" s="449"/>
    </row>
    <row r="2765" spans="4:4" x14ac:dyDescent="0.3">
      <c r="D2765" s="449"/>
    </row>
    <row r="2766" spans="4:4" x14ac:dyDescent="0.3">
      <c r="D2766" s="449"/>
    </row>
    <row r="2767" spans="4:4" x14ac:dyDescent="0.3">
      <c r="D2767" s="449"/>
    </row>
    <row r="2768" spans="4:4" x14ac:dyDescent="0.3">
      <c r="D2768" s="449"/>
    </row>
    <row r="2769" spans="4:4" x14ac:dyDescent="0.3">
      <c r="D2769" s="449"/>
    </row>
    <row r="2770" spans="4:4" x14ac:dyDescent="0.3">
      <c r="D2770" s="449"/>
    </row>
    <row r="2771" spans="4:4" x14ac:dyDescent="0.3">
      <c r="D2771" s="449"/>
    </row>
    <row r="2772" spans="4:4" x14ac:dyDescent="0.3">
      <c r="D2772" s="449"/>
    </row>
    <row r="2773" spans="4:4" x14ac:dyDescent="0.3">
      <c r="D2773" s="449"/>
    </row>
    <row r="2774" spans="4:4" x14ac:dyDescent="0.3">
      <c r="D2774" s="449"/>
    </row>
    <row r="2775" spans="4:4" x14ac:dyDescent="0.3">
      <c r="D2775" s="449"/>
    </row>
    <row r="2776" spans="4:4" x14ac:dyDescent="0.3">
      <c r="D2776" s="449"/>
    </row>
    <row r="2777" spans="4:4" x14ac:dyDescent="0.3">
      <c r="D2777" s="449"/>
    </row>
    <row r="2778" spans="4:4" x14ac:dyDescent="0.3">
      <c r="D2778" s="449"/>
    </row>
    <row r="2779" spans="4:4" x14ac:dyDescent="0.3">
      <c r="D2779" s="449"/>
    </row>
    <row r="2780" spans="4:4" x14ac:dyDescent="0.3">
      <c r="D2780" s="449"/>
    </row>
    <row r="2781" spans="4:4" x14ac:dyDescent="0.3">
      <c r="D2781" s="449"/>
    </row>
    <row r="2782" spans="4:4" x14ac:dyDescent="0.3">
      <c r="D2782" s="449"/>
    </row>
    <row r="2783" spans="4:4" x14ac:dyDescent="0.3">
      <c r="D2783" s="449"/>
    </row>
    <row r="2784" spans="4:4" x14ac:dyDescent="0.3">
      <c r="D2784" s="449"/>
    </row>
    <row r="2785" spans="4:4" x14ac:dyDescent="0.3">
      <c r="D2785" s="449"/>
    </row>
    <row r="2786" spans="4:4" x14ac:dyDescent="0.3">
      <c r="D2786" s="449"/>
    </row>
    <row r="2787" spans="4:4" x14ac:dyDescent="0.3">
      <c r="D2787" s="449"/>
    </row>
    <row r="2788" spans="4:4" x14ac:dyDescent="0.3">
      <c r="D2788" s="449"/>
    </row>
    <row r="2789" spans="4:4" x14ac:dyDescent="0.3">
      <c r="D2789" s="449"/>
    </row>
    <row r="2790" spans="4:4" x14ac:dyDescent="0.3">
      <c r="D2790" s="449"/>
    </row>
    <row r="2791" spans="4:4" x14ac:dyDescent="0.3">
      <c r="D2791" s="449"/>
    </row>
    <row r="2792" spans="4:4" x14ac:dyDescent="0.3">
      <c r="D2792" s="449"/>
    </row>
    <row r="2793" spans="4:4" x14ac:dyDescent="0.3">
      <c r="D2793" s="449"/>
    </row>
    <row r="2794" spans="4:4" x14ac:dyDescent="0.3">
      <c r="D2794" s="449"/>
    </row>
    <row r="2795" spans="4:4" x14ac:dyDescent="0.3">
      <c r="D2795" s="449"/>
    </row>
    <row r="2796" spans="4:4" x14ac:dyDescent="0.3">
      <c r="D2796" s="449"/>
    </row>
    <row r="2797" spans="4:4" x14ac:dyDescent="0.3">
      <c r="D2797" s="449"/>
    </row>
    <row r="2798" spans="4:4" x14ac:dyDescent="0.3">
      <c r="D2798" s="449"/>
    </row>
    <row r="2799" spans="4:4" x14ac:dyDescent="0.3">
      <c r="D2799" s="449"/>
    </row>
    <row r="2800" spans="4:4" x14ac:dyDescent="0.3">
      <c r="D2800" s="449"/>
    </row>
    <row r="2801" spans="4:4" x14ac:dyDescent="0.3">
      <c r="D2801" s="449"/>
    </row>
    <row r="2802" spans="4:4" x14ac:dyDescent="0.3">
      <c r="D2802" s="449"/>
    </row>
    <row r="2803" spans="4:4" x14ac:dyDescent="0.3">
      <c r="D2803" s="449"/>
    </row>
    <row r="2804" spans="4:4" x14ac:dyDescent="0.3">
      <c r="D2804" s="449"/>
    </row>
    <row r="2805" spans="4:4" x14ac:dyDescent="0.3">
      <c r="D2805" s="449"/>
    </row>
    <row r="2806" spans="4:4" x14ac:dyDescent="0.3">
      <c r="D2806" s="449"/>
    </row>
    <row r="2807" spans="4:4" x14ac:dyDescent="0.3">
      <c r="D2807" s="449"/>
    </row>
    <row r="2808" spans="4:4" x14ac:dyDescent="0.3">
      <c r="D2808" s="449"/>
    </row>
    <row r="2809" spans="4:4" x14ac:dyDescent="0.3">
      <c r="D2809" s="449"/>
    </row>
    <row r="2810" spans="4:4" x14ac:dyDescent="0.3">
      <c r="D2810" s="449"/>
    </row>
    <row r="2811" spans="4:4" x14ac:dyDescent="0.3">
      <c r="D2811" s="449"/>
    </row>
    <row r="2812" spans="4:4" x14ac:dyDescent="0.3">
      <c r="D2812" s="449"/>
    </row>
    <row r="2813" spans="4:4" x14ac:dyDescent="0.3">
      <c r="D2813" s="449"/>
    </row>
    <row r="2814" spans="4:4" x14ac:dyDescent="0.3">
      <c r="D2814" s="449"/>
    </row>
    <row r="2815" spans="4:4" x14ac:dyDescent="0.3">
      <c r="D2815" s="449"/>
    </row>
    <row r="2816" spans="4:4" x14ac:dyDescent="0.3">
      <c r="D2816" s="449"/>
    </row>
    <row r="2817" spans="4:4" x14ac:dyDescent="0.3">
      <c r="D2817" s="449"/>
    </row>
    <row r="2818" spans="4:4" x14ac:dyDescent="0.3">
      <c r="D2818" s="449"/>
    </row>
    <row r="2819" spans="4:4" x14ac:dyDescent="0.3">
      <c r="D2819" s="449"/>
    </row>
    <row r="2820" spans="4:4" x14ac:dyDescent="0.3">
      <c r="D2820" s="449"/>
    </row>
    <row r="2821" spans="4:4" x14ac:dyDescent="0.3">
      <c r="D2821" s="449"/>
    </row>
    <row r="2822" spans="4:4" x14ac:dyDescent="0.3">
      <c r="D2822" s="449"/>
    </row>
    <row r="2823" spans="4:4" x14ac:dyDescent="0.3">
      <c r="D2823" s="449"/>
    </row>
    <row r="2824" spans="4:4" x14ac:dyDescent="0.3">
      <c r="D2824" s="449"/>
    </row>
    <row r="2825" spans="4:4" x14ac:dyDescent="0.3">
      <c r="D2825" s="449"/>
    </row>
    <row r="2826" spans="4:4" x14ac:dyDescent="0.3">
      <c r="D2826" s="449"/>
    </row>
    <row r="2827" spans="4:4" x14ac:dyDescent="0.3">
      <c r="D2827" s="449"/>
    </row>
    <row r="2828" spans="4:4" x14ac:dyDescent="0.3">
      <c r="D2828" s="449"/>
    </row>
    <row r="2829" spans="4:4" x14ac:dyDescent="0.3">
      <c r="D2829" s="449"/>
    </row>
    <row r="2830" spans="4:4" x14ac:dyDescent="0.3">
      <c r="D2830" s="449"/>
    </row>
    <row r="2831" spans="4:4" x14ac:dyDescent="0.3">
      <c r="D2831" s="449"/>
    </row>
    <row r="2832" spans="4:4" x14ac:dyDescent="0.3">
      <c r="D2832" s="449"/>
    </row>
    <row r="2833" spans="4:4" x14ac:dyDescent="0.3">
      <c r="D2833" s="449"/>
    </row>
    <row r="2834" spans="4:4" x14ac:dyDescent="0.3">
      <c r="D2834" s="449"/>
    </row>
    <row r="2835" spans="4:4" x14ac:dyDescent="0.3">
      <c r="D2835" s="449"/>
    </row>
    <row r="2836" spans="4:4" x14ac:dyDescent="0.3">
      <c r="D2836" s="449"/>
    </row>
    <row r="2837" spans="4:4" x14ac:dyDescent="0.3">
      <c r="D2837" s="449"/>
    </row>
    <row r="2838" spans="4:4" x14ac:dyDescent="0.3">
      <c r="D2838" s="449"/>
    </row>
    <row r="2839" spans="4:4" x14ac:dyDescent="0.3">
      <c r="D2839" s="449"/>
    </row>
    <row r="2840" spans="4:4" x14ac:dyDescent="0.3">
      <c r="D2840" s="449"/>
    </row>
    <row r="2841" spans="4:4" x14ac:dyDescent="0.3">
      <c r="D2841" s="449"/>
    </row>
    <row r="2842" spans="4:4" x14ac:dyDescent="0.3">
      <c r="D2842" s="449"/>
    </row>
    <row r="2843" spans="4:4" x14ac:dyDescent="0.3">
      <c r="D2843" s="449"/>
    </row>
    <row r="2844" spans="4:4" x14ac:dyDescent="0.3">
      <c r="D2844" s="449"/>
    </row>
    <row r="2845" spans="4:4" x14ac:dyDescent="0.3">
      <c r="D2845" s="449"/>
    </row>
    <row r="2846" spans="4:4" x14ac:dyDescent="0.3">
      <c r="D2846" s="449"/>
    </row>
    <row r="2847" spans="4:4" x14ac:dyDescent="0.3">
      <c r="D2847" s="449"/>
    </row>
    <row r="2848" spans="4:4" x14ac:dyDescent="0.3">
      <c r="D2848" s="449"/>
    </row>
    <row r="2849" spans="4:4" x14ac:dyDescent="0.3">
      <c r="D2849" s="449"/>
    </row>
    <row r="2850" spans="4:4" x14ac:dyDescent="0.3">
      <c r="D2850" s="449"/>
    </row>
    <row r="2851" spans="4:4" x14ac:dyDescent="0.3">
      <c r="D2851" s="449"/>
    </row>
    <row r="2852" spans="4:4" x14ac:dyDescent="0.3">
      <c r="D2852" s="449"/>
    </row>
    <row r="2853" spans="4:4" x14ac:dyDescent="0.3">
      <c r="D2853" s="449"/>
    </row>
    <row r="2854" spans="4:4" x14ac:dyDescent="0.3">
      <c r="D2854" s="449"/>
    </row>
    <row r="2855" spans="4:4" x14ac:dyDescent="0.3">
      <c r="D2855" s="449"/>
    </row>
    <row r="2856" spans="4:4" x14ac:dyDescent="0.3">
      <c r="D2856" s="449"/>
    </row>
    <row r="2857" spans="4:4" x14ac:dyDescent="0.3">
      <c r="D2857" s="449"/>
    </row>
    <row r="2858" spans="4:4" x14ac:dyDescent="0.3">
      <c r="D2858" s="449"/>
    </row>
    <row r="2859" spans="4:4" x14ac:dyDescent="0.3">
      <c r="D2859" s="449"/>
    </row>
    <row r="2860" spans="4:4" x14ac:dyDescent="0.3">
      <c r="D2860" s="449"/>
    </row>
    <row r="2861" spans="4:4" x14ac:dyDescent="0.3">
      <c r="D2861" s="449"/>
    </row>
    <row r="2862" spans="4:4" x14ac:dyDescent="0.3">
      <c r="D2862" s="449"/>
    </row>
    <row r="2863" spans="4:4" x14ac:dyDescent="0.3">
      <c r="D2863" s="449"/>
    </row>
    <row r="2864" spans="4:4" x14ac:dyDescent="0.3">
      <c r="D2864" s="449"/>
    </row>
    <row r="2865" spans="4:4" x14ac:dyDescent="0.3">
      <c r="D2865" s="449"/>
    </row>
    <row r="2866" spans="4:4" x14ac:dyDescent="0.3">
      <c r="D2866" s="449"/>
    </row>
    <row r="2867" spans="4:4" x14ac:dyDescent="0.3">
      <c r="D2867" s="449"/>
    </row>
    <row r="2868" spans="4:4" x14ac:dyDescent="0.3">
      <c r="D2868" s="449"/>
    </row>
    <row r="2869" spans="4:4" x14ac:dyDescent="0.3">
      <c r="D2869" s="449"/>
    </row>
    <row r="2870" spans="4:4" x14ac:dyDescent="0.3">
      <c r="D2870" s="449"/>
    </row>
    <row r="2871" spans="4:4" x14ac:dyDescent="0.3">
      <c r="D2871" s="449"/>
    </row>
    <row r="2872" spans="4:4" x14ac:dyDescent="0.3">
      <c r="D2872" s="449"/>
    </row>
    <row r="2873" spans="4:4" x14ac:dyDescent="0.3">
      <c r="D2873" s="449"/>
    </row>
    <row r="2874" spans="4:4" x14ac:dyDescent="0.3">
      <c r="D2874" s="449"/>
    </row>
    <row r="2875" spans="4:4" x14ac:dyDescent="0.3">
      <c r="D2875" s="449"/>
    </row>
    <row r="2876" spans="4:4" x14ac:dyDescent="0.3">
      <c r="D2876" s="449"/>
    </row>
    <row r="2877" spans="4:4" x14ac:dyDescent="0.3">
      <c r="D2877" s="449"/>
    </row>
    <row r="2878" spans="4:4" x14ac:dyDescent="0.3">
      <c r="D2878" s="449"/>
    </row>
    <row r="2879" spans="4:4" x14ac:dyDescent="0.3">
      <c r="D2879" s="449"/>
    </row>
    <row r="2880" spans="4:4" x14ac:dyDescent="0.3">
      <c r="D2880" s="449"/>
    </row>
    <row r="2881" spans="4:4" x14ac:dyDescent="0.3">
      <c r="D2881" s="449"/>
    </row>
    <row r="2882" spans="4:4" x14ac:dyDescent="0.3">
      <c r="D2882" s="449"/>
    </row>
    <row r="2883" spans="4:4" x14ac:dyDescent="0.3">
      <c r="D2883" s="449"/>
    </row>
    <row r="2884" spans="4:4" x14ac:dyDescent="0.3">
      <c r="D2884" s="449"/>
    </row>
    <row r="2885" spans="4:4" x14ac:dyDescent="0.3">
      <c r="D2885" s="449"/>
    </row>
    <row r="2886" spans="4:4" x14ac:dyDescent="0.3">
      <c r="D2886" s="449"/>
    </row>
    <row r="2887" spans="4:4" x14ac:dyDescent="0.3">
      <c r="D2887" s="449"/>
    </row>
    <row r="2888" spans="4:4" x14ac:dyDescent="0.3">
      <c r="D2888" s="449"/>
    </row>
    <row r="2889" spans="4:4" x14ac:dyDescent="0.3">
      <c r="D2889" s="449"/>
    </row>
    <row r="2890" spans="4:4" x14ac:dyDescent="0.3">
      <c r="D2890" s="449"/>
    </row>
    <row r="2891" spans="4:4" x14ac:dyDescent="0.3">
      <c r="D2891" s="449"/>
    </row>
    <row r="2892" spans="4:4" x14ac:dyDescent="0.3">
      <c r="D2892" s="449"/>
    </row>
    <row r="2893" spans="4:4" x14ac:dyDescent="0.3">
      <c r="D2893" s="449"/>
    </row>
    <row r="2894" spans="4:4" x14ac:dyDescent="0.3">
      <c r="D2894" s="449"/>
    </row>
    <row r="2895" spans="4:4" x14ac:dyDescent="0.3">
      <c r="D2895" s="449"/>
    </row>
    <row r="2896" spans="4:4" x14ac:dyDescent="0.3">
      <c r="D2896" s="449"/>
    </row>
    <row r="2897" spans="4:4" x14ac:dyDescent="0.3">
      <c r="D2897" s="449"/>
    </row>
    <row r="2898" spans="4:4" x14ac:dyDescent="0.3">
      <c r="D2898" s="449"/>
    </row>
    <row r="2899" spans="4:4" x14ac:dyDescent="0.3">
      <c r="D2899" s="449"/>
    </row>
    <row r="2900" spans="4:4" x14ac:dyDescent="0.3">
      <c r="D2900" s="449"/>
    </row>
    <row r="2901" spans="4:4" x14ac:dyDescent="0.3">
      <c r="D2901" s="449"/>
    </row>
    <row r="2902" spans="4:4" x14ac:dyDescent="0.3">
      <c r="D2902" s="449"/>
    </row>
    <row r="2903" spans="4:4" x14ac:dyDescent="0.3">
      <c r="D2903" s="449"/>
    </row>
    <row r="2904" spans="4:4" x14ac:dyDescent="0.3">
      <c r="D2904" s="449"/>
    </row>
    <row r="2905" spans="4:4" x14ac:dyDescent="0.3">
      <c r="D2905" s="449"/>
    </row>
    <row r="2906" spans="4:4" x14ac:dyDescent="0.3">
      <c r="D2906" s="449"/>
    </row>
    <row r="2907" spans="4:4" x14ac:dyDescent="0.3">
      <c r="D2907" s="449"/>
    </row>
    <row r="2908" spans="4:4" x14ac:dyDescent="0.3">
      <c r="D2908" s="449"/>
    </row>
    <row r="2909" spans="4:4" x14ac:dyDescent="0.3">
      <c r="D2909" s="449"/>
    </row>
    <row r="2910" spans="4:4" x14ac:dyDescent="0.3">
      <c r="D2910" s="449"/>
    </row>
    <row r="2911" spans="4:4" x14ac:dyDescent="0.3">
      <c r="D2911" s="449"/>
    </row>
    <row r="2912" spans="4:4" x14ac:dyDescent="0.3">
      <c r="D2912" s="449"/>
    </row>
    <row r="2913" spans="4:4" x14ac:dyDescent="0.3">
      <c r="D2913" s="449"/>
    </row>
    <row r="2914" spans="4:4" x14ac:dyDescent="0.3">
      <c r="D2914" s="449"/>
    </row>
    <row r="2915" spans="4:4" x14ac:dyDescent="0.3">
      <c r="D2915" s="449"/>
    </row>
    <row r="2916" spans="4:4" x14ac:dyDescent="0.3">
      <c r="D2916" s="449"/>
    </row>
    <row r="2917" spans="4:4" x14ac:dyDescent="0.3">
      <c r="D2917" s="449"/>
    </row>
    <row r="2918" spans="4:4" x14ac:dyDescent="0.3">
      <c r="D2918" s="449"/>
    </row>
    <row r="2919" spans="4:4" x14ac:dyDescent="0.3">
      <c r="D2919" s="449"/>
    </row>
    <row r="2920" spans="4:4" x14ac:dyDescent="0.3">
      <c r="D2920" s="449"/>
    </row>
    <row r="2921" spans="4:4" x14ac:dyDescent="0.3">
      <c r="D2921" s="449"/>
    </row>
    <row r="2922" spans="4:4" x14ac:dyDescent="0.3">
      <c r="D2922" s="449"/>
    </row>
    <row r="2923" spans="4:4" x14ac:dyDescent="0.3">
      <c r="D2923" s="449"/>
    </row>
    <row r="2924" spans="4:4" x14ac:dyDescent="0.3">
      <c r="D2924" s="449"/>
    </row>
    <row r="2925" spans="4:4" x14ac:dyDescent="0.3">
      <c r="D2925" s="449"/>
    </row>
    <row r="2926" spans="4:4" x14ac:dyDescent="0.3">
      <c r="D2926" s="449"/>
    </row>
    <row r="2927" spans="4:4" x14ac:dyDescent="0.3">
      <c r="D2927" s="449"/>
    </row>
    <row r="2928" spans="4:4" x14ac:dyDescent="0.3">
      <c r="D2928" s="449"/>
    </row>
    <row r="2929" spans="4:4" x14ac:dyDescent="0.3">
      <c r="D2929" s="449"/>
    </row>
    <row r="2930" spans="4:4" x14ac:dyDescent="0.3">
      <c r="D2930" s="449"/>
    </row>
    <row r="2931" spans="4:4" x14ac:dyDescent="0.3">
      <c r="D2931" s="449"/>
    </row>
    <row r="2932" spans="4:4" x14ac:dyDescent="0.3">
      <c r="D2932" s="449"/>
    </row>
    <row r="2933" spans="4:4" x14ac:dyDescent="0.3">
      <c r="D2933" s="449"/>
    </row>
    <row r="2934" spans="4:4" x14ac:dyDescent="0.3">
      <c r="D2934" s="449"/>
    </row>
    <row r="2935" spans="4:4" x14ac:dyDescent="0.3">
      <c r="D2935" s="449"/>
    </row>
    <row r="2936" spans="4:4" x14ac:dyDescent="0.3">
      <c r="D2936" s="449"/>
    </row>
    <row r="2937" spans="4:4" x14ac:dyDescent="0.3">
      <c r="D2937" s="449"/>
    </row>
    <row r="2938" spans="4:4" x14ac:dyDescent="0.3">
      <c r="D2938" s="449"/>
    </row>
    <row r="2939" spans="4:4" x14ac:dyDescent="0.3">
      <c r="D2939" s="449"/>
    </row>
    <row r="2940" spans="4:4" x14ac:dyDescent="0.3">
      <c r="D2940" s="449"/>
    </row>
    <row r="2941" spans="4:4" x14ac:dyDescent="0.3">
      <c r="D2941" s="449"/>
    </row>
    <row r="2942" spans="4:4" x14ac:dyDescent="0.3">
      <c r="D2942" s="449"/>
    </row>
    <row r="2943" spans="4:4" x14ac:dyDescent="0.3">
      <c r="D2943" s="449"/>
    </row>
    <row r="2944" spans="4:4" x14ac:dyDescent="0.3">
      <c r="D2944" s="449"/>
    </row>
    <row r="2945" spans="4:4" x14ac:dyDescent="0.3">
      <c r="D2945" s="449"/>
    </row>
    <row r="2946" spans="4:4" x14ac:dyDescent="0.3">
      <c r="D2946" s="449"/>
    </row>
    <row r="2947" spans="4:4" x14ac:dyDescent="0.3">
      <c r="D2947" s="449"/>
    </row>
    <row r="2948" spans="4:4" x14ac:dyDescent="0.3">
      <c r="D2948" s="449"/>
    </row>
    <row r="2949" spans="4:4" x14ac:dyDescent="0.3">
      <c r="D2949" s="449"/>
    </row>
    <row r="2950" spans="4:4" x14ac:dyDescent="0.3">
      <c r="D2950" s="449"/>
    </row>
    <row r="2951" spans="4:4" x14ac:dyDescent="0.3">
      <c r="D2951" s="449"/>
    </row>
    <row r="2952" spans="4:4" x14ac:dyDescent="0.3">
      <c r="D2952" s="449"/>
    </row>
    <row r="2953" spans="4:4" x14ac:dyDescent="0.3">
      <c r="D2953" s="449"/>
    </row>
    <row r="2954" spans="4:4" x14ac:dyDescent="0.3">
      <c r="D2954" s="449"/>
    </row>
  </sheetData>
  <autoFilter ref="A3:N2722" xr:uid="{00000000-0009-0000-0000-000000000000}"/>
  <conditionalFormatting sqref="D2727:D1048576 D1:D3">
    <cfRule type="duplicateValues" dxfId="3" priority="2"/>
  </conditionalFormatting>
  <conditionalFormatting sqref="A1:A2546 A2549:A1048576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14997"/>
  </sheetPr>
  <dimension ref="A1:L441"/>
  <sheetViews>
    <sheetView view="pageBreakPreview" zoomScale="87" zoomScaleNormal="130" zoomScaleSheetLayoutView="70" workbookViewId="0">
      <pane ySplit="1" topLeftCell="A428" activePane="bottomLeft" state="frozen"/>
      <selection pane="bottomLeft" activeCell="L402" sqref="L402:L403"/>
    </sheetView>
  </sheetViews>
  <sheetFormatPr defaultRowHeight="14.25" customHeight="1" x14ac:dyDescent="0.3"/>
  <cols>
    <col min="1" max="1" width="15.33203125" customWidth="1"/>
    <col min="2" max="4" width="12.33203125" customWidth="1"/>
    <col min="5" max="5" width="3.88671875" customWidth="1"/>
    <col min="6" max="8" width="8.6640625" customWidth="1"/>
    <col min="9" max="9" width="11.33203125" style="127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ht="14.25" customHeight="1" x14ac:dyDescent="0.3">
      <c r="A1" s="99" t="s">
        <v>3356</v>
      </c>
      <c r="C1" s="99" t="s">
        <v>3412</v>
      </c>
      <c r="J1" s="6"/>
      <c r="L1"/>
    </row>
    <row r="2" spans="1:12" ht="14.25" customHeight="1" x14ac:dyDescent="0.3">
      <c r="K2" s="7"/>
      <c r="L2" s="707" t="s">
        <v>3108</v>
      </c>
    </row>
    <row r="3" spans="1:12" ht="14.25" customHeight="1" thickBot="1" x14ac:dyDescent="0.35">
      <c r="K3" s="7"/>
      <c r="L3" s="707"/>
    </row>
    <row r="4" spans="1:12" ht="14.25" customHeight="1" x14ac:dyDescent="0.3">
      <c r="A4" s="658"/>
      <c r="B4" s="661" t="s">
        <v>3109</v>
      </c>
      <c r="C4" s="661"/>
      <c r="D4" s="661"/>
      <c r="E4" s="661"/>
      <c r="F4" s="661"/>
      <c r="G4" s="661"/>
      <c r="H4" s="661"/>
      <c r="I4" s="661"/>
      <c r="J4" s="664"/>
      <c r="L4" s="707"/>
    </row>
    <row r="5" spans="1:12" ht="14.2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07"/>
    </row>
    <row r="6" spans="1:12" ht="14.2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07"/>
    </row>
    <row r="7" spans="1:12" ht="14.25" customHeight="1" x14ac:dyDescent="0.3">
      <c r="A7" s="1"/>
      <c r="B7" s="88"/>
      <c r="C7" s="4"/>
      <c r="D7" s="4"/>
      <c r="E7" s="4"/>
      <c r="F7" s="4"/>
      <c r="G7" s="4"/>
      <c r="H7" s="5"/>
      <c r="I7" s="138"/>
      <c r="J7" s="3"/>
      <c r="L7" s="707"/>
    </row>
    <row r="8" spans="1:12" ht="14.25" customHeight="1" x14ac:dyDescent="0.3">
      <c r="A8" s="667"/>
      <c r="B8" s="669" t="s">
        <v>3110</v>
      </c>
      <c r="C8" s="669"/>
      <c r="D8" s="669"/>
      <c r="E8" s="669"/>
      <c r="F8" s="669"/>
      <c r="G8" s="669"/>
      <c r="H8" s="669"/>
      <c r="I8" s="671"/>
      <c r="J8" s="672"/>
      <c r="L8" s="707"/>
    </row>
    <row r="9" spans="1:12" ht="14.2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07"/>
    </row>
    <row r="10" spans="1:12" ht="14.2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07"/>
    </row>
    <row r="11" spans="1:12" ht="14.2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07"/>
    </row>
    <row r="12" spans="1:12" ht="14.2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07"/>
    </row>
    <row r="13" spans="1:12" ht="14.25" customHeight="1" x14ac:dyDescent="0.3">
      <c r="A13" s="109">
        <f>Sheet1!A374</f>
        <v>201020101000</v>
      </c>
      <c r="B13" s="626" t="str">
        <f>IFERROR(VLOOKUP(A13,Sheet1!$A$4:$H$2722,5,0),"-")</f>
        <v>Surub Autofiletant LN 3,5 x 9 KN (1000)</v>
      </c>
      <c r="C13" s="627" t="e">
        <f>VLOOKUP(#REF!,Sheet1!$A$4:$H$2722,7,1)</f>
        <v>#REF!</v>
      </c>
      <c r="D13" s="628" t="e">
        <f>VLOOKUP(#REF!,Sheet1!$A$4:$H$2722,7,1)</f>
        <v>#REF!</v>
      </c>
      <c r="E13" s="30" t="str">
        <f>IFERROR(VLOOKUP(A13,Sheet1!$A$4:$N$2722,7,1),"-")</f>
        <v>pac</v>
      </c>
      <c r="F13" s="232">
        <f>IFERROR(VLOOKUP(A13,Sheet1!$A$4:$N$2722,9,1),"-")</f>
        <v>0</v>
      </c>
      <c r="G13" s="233">
        <f>IFERROR(VLOOKUP(A13,Sheet1!$A$4:$N$2722,10,1),"-")</f>
        <v>0</v>
      </c>
      <c r="H13" s="234">
        <f>IFERROR(VLOOKUP(A13,Sheet1!$A$4:$N$2722,11,1),"-")</f>
        <v>0</v>
      </c>
      <c r="I13" s="128">
        <f>IFERROR(VLOOKUP($A13,Sheet1!$A$4:$H$2722,8,1),"-")</f>
        <v>38.5</v>
      </c>
      <c r="J13" s="26">
        <f>I13-(I13*Cuprins!$H$15)</f>
        <v>38.5</v>
      </c>
      <c r="K13" s="8"/>
      <c r="L13" s="707"/>
    </row>
    <row r="14" spans="1:12" ht="14.25" customHeight="1" x14ac:dyDescent="0.3">
      <c r="A14" s="108"/>
      <c r="B14" s="609" t="str">
        <f>IFERROR(VLOOKUP(A14,Sheet1!$A$4:$H$2722,5,0),"-")</f>
        <v>-</v>
      </c>
      <c r="C14" s="609" t="e">
        <f>VLOOKUP(#REF!,Sheet1!$A$4:$H$2722,7,1)</f>
        <v>#REF!</v>
      </c>
      <c r="D14" s="609" t="e">
        <f>VLOOKUP(#REF!,Sheet1!$A$4:$H$2722,7,1)</f>
        <v>#REF!</v>
      </c>
      <c r="E14" s="27" t="str">
        <f>IFERROR(VLOOKUP(A14,Sheet1!$A$4:$N$2722,7,1),"-")</f>
        <v>-</v>
      </c>
      <c r="F14" s="35" t="str">
        <f>IFERROR(VLOOKUP(A14,Sheet1!$A$4:$N$2722,9,1),"-")</f>
        <v>-</v>
      </c>
      <c r="G14" s="35" t="str">
        <f>IFERROR(VLOOKUP(A14,Sheet1!$A$4:$N$2722,10,1),"-")</f>
        <v>-</v>
      </c>
      <c r="H14" s="35" t="str">
        <f>IFERROR(VLOOKUP(A14,Sheet1!$A$4:$N$2722,11,1),"-")</f>
        <v>-</v>
      </c>
      <c r="I14" s="131" t="str">
        <f>IFERROR(VLOOKUP($A14,Sheet1!$A$4:$H$2722,8,1),"-")</f>
        <v>-</v>
      </c>
      <c r="J14" s="29" t="str">
        <f>IFERROR(VLOOKUP($A14,Sheet1!$A$4:$H$2722,8,1),"-")</f>
        <v>-</v>
      </c>
      <c r="L14" s="707"/>
    </row>
    <row r="15" spans="1:12" ht="14.25" customHeight="1" x14ac:dyDescent="0.3">
      <c r="A15" s="13"/>
      <c r="C15" s="13"/>
      <c r="D15" s="13"/>
      <c r="E15" s="13"/>
      <c r="F15" s="13"/>
      <c r="H15" s="13"/>
      <c r="I15" s="139"/>
      <c r="J15" s="13"/>
      <c r="L15" s="707"/>
    </row>
    <row r="16" spans="1:12" ht="14.25" customHeight="1" x14ac:dyDescent="0.3">
      <c r="A16" s="667"/>
      <c r="B16" s="669" t="s">
        <v>3111</v>
      </c>
      <c r="C16" s="669"/>
      <c r="D16" s="669"/>
      <c r="E16" s="669"/>
      <c r="F16" s="669"/>
      <c r="G16" s="669"/>
      <c r="H16" s="669"/>
      <c r="I16" s="671"/>
      <c r="J16" s="672"/>
      <c r="L16" s="707"/>
    </row>
    <row r="17" spans="1:12" ht="14.25" customHeight="1" x14ac:dyDescent="0.3">
      <c r="A17" s="668"/>
      <c r="B17" s="670"/>
      <c r="C17" s="670"/>
      <c r="D17" s="670"/>
      <c r="E17" s="670"/>
      <c r="F17" s="670"/>
      <c r="G17" s="670"/>
      <c r="H17" s="670"/>
      <c r="I17" s="673"/>
      <c r="J17" s="674"/>
      <c r="L17" s="494">
        <f>'Profile GC'!L433+1</f>
        <v>31</v>
      </c>
    </row>
    <row r="18" spans="1:12" ht="14.25" customHeight="1" x14ac:dyDescent="0.3">
      <c r="A18" s="698" t="s">
        <v>2989</v>
      </c>
      <c r="B18" s="631" t="s">
        <v>2996</v>
      </c>
      <c r="C18" s="631"/>
      <c r="D18" s="631"/>
      <c r="E18" s="642" t="s">
        <v>3035</v>
      </c>
      <c r="F18" s="642" t="s">
        <v>2991</v>
      </c>
      <c r="G18" s="642" t="s">
        <v>2990</v>
      </c>
      <c r="H18" s="642" t="s">
        <v>3010</v>
      </c>
      <c r="I18" s="522" t="s">
        <v>3430</v>
      </c>
      <c r="J18" s="498" t="s">
        <v>3431</v>
      </c>
      <c r="K18" s="7"/>
      <c r="L18" s="494"/>
    </row>
    <row r="19" spans="1:12" ht="14.25" customHeight="1" x14ac:dyDescent="0.3">
      <c r="A19" s="699"/>
      <c r="B19" s="633"/>
      <c r="C19" s="633"/>
      <c r="D19" s="633"/>
      <c r="E19" s="643"/>
      <c r="F19" s="643"/>
      <c r="G19" s="643"/>
      <c r="H19" s="643"/>
      <c r="I19" s="524"/>
      <c r="J19" s="500"/>
      <c r="K19" s="7"/>
      <c r="L19" s="706" t="s">
        <v>3001</v>
      </c>
    </row>
    <row r="20" spans="1:12" ht="14.25" customHeight="1" x14ac:dyDescent="0.3">
      <c r="A20" s="700"/>
      <c r="B20" s="635"/>
      <c r="C20" s="635"/>
      <c r="D20" s="635"/>
      <c r="E20" s="644"/>
      <c r="F20" s="643"/>
      <c r="G20" s="644"/>
      <c r="H20" s="644"/>
      <c r="I20" s="524"/>
      <c r="J20" s="500"/>
      <c r="K20" s="7"/>
      <c r="L20" s="706"/>
    </row>
    <row r="21" spans="1:12" ht="14.25" customHeight="1" x14ac:dyDescent="0.3">
      <c r="A21" s="109">
        <f>Sheet1!A375</f>
        <v>201020102500</v>
      </c>
      <c r="B21" s="626" t="str">
        <f>IFERROR(VLOOKUP(A21,Sheet1!$A$4:$H$2722,5,0),"-")</f>
        <v>Surub Autofiletant TN 25  Knauf (1000)</v>
      </c>
      <c r="C21" s="627" t="e">
        <f>VLOOKUP(#REF!,Sheet1!$A$4:$H$2722,7,1)</f>
        <v>#REF!</v>
      </c>
      <c r="D21" s="628" t="e">
        <f>VLOOKUP(#REF!,Sheet1!$A$4:$H$2722,7,1)</f>
        <v>#REF!</v>
      </c>
      <c r="E21" s="30" t="str">
        <f>IFERROR(VLOOKUP(A21,Sheet1!$A$4:$N$2722,7,1),"-")</f>
        <v>buc</v>
      </c>
      <c r="F21" s="232">
        <f>IFERROR(VLOOKUP(A21,Sheet1!$A$4:$N$2722,9,1),"-")</f>
        <v>0</v>
      </c>
      <c r="G21" s="233">
        <f>IFERROR(VLOOKUP(A21,Sheet1!$A$4:$N$2722,10,1),"-")</f>
        <v>0</v>
      </c>
      <c r="H21" s="234">
        <f>IFERROR(VLOOKUP(A21,Sheet1!$A$4:$N$2722,11,1),"-")</f>
        <v>0</v>
      </c>
      <c r="I21" s="128">
        <f>IFERROR(VLOOKUP($A21,Sheet1!$A$4:$H$2722,8,1),"-")</f>
        <v>32.31</v>
      </c>
      <c r="J21" s="26">
        <f>I21-(I21*Cuprins!$H$15)</f>
        <v>32.31</v>
      </c>
      <c r="K21" s="9"/>
      <c r="L21" s="706"/>
    </row>
    <row r="22" spans="1:12" ht="14.25" customHeight="1" x14ac:dyDescent="0.3">
      <c r="A22" s="107">
        <f>Sheet1!A376</f>
        <v>201020102600</v>
      </c>
      <c r="B22" s="593" t="str">
        <f>IFERROR(VLOOKUP(A22,Sheet1!$A$4:$H$2722,5,0),"-")</f>
        <v>Surub Autofiletant TN 25 Knauf (250 buc)</v>
      </c>
      <c r="C22" s="593" t="e">
        <f>VLOOKUP(#REF!,Sheet1!$A$4:$H$2722,7,1)</f>
        <v>#REF!</v>
      </c>
      <c r="D22" s="593" t="e">
        <f>VLOOKUP(#REF!,Sheet1!$A$4:$H$2722,7,1)</f>
        <v>#REF!</v>
      </c>
      <c r="E22" s="20" t="str">
        <f>IFERROR(VLOOKUP(A22,Sheet1!$A$4:$N$2722,7,1),"-")</f>
        <v>pac</v>
      </c>
      <c r="F22" s="242">
        <f>IFERROR(VLOOKUP(A22,Sheet1!$A$4:$N$2722,9,1),"-")</f>
        <v>0</v>
      </c>
      <c r="G22" s="242">
        <f>IFERROR(VLOOKUP(A22,Sheet1!$A$4:$N$2722,10,1),"-")</f>
        <v>0</v>
      </c>
      <c r="H22" s="242">
        <f>IFERROR(VLOOKUP(A22,Sheet1!$A$4:$N$2722,11,1),"-")</f>
        <v>0</v>
      </c>
      <c r="I22" s="129">
        <f>IFERROR(VLOOKUP($A22,Sheet1!$A$4:$H$2722,8,1),"-")</f>
        <v>15.02</v>
      </c>
      <c r="J22" s="25">
        <f>I22-(I22*Cuprins!$H$15)</f>
        <v>15.02</v>
      </c>
      <c r="L22" s="706"/>
    </row>
    <row r="23" spans="1:12" ht="14.25" customHeight="1" x14ac:dyDescent="0.3">
      <c r="A23" s="109">
        <f>Sheet1!A377</f>
        <v>201020103500</v>
      </c>
      <c r="B23" s="626" t="str">
        <f>IFERROR(VLOOKUP(A23,Sheet1!$A$4:$H$2722,5,0),"-")</f>
        <v>Surub Autofiletant TN 35 Knauf (1000)</v>
      </c>
      <c r="C23" s="627" t="e">
        <f>VLOOKUP(#REF!,Sheet1!$A$4:$H$2722,7,1)</f>
        <v>#REF!</v>
      </c>
      <c r="D23" s="628" t="e">
        <f>VLOOKUP(#REF!,Sheet1!$A$4:$H$2722,7,1)</f>
        <v>#REF!</v>
      </c>
      <c r="E23" s="30" t="str">
        <f>IFERROR(VLOOKUP(A23,Sheet1!$A$4:$N$2722,7,1),"-")</f>
        <v>buc</v>
      </c>
      <c r="F23" s="232">
        <f>IFERROR(VLOOKUP(A23,Sheet1!$A$4:$N$2722,9,1),"-")</f>
        <v>0</v>
      </c>
      <c r="G23" s="233">
        <f>IFERROR(VLOOKUP(A23,Sheet1!$A$4:$N$2722,10,1),"-")</f>
        <v>0</v>
      </c>
      <c r="H23" s="234">
        <f>IFERROR(VLOOKUP(A23,Sheet1!$A$4:$N$2722,11,1),"-")</f>
        <v>0</v>
      </c>
      <c r="I23" s="128">
        <f>IFERROR(VLOOKUP($A23,Sheet1!$A$4:$H$2722,8,1),"-")</f>
        <v>40.67</v>
      </c>
      <c r="J23" s="26">
        <f>I23-(I23*Cuprins!$H$15)</f>
        <v>40.67</v>
      </c>
      <c r="K23" s="9"/>
      <c r="L23" s="706"/>
    </row>
    <row r="24" spans="1:12" ht="14.25" customHeight="1" x14ac:dyDescent="0.3">
      <c r="A24" s="107">
        <f>Sheet1!A378</f>
        <v>201020103600</v>
      </c>
      <c r="B24" s="593" t="str">
        <f>IFERROR(VLOOKUP(A24,Sheet1!$A$4:$H$2722,5,0),"-")</f>
        <v>Surub autofiletant TN 35 Knauf (250)</v>
      </c>
      <c r="C24" s="593" t="e">
        <f>VLOOKUP(#REF!,Sheet1!$A$4:$H$2722,7,1)</f>
        <v>#REF!</v>
      </c>
      <c r="D24" s="593" t="e">
        <f>VLOOKUP(#REF!,Sheet1!$A$4:$H$2722,7,1)</f>
        <v>#REF!</v>
      </c>
      <c r="E24" s="20" t="str">
        <f>IFERROR(VLOOKUP(A24,Sheet1!$A$4:$N$2722,7,1),"-")</f>
        <v>pac</v>
      </c>
      <c r="F24" s="242">
        <f>IFERROR(VLOOKUP(A24,Sheet1!$A$4:$N$2722,9,1),"-")</f>
        <v>0</v>
      </c>
      <c r="G24" s="242">
        <f>IFERROR(VLOOKUP(A24,Sheet1!$A$4:$N$2722,10,1),"-")</f>
        <v>0</v>
      </c>
      <c r="H24" s="242">
        <f>IFERROR(VLOOKUP(A24,Sheet1!$A$4:$N$2722,11,1),"-")</f>
        <v>0</v>
      </c>
      <c r="I24" s="129">
        <f>IFERROR(VLOOKUP($A24,Sheet1!$A$4:$H$2722,8,1),"-")</f>
        <v>17.93</v>
      </c>
      <c r="J24" s="25">
        <f>I24-(I24*Cuprins!$H$15)</f>
        <v>17.93</v>
      </c>
      <c r="K24" s="9"/>
      <c r="L24" s="706"/>
    </row>
    <row r="25" spans="1:12" ht="14.25" customHeight="1" x14ac:dyDescent="0.3">
      <c r="A25" s="109">
        <f>Sheet1!A379</f>
        <v>201020104500</v>
      </c>
      <c r="B25" s="626" t="str">
        <f>IFERROR(VLOOKUP(A25,Sheet1!$A$4:$H$2722,5,0),"-")</f>
        <v>Surub Autofiletant TN 45 Knauf (1000)</v>
      </c>
      <c r="C25" s="627" t="e">
        <f>VLOOKUP(#REF!,Sheet1!$A$4:$H$2722,7,1)</f>
        <v>#REF!</v>
      </c>
      <c r="D25" s="628" t="e">
        <f>VLOOKUP(#REF!,Sheet1!$A$4:$H$2722,7,1)</f>
        <v>#REF!</v>
      </c>
      <c r="E25" s="30" t="str">
        <f>IFERROR(VLOOKUP(A25,Sheet1!$A$4:$N$2722,7,1),"-")</f>
        <v>buc</v>
      </c>
      <c r="F25" s="232">
        <f>IFERROR(VLOOKUP(A25,Sheet1!$A$4:$N$2722,9,1),"-")</f>
        <v>0</v>
      </c>
      <c r="G25" s="233">
        <f>IFERROR(VLOOKUP(A25,Sheet1!$A$4:$N$2722,10,1),"-")</f>
        <v>0</v>
      </c>
      <c r="H25" s="234">
        <f>IFERROR(VLOOKUP(A25,Sheet1!$A$4:$N$2722,11,1),"-")</f>
        <v>0</v>
      </c>
      <c r="I25" s="128">
        <f>IFERROR(VLOOKUP($A25,Sheet1!$A$4:$H$2722,8,1),"-")</f>
        <v>51.41</v>
      </c>
      <c r="J25" s="26">
        <f>I25-(I25*Cuprins!$H$15)</f>
        <v>51.41</v>
      </c>
      <c r="K25" s="9"/>
      <c r="L25" s="706"/>
    </row>
    <row r="26" spans="1:12" ht="14.25" customHeight="1" x14ac:dyDescent="0.3">
      <c r="A26" s="107">
        <f>Sheet1!A380</f>
        <v>201020104600</v>
      </c>
      <c r="B26" s="593" t="str">
        <f>IFERROR(VLOOKUP(A26,Sheet1!$A$4:$H$2722,5,0),"-")</f>
        <v>Surub autofiletant TN 45 Knauf (500)</v>
      </c>
      <c r="C26" s="593" t="e">
        <f>VLOOKUP(#REF!,Sheet1!$A$4:$H$2722,7,1)</f>
        <v>#REF!</v>
      </c>
      <c r="D26" s="593" t="e">
        <f>VLOOKUP(#REF!,Sheet1!$A$4:$H$2722,7,1)</f>
        <v>#REF!</v>
      </c>
      <c r="E26" s="20" t="str">
        <f>IFERROR(VLOOKUP(A26,Sheet1!$A$4:$N$2722,7,1),"-")</f>
        <v>pac</v>
      </c>
      <c r="F26" s="242">
        <f>IFERROR(VLOOKUP(A26,Sheet1!$A$4:$N$2722,9,1),"-")</f>
        <v>0</v>
      </c>
      <c r="G26" s="242">
        <f>IFERROR(VLOOKUP(A26,Sheet1!$A$4:$N$2722,10,1),"-")</f>
        <v>0</v>
      </c>
      <c r="H26" s="242">
        <f>IFERROR(VLOOKUP(A26,Sheet1!$A$4:$N$2722,11,1),"-")</f>
        <v>0</v>
      </c>
      <c r="I26" s="129">
        <f>IFERROR(VLOOKUP($A26,Sheet1!$A$4:$H$2722,8,1),"-")</f>
        <v>23.85</v>
      </c>
      <c r="J26" s="25">
        <f>I26-(I26*Cuprins!$H$15)</f>
        <v>23.85</v>
      </c>
      <c r="K26" s="9"/>
      <c r="L26" s="706"/>
    </row>
    <row r="27" spans="1:12" ht="14.25" customHeight="1" x14ac:dyDescent="0.3">
      <c r="A27" s="109">
        <f>Sheet1!A381</f>
        <v>201020105500</v>
      </c>
      <c r="B27" s="626" t="str">
        <f>IFERROR(VLOOKUP(A27,Sheet1!$A$4:$H$2722,5,0),"-")</f>
        <v>Surub Autofiletant TN 55 Knauf (1000)</v>
      </c>
      <c r="C27" s="627" t="e">
        <f>VLOOKUP(#REF!,Sheet1!$A$4:$H$2722,7,1)</f>
        <v>#REF!</v>
      </c>
      <c r="D27" s="628" t="e">
        <f>VLOOKUP(#REF!,Sheet1!$A$4:$H$2722,7,1)</f>
        <v>#REF!</v>
      </c>
      <c r="E27" s="30" t="str">
        <f>IFERROR(VLOOKUP(A27,Sheet1!$A$4:$N$2722,7,1),"-")</f>
        <v>buc</v>
      </c>
      <c r="F27" s="232">
        <f>IFERROR(VLOOKUP(A27,Sheet1!$A$4:$N$2722,9,1),"-")</f>
        <v>0</v>
      </c>
      <c r="G27" s="233">
        <f>IFERROR(VLOOKUP(A27,Sheet1!$A$4:$N$2722,10,1),"-")</f>
        <v>0</v>
      </c>
      <c r="H27" s="234">
        <f>IFERROR(VLOOKUP(A27,Sheet1!$A$4:$N$2722,11,1),"-")</f>
        <v>0</v>
      </c>
      <c r="I27" s="128">
        <f>IFERROR(VLOOKUP($A27,Sheet1!$A$4:$H$2722,8,1),"-")</f>
        <v>64.37</v>
      </c>
      <c r="J27" s="26">
        <f>I27-(I27*Cuprins!$H$15)</f>
        <v>64.37</v>
      </c>
      <c r="K27" s="9"/>
      <c r="L27" s="706"/>
    </row>
    <row r="28" spans="1:12" ht="14.25" customHeight="1" x14ac:dyDescent="0.3">
      <c r="A28" s="107">
        <f>Sheet1!A382</f>
        <v>201020105600</v>
      </c>
      <c r="B28" s="593" t="str">
        <f>IFERROR(VLOOKUP(A28,Sheet1!$A$4:$H$2722,5,0),"-")</f>
        <v>Surub Autofiletant TN 55 Knauf 500 buc</v>
      </c>
      <c r="C28" s="593" t="e">
        <f>VLOOKUP(#REF!,Sheet1!$A$4:$H$2722,7,1)</f>
        <v>#REF!</v>
      </c>
      <c r="D28" s="593" t="e">
        <f>VLOOKUP(#REF!,Sheet1!$A$4:$H$2722,7,1)</f>
        <v>#REF!</v>
      </c>
      <c r="E28" s="20" t="str">
        <f>IFERROR(VLOOKUP(A28,Sheet1!$A$4:$N$2722,7,1),"-")</f>
        <v>pac</v>
      </c>
      <c r="F28" s="242">
        <f>IFERROR(VLOOKUP(A28,Sheet1!$A$4:$N$2722,9,1),"-")</f>
        <v>0</v>
      </c>
      <c r="G28" s="242">
        <f>IFERROR(VLOOKUP(A28,Sheet1!$A$4:$N$2722,10,1),"-")</f>
        <v>0</v>
      </c>
      <c r="H28" s="242">
        <f>IFERROR(VLOOKUP(A28,Sheet1!$A$4:$N$2722,11,1),"-")</f>
        <v>0</v>
      </c>
      <c r="I28" s="129">
        <f>IFERROR(VLOOKUP($A28,Sheet1!$A$4:$H$2722,8,1),"-")</f>
        <v>31.08</v>
      </c>
      <c r="J28" s="25">
        <f>I28-(I28*Cuprins!$H$15)</f>
        <v>31.08</v>
      </c>
      <c r="K28" s="9"/>
      <c r="L28" s="706"/>
    </row>
    <row r="29" spans="1:12" ht="14.25" customHeight="1" x14ac:dyDescent="0.3">
      <c r="A29" s="105">
        <f>Sheet1!A383</f>
        <v>201020107000</v>
      </c>
      <c r="B29" s="594" t="str">
        <f>IFERROR(VLOOKUP(A29,Sheet1!$A$4:$H$2722,5,0),"-")</f>
        <v>Surub Autofiletant TN 70 Knauf</v>
      </c>
      <c r="C29" s="595" t="e">
        <f>VLOOKUP(#REF!,Sheet1!$A$4:$H$2722,7,1)</f>
        <v>#REF!</v>
      </c>
      <c r="D29" s="596" t="e">
        <f>VLOOKUP(#REF!,Sheet1!$A$4:$H$2722,7,1)</f>
        <v>#REF!</v>
      </c>
      <c r="E29" s="31" t="str">
        <f>IFERROR(VLOOKUP(A29,Sheet1!$A$4:$N$2722,7,1),"-")</f>
        <v>buc</v>
      </c>
      <c r="F29" s="236">
        <f>IFERROR(VLOOKUP(A29,Sheet1!$A$4:$N$2722,9,1),"-")</f>
        <v>0</v>
      </c>
      <c r="G29" s="232">
        <f>IFERROR(VLOOKUP(A29,Sheet1!$A$4:$N$2722,10,1),"-")</f>
        <v>0</v>
      </c>
      <c r="H29" s="236">
        <f>IFERROR(VLOOKUP(A29,Sheet1!$A$4:$N$2722,11,1),"-")</f>
        <v>0</v>
      </c>
      <c r="I29" s="130">
        <f>IFERROR(VLOOKUP($A29,Sheet1!$A$4:$H$2722,8,1),"-")</f>
        <v>151.57</v>
      </c>
      <c r="J29" s="26">
        <f>I29-(I29*Cuprins!$H$15)</f>
        <v>151.57</v>
      </c>
      <c r="L29" s="706"/>
    </row>
    <row r="30" spans="1:12" ht="14.25" customHeight="1" x14ac:dyDescent="0.3">
      <c r="A30" s="107">
        <f>Sheet1!A384</f>
        <v>201020107100</v>
      </c>
      <c r="B30" s="593" t="str">
        <f>IFERROR(VLOOKUP(A30,Sheet1!$A$4:$H$2722,5,0),"-")</f>
        <v>Surub Autofiletant TN 70 Knauf (500)</v>
      </c>
      <c r="C30" s="593" t="e">
        <f>VLOOKUP(#REF!,Sheet1!$A$4:$H$2722,7,1)</f>
        <v>#REF!</v>
      </c>
      <c r="D30" s="593" t="e">
        <f>VLOOKUP(#REF!,Sheet1!$A$4:$H$2722,7,1)</f>
        <v>#REF!</v>
      </c>
      <c r="E30" s="20" t="str">
        <f>IFERROR(VLOOKUP(A30,Sheet1!$A$4:$N$2722,7,1),"-")</f>
        <v>cut</v>
      </c>
      <c r="F30" s="242">
        <f>IFERROR(VLOOKUP(A30,Sheet1!$A$4:$N$2722,9,1),"-")</f>
        <v>0</v>
      </c>
      <c r="G30" s="242">
        <f>IFERROR(VLOOKUP(A30,Sheet1!$A$4:$N$2722,10,1),"-")</f>
        <v>0</v>
      </c>
      <c r="H30" s="242">
        <f>IFERROR(VLOOKUP(A30,Sheet1!$A$4:$N$2722,11,1),"-")</f>
        <v>0</v>
      </c>
      <c r="I30" s="129">
        <f>IFERROR(VLOOKUP($A30,Sheet1!$A$4:$H$2722,8,1),"-")</f>
        <v>94.33</v>
      </c>
      <c r="J30" s="25">
        <f>I30-(I30*Cuprins!$H$15)</f>
        <v>94.33</v>
      </c>
      <c r="L30" s="706"/>
    </row>
    <row r="31" spans="1:12" ht="14.25" customHeight="1" x14ac:dyDescent="0.3">
      <c r="A31" s="105">
        <f>Sheet1!A385</f>
        <v>201020107200</v>
      </c>
      <c r="B31" s="594" t="str">
        <f>IFERROR(VLOOKUP(A31,Sheet1!$A$4:$H$2722,5,0),"-")</f>
        <v>Surub Autofiletant TN 70 (250 buc/cut)</v>
      </c>
      <c r="C31" s="595" t="e">
        <f>VLOOKUP(#REF!,Sheet1!$A$4:$H$2722,7,1)</f>
        <v>#REF!</v>
      </c>
      <c r="D31" s="596" t="e">
        <f>VLOOKUP(#REF!,Sheet1!$A$4:$H$2722,7,1)</f>
        <v>#REF!</v>
      </c>
      <c r="E31" s="31" t="str">
        <f>IFERROR(VLOOKUP(A31,Sheet1!$A$4:$N$2722,7,1),"-")</f>
        <v>pac</v>
      </c>
      <c r="F31" s="236">
        <f>IFERROR(VLOOKUP(A31,Sheet1!$A$4:$N$2722,9,1),"-")</f>
        <v>0</v>
      </c>
      <c r="G31" s="232">
        <f>IFERROR(VLOOKUP(A31,Sheet1!$A$4:$N$2722,10,1),"-")</f>
        <v>0</v>
      </c>
      <c r="H31" s="236">
        <f>IFERROR(VLOOKUP(A31,Sheet1!$A$4:$N$2722,11,1),"-")</f>
        <v>0</v>
      </c>
      <c r="I31" s="130">
        <f>IFERROR(VLOOKUP($A31,Sheet1!$A$4:$H$2722,8,1),"-")</f>
        <v>44.22</v>
      </c>
      <c r="J31" s="26">
        <f>I31-(I31*Cuprins!$H$15)</f>
        <v>44.22</v>
      </c>
      <c r="L31" s="706"/>
    </row>
    <row r="32" spans="1:12" ht="14.25" customHeight="1" x14ac:dyDescent="0.3">
      <c r="A32" s="108">
        <f>Sheet1!A386</f>
        <v>201020109000</v>
      </c>
      <c r="B32" s="609" t="str">
        <f>IFERROR(VLOOKUP(A32,Sheet1!$A$4:$H$2722,5,0),"-")</f>
        <v>Surub Autofiletant TN 90  Knauf</v>
      </c>
      <c r="C32" s="609" t="e">
        <f>VLOOKUP(#REF!,Sheet1!$A$4:$H$2722,7,1)</f>
        <v>#REF!</v>
      </c>
      <c r="D32" s="609" t="e">
        <f>VLOOKUP(#REF!,Sheet1!$A$4:$H$2722,7,1)</f>
        <v>#REF!</v>
      </c>
      <c r="E32" s="27" t="str">
        <f>IFERROR(VLOOKUP(A32,Sheet1!$A$4:$N$2722,7,1),"-")</f>
        <v>buc</v>
      </c>
      <c r="F32" s="238">
        <f>IFERROR(VLOOKUP(A32,Sheet1!$A$4:$N$2722,9,1),"-")</f>
        <v>0</v>
      </c>
      <c r="G32" s="238">
        <f>IFERROR(VLOOKUP(A32,Sheet1!$A$4:$N$2722,10,1),"-")</f>
        <v>0</v>
      </c>
      <c r="H32" s="238">
        <f>IFERROR(VLOOKUP(A32,Sheet1!$A$4:$N$2722,11,1),"-")</f>
        <v>0</v>
      </c>
      <c r="I32" s="131">
        <f>IFERROR(VLOOKUP($A32,Sheet1!$A$4:$H$2722,8,1),"-")</f>
        <v>238.57</v>
      </c>
      <c r="J32" s="29">
        <f>I32-(I32*Cuprins!$H$15)</f>
        <v>238.57</v>
      </c>
      <c r="K32" s="7"/>
      <c r="L32" s="706"/>
    </row>
    <row r="33" spans="1:12" ht="14.25" customHeight="1" x14ac:dyDescent="0.3">
      <c r="L33" s="706"/>
    </row>
    <row r="34" spans="1:12" ht="14.25" customHeight="1" x14ac:dyDescent="0.3">
      <c r="A34" s="667"/>
      <c r="B34" s="669" t="s">
        <v>3113</v>
      </c>
      <c r="C34" s="669"/>
      <c r="D34" s="669"/>
      <c r="E34" s="669"/>
      <c r="F34" s="669"/>
      <c r="G34" s="669"/>
      <c r="H34" s="669"/>
      <c r="I34" s="671"/>
      <c r="J34" s="672"/>
      <c r="L34" s="706"/>
    </row>
    <row r="35" spans="1:12" ht="14.25" customHeight="1" x14ac:dyDescent="0.3">
      <c r="A35" s="668"/>
      <c r="B35" s="670"/>
      <c r="C35" s="670"/>
      <c r="D35" s="670"/>
      <c r="E35" s="670"/>
      <c r="F35" s="670"/>
      <c r="G35" s="670"/>
      <c r="H35" s="670"/>
      <c r="I35" s="673"/>
      <c r="J35" s="674"/>
      <c r="L35" s="706"/>
    </row>
    <row r="36" spans="1:12" ht="14.25" customHeight="1" x14ac:dyDescent="0.3">
      <c r="A36" s="698" t="s">
        <v>2989</v>
      </c>
      <c r="B36" s="631" t="s">
        <v>2996</v>
      </c>
      <c r="C36" s="631"/>
      <c r="D36" s="631"/>
      <c r="E36" s="642" t="s">
        <v>3035</v>
      </c>
      <c r="F36" s="642" t="s">
        <v>2991</v>
      </c>
      <c r="G36" s="642" t="s">
        <v>2990</v>
      </c>
      <c r="H36" s="642" t="s">
        <v>3010</v>
      </c>
      <c r="I36" s="522" t="s">
        <v>3430</v>
      </c>
      <c r="J36" s="498" t="s">
        <v>3431</v>
      </c>
      <c r="K36" s="9"/>
      <c r="L36" s="706"/>
    </row>
    <row r="37" spans="1:12" ht="14.25" customHeight="1" x14ac:dyDescent="0.3">
      <c r="A37" s="699"/>
      <c r="B37" s="633"/>
      <c r="C37" s="633"/>
      <c r="D37" s="633"/>
      <c r="E37" s="643"/>
      <c r="F37" s="643"/>
      <c r="G37" s="643"/>
      <c r="H37" s="643"/>
      <c r="I37" s="524"/>
      <c r="J37" s="500"/>
      <c r="K37" s="9"/>
      <c r="L37" s="706"/>
    </row>
    <row r="38" spans="1:12" ht="14.25" customHeight="1" x14ac:dyDescent="0.3">
      <c r="A38" s="700"/>
      <c r="B38" s="635"/>
      <c r="C38" s="635"/>
      <c r="D38" s="635"/>
      <c r="E38" s="644"/>
      <c r="F38" s="643"/>
      <c r="G38" s="644"/>
      <c r="H38" s="644"/>
      <c r="I38" s="524"/>
      <c r="J38" s="500"/>
      <c r="K38" s="9"/>
      <c r="L38" s="706"/>
    </row>
    <row r="39" spans="1:12" ht="14.25" customHeight="1" x14ac:dyDescent="0.3">
      <c r="A39" s="109">
        <f>Sheet1!A388</f>
        <v>201020110900</v>
      </c>
      <c r="B39" s="626" t="str">
        <f>IFERROR(VLOOKUP(A39,Sheet1!$A$4:$H$2722,5,0),"-")</f>
        <v>Surub Autoperforant LB 3,5 x 9,5 (250)</v>
      </c>
      <c r="C39" s="627" t="e">
        <f>VLOOKUP(#REF!,Sheet1!$A$4:$H$2722,7,1)</f>
        <v>#REF!</v>
      </c>
      <c r="D39" s="628" t="e">
        <f>VLOOKUP(#REF!,Sheet1!$A$4:$H$2722,7,1)</f>
        <v>#REF!</v>
      </c>
      <c r="E39" s="30" t="str">
        <f>IFERROR(VLOOKUP(A39,Sheet1!$A$4:$N$2722,7,1),"-")</f>
        <v>pac</v>
      </c>
      <c r="F39" s="232">
        <f>IFERROR(VLOOKUP(A39,Sheet1!$A$4:$N$2722,9,1),"-")</f>
        <v>0</v>
      </c>
      <c r="G39" s="233">
        <f>IFERROR(VLOOKUP(A39,Sheet1!$A$4:$N$2722,10,1),"-")</f>
        <v>0</v>
      </c>
      <c r="H39" s="234">
        <f>IFERROR(VLOOKUP(A39,Sheet1!$A$4:$N$2722,11,1),"-")</f>
        <v>0</v>
      </c>
      <c r="I39" s="128">
        <f>IFERROR(VLOOKUP($A39,Sheet1!$A$4:$H$2722,8,1),"-")</f>
        <v>15.55</v>
      </c>
      <c r="J39" s="26">
        <f>I39-(I39*Cuprins!$H$15)</f>
        <v>15.55</v>
      </c>
      <c r="L39" s="706"/>
    </row>
    <row r="40" spans="1:12" ht="14.25" customHeight="1" x14ac:dyDescent="0.3">
      <c r="A40" s="107">
        <f>Sheet1!A389</f>
        <v>201020111000</v>
      </c>
      <c r="B40" s="593" t="str">
        <f>IFERROR(VLOOKUP(A40,Sheet1!$A$4:$H$2722,5,0),"-")</f>
        <v>Surub Autoperforant LB 3,5x9,5 KN (100)</v>
      </c>
      <c r="C40" s="593" t="e">
        <f>VLOOKUP(#REF!,Sheet1!$A$4:$H$2722,7,1)</f>
        <v>#REF!</v>
      </c>
      <c r="D40" s="593" t="e">
        <f>VLOOKUP(#REF!,Sheet1!$A$4:$H$2722,7,1)</f>
        <v>#REF!</v>
      </c>
      <c r="E40" s="20" t="str">
        <f>IFERROR(VLOOKUP(A40,Sheet1!$A$4:$N$2722,7,1),"-")</f>
        <v>buc</v>
      </c>
      <c r="F40" s="242">
        <f>IFERROR(VLOOKUP(A40,Sheet1!$A$4:$N$2722,9,1),"-")</f>
        <v>0</v>
      </c>
      <c r="G40" s="242">
        <f>IFERROR(VLOOKUP(A40,Sheet1!$A$4:$N$2722,10,1),"-")</f>
        <v>0</v>
      </c>
      <c r="H40" s="242">
        <f>IFERROR(VLOOKUP(A40,Sheet1!$A$4:$N$2722,11,1),"-")</f>
        <v>0</v>
      </c>
      <c r="I40" s="129">
        <f>IFERROR(VLOOKUP($A40,Sheet1!$A$4:$H$2722,8,1),"-")</f>
        <v>4.59</v>
      </c>
      <c r="J40" s="25">
        <f>I40-(I40*Cuprins!$H$15)</f>
        <v>4.59</v>
      </c>
      <c r="L40" s="706"/>
    </row>
    <row r="41" spans="1:12" ht="14.25" customHeight="1" x14ac:dyDescent="0.3">
      <c r="A41" s="109">
        <f>Sheet1!A390</f>
        <v>201020111100</v>
      </c>
      <c r="B41" s="626" t="str">
        <f>IFERROR(VLOOKUP(A41,Sheet1!$A$4:$H$2722,5,0),"-")</f>
        <v>Surub Autoperforant LB 3,5 x 9,5 (1000)</v>
      </c>
      <c r="C41" s="627" t="e">
        <f>VLOOKUP(#REF!,Sheet1!$A$4:$H$2722,7,1)</f>
        <v>#REF!</v>
      </c>
      <c r="D41" s="628" t="e">
        <f>VLOOKUP(#REF!,Sheet1!$A$4:$H$2722,7,1)</f>
        <v>#REF!</v>
      </c>
      <c r="E41" s="30" t="str">
        <f>IFERROR(VLOOKUP(A41,Sheet1!$A$4:$N$2722,7,1),"-")</f>
        <v>buc</v>
      </c>
      <c r="F41" s="232">
        <f>IFERROR(VLOOKUP(A41,Sheet1!$A$4:$N$2722,9,1),"-")</f>
        <v>0</v>
      </c>
      <c r="G41" s="233">
        <f>IFERROR(VLOOKUP(A41,Sheet1!$A$4:$N$2722,10,1),"-")</f>
        <v>0</v>
      </c>
      <c r="H41" s="234">
        <f>IFERROR(VLOOKUP(A41,Sheet1!$A$4:$N$2722,11,1),"-")</f>
        <v>0</v>
      </c>
      <c r="I41" s="128">
        <f>IFERROR(VLOOKUP($A41,Sheet1!$A$4:$H$2722,8,1),"-")</f>
        <v>34.01</v>
      </c>
      <c r="J41" s="26">
        <f>I41-(I41*Cuprins!$H$15)</f>
        <v>34.01</v>
      </c>
      <c r="L41" s="706"/>
    </row>
    <row r="42" spans="1:12" ht="14.25" customHeight="1" x14ac:dyDescent="0.3">
      <c r="A42" s="108" t="s">
        <v>2994</v>
      </c>
      <c r="B42" s="609" t="str">
        <f>IFERROR(VLOOKUP(A42,Sheet1!$A$4:$H$2722,5,0),"-")</f>
        <v>-</v>
      </c>
      <c r="C42" s="609" t="e">
        <f>VLOOKUP(#REF!,Sheet1!$A$4:$H$2722,7,1)</f>
        <v>#REF!</v>
      </c>
      <c r="D42" s="609" t="e">
        <f>VLOOKUP(#REF!,Sheet1!$A$4:$H$2722,7,1)</f>
        <v>#REF!</v>
      </c>
      <c r="E42" s="27" t="str">
        <f>IFERROR(VLOOKUP(A42,Sheet1!$A$4:$N$2722,7,1),"-")</f>
        <v>-</v>
      </c>
      <c r="F42" s="35" t="str">
        <f>IFERROR(VLOOKUP(A42,Sheet1!$A$4:$N$2722,9,1),"-")</f>
        <v>-</v>
      </c>
      <c r="G42" s="35" t="str">
        <f>IFERROR(VLOOKUP(A42,Sheet1!$A$4:$N$2722,10,1),"-")</f>
        <v>-</v>
      </c>
      <c r="H42" s="35" t="str">
        <f>IFERROR(VLOOKUP(A42,Sheet1!$A$4:$N$2722,11,1),"-")</f>
        <v>-</v>
      </c>
      <c r="I42" s="131" t="str">
        <f>IFERROR(VLOOKUP($A42,Sheet1!$A$4:$H$2722,8,1),"-")</f>
        <v>-</v>
      </c>
      <c r="J42" s="29" t="str">
        <f>IFERROR(VLOOKUP($A42,Sheet1!$A$4:$H$2722,8,1),"-")</f>
        <v>-</v>
      </c>
      <c r="K42" s="7"/>
      <c r="L42" s="706"/>
    </row>
    <row r="43" spans="1:12" ht="14.25" customHeight="1" x14ac:dyDescent="0.3">
      <c r="L43" s="706"/>
    </row>
    <row r="44" spans="1:12" ht="14.25" customHeight="1" x14ac:dyDescent="0.3">
      <c r="A44" s="667"/>
      <c r="B44" s="669" t="s">
        <v>3112</v>
      </c>
      <c r="C44" s="669"/>
      <c r="D44" s="669"/>
      <c r="E44" s="669"/>
      <c r="F44" s="669"/>
      <c r="G44" s="669"/>
      <c r="H44" s="669"/>
      <c r="I44" s="671"/>
      <c r="J44" s="672"/>
      <c r="L44" s="706"/>
    </row>
    <row r="45" spans="1:12" ht="14.25" customHeight="1" x14ac:dyDescent="0.3">
      <c r="A45" s="668"/>
      <c r="B45" s="670"/>
      <c r="C45" s="670"/>
      <c r="D45" s="670"/>
      <c r="E45" s="670"/>
      <c r="F45" s="670"/>
      <c r="G45" s="670"/>
      <c r="H45" s="670"/>
      <c r="I45" s="673"/>
      <c r="J45" s="674"/>
      <c r="L45" s="706"/>
    </row>
    <row r="46" spans="1:12" ht="14.25" customHeight="1" x14ac:dyDescent="0.3">
      <c r="A46" s="698" t="s">
        <v>2989</v>
      </c>
      <c r="B46" s="631" t="s">
        <v>2996</v>
      </c>
      <c r="C46" s="631"/>
      <c r="D46" s="631"/>
      <c r="E46" s="642" t="s">
        <v>3035</v>
      </c>
      <c r="F46" s="642" t="s">
        <v>2991</v>
      </c>
      <c r="G46" s="642" t="s">
        <v>2990</v>
      </c>
      <c r="H46" s="642" t="s">
        <v>3010</v>
      </c>
      <c r="I46" s="522" t="s">
        <v>3430</v>
      </c>
      <c r="J46" s="498" t="s">
        <v>3431</v>
      </c>
      <c r="L46" s="706"/>
    </row>
    <row r="47" spans="1:12" ht="14.25" customHeight="1" x14ac:dyDescent="0.3">
      <c r="A47" s="699"/>
      <c r="B47" s="633"/>
      <c r="C47" s="633"/>
      <c r="D47" s="633"/>
      <c r="E47" s="643"/>
      <c r="F47" s="643"/>
      <c r="G47" s="643"/>
      <c r="H47" s="643"/>
      <c r="I47" s="524"/>
      <c r="J47" s="500"/>
      <c r="L47" s="706"/>
    </row>
    <row r="48" spans="1:12" ht="14.25" customHeight="1" x14ac:dyDescent="0.3">
      <c r="A48" s="700"/>
      <c r="B48" s="635"/>
      <c r="C48" s="635"/>
      <c r="D48" s="635"/>
      <c r="E48" s="644"/>
      <c r="F48" s="643"/>
      <c r="G48" s="644"/>
      <c r="H48" s="644"/>
      <c r="I48" s="524"/>
      <c r="J48" s="500"/>
      <c r="L48" s="706"/>
    </row>
    <row r="49" spans="1:12" ht="14.25" customHeight="1" x14ac:dyDescent="0.3">
      <c r="A49" s="109">
        <f>Sheet1!A391</f>
        <v>201020112600</v>
      </c>
      <c r="B49" s="626" t="str">
        <f>IFERROR(VLOOKUP(A49,Sheet1!$A$4:$H$2722,5,0),"-")</f>
        <v>Surub Autoperforant TB 25 Knauf (500)</v>
      </c>
      <c r="C49" s="627" t="e">
        <f>VLOOKUP(#REF!,Sheet1!$A$4:$H$2722,7,1)</f>
        <v>#REF!</v>
      </c>
      <c r="D49" s="628" t="e">
        <f>VLOOKUP(#REF!,Sheet1!$A$4:$H$2722,7,1)</f>
        <v>#REF!</v>
      </c>
      <c r="E49" s="30" t="str">
        <f>IFERROR(VLOOKUP(A49,Sheet1!$A$4:$N$2722,7,1),"-")</f>
        <v>pac</v>
      </c>
      <c r="F49" s="232">
        <f>IFERROR(VLOOKUP(A49,Sheet1!$A$4:$N$2722,9,1),"-")</f>
        <v>0</v>
      </c>
      <c r="G49" s="233">
        <f>IFERROR(VLOOKUP(A49,Sheet1!$A$4:$N$2722,10,1),"-")</f>
        <v>0</v>
      </c>
      <c r="H49" s="234">
        <f>IFERROR(VLOOKUP(A49,Sheet1!$A$4:$N$2722,11,1),"-")</f>
        <v>0</v>
      </c>
      <c r="I49" s="128">
        <f>IFERROR(VLOOKUP($A49,Sheet1!$A$4:$H$2722,8,1),"-")</f>
        <v>27.66</v>
      </c>
      <c r="J49" s="26">
        <f>I49-(I49*Cuprins!$H$15)</f>
        <v>27.66</v>
      </c>
      <c r="L49" s="706"/>
    </row>
    <row r="50" spans="1:12" ht="14.25" customHeight="1" x14ac:dyDescent="0.3">
      <c r="A50" s="107">
        <f>Sheet1!A392</f>
        <v>201020112700</v>
      </c>
      <c r="B50" s="593" t="str">
        <f>IFERROR(VLOOKUP(A50,Sheet1!$A$4:$H$2722,5,0),"-")</f>
        <v>Surub Autoperforant TB 25 Knauf (250)</v>
      </c>
      <c r="C50" s="593" t="e">
        <f>VLOOKUP(#REF!,Sheet1!$A$4:$H$2722,7,1)</f>
        <v>#REF!</v>
      </c>
      <c r="D50" s="593" t="e">
        <f>VLOOKUP(#REF!,Sheet1!$A$4:$H$2722,7,1)</f>
        <v>#REF!</v>
      </c>
      <c r="E50" s="20" t="str">
        <f>IFERROR(VLOOKUP(A50,Sheet1!$A$4:$N$2722,7,1),"-")</f>
        <v>pac</v>
      </c>
      <c r="F50" s="242">
        <f>IFERROR(VLOOKUP(A50,Sheet1!$A$4:$N$2722,9,1),"-")</f>
        <v>0</v>
      </c>
      <c r="G50" s="242">
        <f>IFERROR(VLOOKUP(A50,Sheet1!$A$4:$N$2722,10,1),"-")</f>
        <v>0</v>
      </c>
      <c r="H50" s="242">
        <f>IFERROR(VLOOKUP(A50,Sheet1!$A$4:$N$2722,11,1),"-")</f>
        <v>0</v>
      </c>
      <c r="I50" s="129">
        <f>IFERROR(VLOOKUP($A50,Sheet1!$A$4:$H$2722,8,1),"-")</f>
        <v>20.99</v>
      </c>
      <c r="J50" s="25">
        <f>I50-(I50*Cuprins!$H$15)</f>
        <v>20.99</v>
      </c>
      <c r="L50" s="706"/>
    </row>
    <row r="51" spans="1:12" ht="14.25" customHeight="1" x14ac:dyDescent="0.3">
      <c r="A51" s="109">
        <f>Sheet1!A393</f>
        <v>201020113600</v>
      </c>
      <c r="B51" s="626" t="str">
        <f>IFERROR(VLOOKUP(A51,Sheet1!$A$4:$H$2722,5,0),"-")</f>
        <v>Surub Autoperforant TB 35 Knauf (500)</v>
      </c>
      <c r="C51" s="627" t="e">
        <f>VLOOKUP(#REF!,Sheet1!$A$4:$H$2722,7,1)</f>
        <v>#REF!</v>
      </c>
      <c r="D51" s="628" t="e">
        <f>VLOOKUP(#REF!,Sheet1!$A$4:$H$2722,7,1)</f>
        <v>#REF!</v>
      </c>
      <c r="E51" s="30" t="str">
        <f>IFERROR(VLOOKUP(A51,Sheet1!$A$4:$N$2722,7,1),"-")</f>
        <v>pac</v>
      </c>
      <c r="F51" s="232">
        <f>IFERROR(VLOOKUP(A51,Sheet1!$A$4:$N$2722,9,1),"-")</f>
        <v>0</v>
      </c>
      <c r="G51" s="233">
        <f>IFERROR(VLOOKUP(A51,Sheet1!$A$4:$N$2722,10,1),"-")</f>
        <v>0</v>
      </c>
      <c r="H51" s="234">
        <f>IFERROR(VLOOKUP(A51,Sheet1!$A$4:$N$2722,11,1),"-")</f>
        <v>0</v>
      </c>
      <c r="I51" s="128">
        <f>IFERROR(VLOOKUP($A51,Sheet1!$A$4:$H$2722,8,1),"-")</f>
        <v>32.31</v>
      </c>
      <c r="J51" s="26">
        <f>I51-(I51*Cuprins!$H$15)</f>
        <v>32.31</v>
      </c>
      <c r="L51" s="706"/>
    </row>
    <row r="52" spans="1:12" ht="14.25" customHeight="1" x14ac:dyDescent="0.3">
      <c r="A52" s="107">
        <f>Sheet1!A394</f>
        <v>201020113700</v>
      </c>
      <c r="B52" s="593" t="str">
        <f>IFERROR(VLOOKUP(A52,Sheet1!$A$4:$H$2722,5,0),"-")</f>
        <v>Surub Autoperforant TB 35 Knauf (250)</v>
      </c>
      <c r="C52" s="593" t="e">
        <f>VLOOKUP(#REF!,Sheet1!$A$4:$H$2722,7,1)</f>
        <v>#REF!</v>
      </c>
      <c r="D52" s="593" t="e">
        <f>VLOOKUP(#REF!,Sheet1!$A$4:$H$2722,7,1)</f>
        <v>#REF!</v>
      </c>
      <c r="E52" s="20" t="str">
        <f>IFERROR(VLOOKUP(A52,Sheet1!$A$4:$N$2722,7,1),"-")</f>
        <v>pac</v>
      </c>
      <c r="F52" s="242">
        <f>IFERROR(VLOOKUP(A52,Sheet1!$A$4:$N$2722,9,1),"-")</f>
        <v>0</v>
      </c>
      <c r="G52" s="242">
        <f>IFERROR(VLOOKUP(A52,Sheet1!$A$4:$N$2722,10,1),"-")</f>
        <v>0</v>
      </c>
      <c r="H52" s="242">
        <f>IFERROR(VLOOKUP(A52,Sheet1!$A$4:$N$2722,11,1),"-")</f>
        <v>0</v>
      </c>
      <c r="I52" s="129">
        <f>IFERROR(VLOOKUP($A52,Sheet1!$A$4:$H$2722,8,1),"-")</f>
        <v>23.27</v>
      </c>
      <c r="J52" s="25">
        <f>I52-(I52*Cuprins!$H$15)</f>
        <v>23.27</v>
      </c>
      <c r="L52" s="706"/>
    </row>
    <row r="53" spans="1:12" ht="14.25" customHeight="1" x14ac:dyDescent="0.3">
      <c r="A53" s="109">
        <f>Sheet1!A395</f>
        <v>201020114500</v>
      </c>
      <c r="B53" s="626" t="str">
        <f>IFERROR(VLOOKUP(A53,Sheet1!$A$4:$H$2722,5,0),"-")</f>
        <v>Surub Autoperforant TB 45 Knauf (1000)</v>
      </c>
      <c r="C53" s="627" t="e">
        <f>VLOOKUP(#REF!,Sheet1!$A$4:$H$2722,7,1)</f>
        <v>#REF!</v>
      </c>
      <c r="D53" s="628" t="e">
        <f>VLOOKUP(#REF!,Sheet1!$A$4:$H$2722,7,1)</f>
        <v>#REF!</v>
      </c>
      <c r="E53" s="30" t="str">
        <f>IFERROR(VLOOKUP(A53,Sheet1!$A$4:$N$2722,7,1),"-")</f>
        <v>buc</v>
      </c>
      <c r="F53" s="232">
        <f>IFERROR(VLOOKUP(A53,Sheet1!$A$4:$N$2722,9,1),"-")</f>
        <v>0</v>
      </c>
      <c r="G53" s="233">
        <f>IFERROR(VLOOKUP(A53,Sheet1!$A$4:$N$2722,10,1),"-")</f>
        <v>0</v>
      </c>
      <c r="H53" s="234">
        <f>IFERROR(VLOOKUP(A53,Sheet1!$A$4:$N$2722,11,1),"-")</f>
        <v>0</v>
      </c>
      <c r="I53" s="128">
        <f>IFERROR(VLOOKUP($A53,Sheet1!$A$4:$H$2722,8,1),"-")</f>
        <v>52.14</v>
      </c>
      <c r="J53" s="26">
        <f>I53-(I53*Cuprins!$H$15)</f>
        <v>52.14</v>
      </c>
      <c r="L53" s="706"/>
    </row>
    <row r="54" spans="1:12" ht="14.25" customHeight="1" x14ac:dyDescent="0.3">
      <c r="A54" s="107">
        <f>Sheet1!A396</f>
        <v>201020114600</v>
      </c>
      <c r="B54" s="593" t="str">
        <f>IFERROR(VLOOKUP(A54,Sheet1!$A$4:$H$2722,5,0),"-")</f>
        <v>Surub Autoperforant TB 45 Knauf (500)</v>
      </c>
      <c r="C54" s="593" t="e">
        <f>VLOOKUP(#REF!,Sheet1!$A$4:$H$2722,7,1)</f>
        <v>#REF!</v>
      </c>
      <c r="D54" s="593" t="e">
        <f>VLOOKUP(#REF!,Sheet1!$A$4:$H$2722,7,1)</f>
        <v>#REF!</v>
      </c>
      <c r="E54" s="20" t="str">
        <f>IFERROR(VLOOKUP(A54,Sheet1!$A$4:$N$2722,7,1),"-")</f>
        <v>pac</v>
      </c>
      <c r="F54" s="242">
        <f>IFERROR(VLOOKUP(A54,Sheet1!$A$4:$N$2722,9,1),"-")</f>
        <v>0</v>
      </c>
      <c r="G54" s="242">
        <f>IFERROR(VLOOKUP(A54,Sheet1!$A$4:$N$2722,10,1),"-")</f>
        <v>0</v>
      </c>
      <c r="H54" s="242">
        <f>IFERROR(VLOOKUP(A54,Sheet1!$A$4:$N$2722,11,1),"-")</f>
        <v>0</v>
      </c>
      <c r="I54" s="129">
        <f>IFERROR(VLOOKUP($A54,Sheet1!$A$4:$H$2722,8,1),"-")</f>
        <v>39.67</v>
      </c>
      <c r="J54" s="25">
        <f>I54-(I54*Cuprins!$H$15)</f>
        <v>39.67</v>
      </c>
      <c r="L54" s="706"/>
    </row>
    <row r="55" spans="1:12" ht="14.25" customHeight="1" x14ac:dyDescent="0.3">
      <c r="A55" s="109">
        <f>Sheet1!A397</f>
        <v>201020114700</v>
      </c>
      <c r="B55" s="626" t="str">
        <f>IFERROR(VLOOKUP(A55,Sheet1!$A$4:$H$2722,5,0),"-")</f>
        <v>Surub Autoperforant TB 45 Knauf (250)</v>
      </c>
      <c r="C55" s="627" t="e">
        <f>VLOOKUP(#REF!,Sheet1!$A$4:$H$2722,7,1)</f>
        <v>#REF!</v>
      </c>
      <c r="D55" s="628" t="e">
        <f>VLOOKUP(#REF!,Sheet1!$A$4:$H$2722,7,1)</f>
        <v>#REF!</v>
      </c>
      <c r="E55" s="30" t="str">
        <f>IFERROR(VLOOKUP(A55,Sheet1!$A$4:$N$2722,7,1),"-")</f>
        <v>pac</v>
      </c>
      <c r="F55" s="232">
        <f>IFERROR(VLOOKUP(A55,Sheet1!$A$4:$N$2722,9,1),"-")</f>
        <v>0</v>
      </c>
      <c r="G55" s="233">
        <f>IFERROR(VLOOKUP(A55,Sheet1!$A$4:$N$2722,10,1),"-")</f>
        <v>0</v>
      </c>
      <c r="H55" s="234">
        <f>IFERROR(VLOOKUP(A55,Sheet1!$A$4:$N$2722,11,1),"-")</f>
        <v>0</v>
      </c>
      <c r="I55" s="128">
        <f>IFERROR(VLOOKUP($A55,Sheet1!$A$4:$H$2722,8,1),"-")</f>
        <v>27.18</v>
      </c>
      <c r="J55" s="26">
        <f>I55-(I55*Cuprins!$H$15)</f>
        <v>27.18</v>
      </c>
      <c r="L55" s="706"/>
    </row>
    <row r="56" spans="1:12" ht="14.25" customHeight="1" x14ac:dyDescent="0.3">
      <c r="A56" s="108" t="s">
        <v>2994</v>
      </c>
      <c r="B56" s="609" t="str">
        <f>IFERROR(VLOOKUP(A56,Sheet1!$A$4:$H$2722,5,0),"-")</f>
        <v>-</v>
      </c>
      <c r="C56" s="609" t="e">
        <f>VLOOKUP(#REF!,Sheet1!$A$4:$H$2722,7,1)</f>
        <v>#REF!</v>
      </c>
      <c r="D56" s="609" t="e">
        <f>VLOOKUP(#REF!,Sheet1!$A$4:$H$2722,7,1)</f>
        <v>#REF!</v>
      </c>
      <c r="E56" s="27" t="str">
        <f>IFERROR(VLOOKUP(A56,Sheet1!$A$4:$N$2722,7,1),"-")</f>
        <v>-</v>
      </c>
      <c r="F56" s="35" t="str">
        <f>IFERROR(VLOOKUP(A56,Sheet1!$A$4:$N$2722,9,1),"-")</f>
        <v>-</v>
      </c>
      <c r="G56" s="35" t="str">
        <f>IFERROR(VLOOKUP(A56,Sheet1!$A$4:$N$2722,10,1),"-")</f>
        <v>-</v>
      </c>
      <c r="H56" s="35" t="str">
        <f>IFERROR(VLOOKUP(A56,Sheet1!$A$4:$N$2722,11,1),"-")</f>
        <v>-</v>
      </c>
      <c r="I56" s="131" t="str">
        <f>IFERROR(VLOOKUP($A56,Sheet1!$A$4:$H$2722,8,1),"-")</f>
        <v>-</v>
      </c>
      <c r="J56" s="29" t="str">
        <f>IFERROR(VLOOKUP($A56,Sheet1!$A$4:$H$2722,8,1),"-")</f>
        <v>-</v>
      </c>
      <c r="L56" s="706"/>
    </row>
    <row r="57" spans="1:12" ht="14.25" customHeight="1" x14ac:dyDescent="0.3">
      <c r="L57" s="707" t="s">
        <v>3108</v>
      </c>
    </row>
    <row r="58" spans="1:12" ht="14.25" customHeight="1" thickBot="1" x14ac:dyDescent="0.35">
      <c r="K58" s="7"/>
      <c r="L58" s="707"/>
    </row>
    <row r="59" spans="1:12" ht="14.25" customHeight="1" x14ac:dyDescent="0.3">
      <c r="A59" s="658"/>
      <c r="B59" s="661" t="s">
        <v>3109</v>
      </c>
      <c r="C59" s="661"/>
      <c r="D59" s="661"/>
      <c r="E59" s="661"/>
      <c r="F59" s="661"/>
      <c r="G59" s="661"/>
      <c r="H59" s="661"/>
      <c r="I59" s="661"/>
      <c r="J59" s="664"/>
      <c r="L59" s="707"/>
    </row>
    <row r="60" spans="1:12" ht="14.25" customHeight="1" x14ac:dyDescent="0.3">
      <c r="A60" s="659"/>
      <c r="B60" s="662"/>
      <c r="C60" s="662"/>
      <c r="D60" s="662"/>
      <c r="E60" s="662"/>
      <c r="F60" s="662"/>
      <c r="G60" s="662"/>
      <c r="H60" s="662"/>
      <c r="I60" s="662"/>
      <c r="J60" s="665"/>
      <c r="L60" s="707"/>
    </row>
    <row r="61" spans="1:12" ht="14.25" customHeight="1" thickBot="1" x14ac:dyDescent="0.35">
      <c r="A61" s="660"/>
      <c r="B61" s="663"/>
      <c r="C61" s="663"/>
      <c r="D61" s="663"/>
      <c r="E61" s="663"/>
      <c r="F61" s="663"/>
      <c r="G61" s="663"/>
      <c r="H61" s="663"/>
      <c r="I61" s="663"/>
      <c r="J61" s="666"/>
      <c r="L61" s="707"/>
    </row>
    <row r="62" spans="1:12" ht="14.25" customHeight="1" x14ac:dyDescent="0.3">
      <c r="A62" s="1"/>
      <c r="B62" s="88"/>
      <c r="C62" s="4"/>
      <c r="D62" s="4"/>
      <c r="E62" s="4"/>
      <c r="F62" s="4"/>
      <c r="G62" s="4"/>
      <c r="H62" s="5"/>
      <c r="I62" s="138"/>
      <c r="J62" s="3"/>
      <c r="L62" s="707"/>
    </row>
    <row r="63" spans="1:12" ht="14.25" customHeight="1" x14ac:dyDescent="0.3">
      <c r="A63" s="667"/>
      <c r="B63" s="669" t="s">
        <v>3114</v>
      </c>
      <c r="C63" s="669"/>
      <c r="D63" s="669"/>
      <c r="E63" s="669"/>
      <c r="F63" s="669"/>
      <c r="G63" s="669"/>
      <c r="H63" s="669"/>
      <c r="I63" s="671"/>
      <c r="J63" s="672"/>
      <c r="L63" s="707"/>
    </row>
    <row r="64" spans="1:12" ht="14.25" customHeight="1" x14ac:dyDescent="0.3">
      <c r="A64" s="668"/>
      <c r="B64" s="670"/>
      <c r="C64" s="670"/>
      <c r="D64" s="670"/>
      <c r="E64" s="670"/>
      <c r="F64" s="670"/>
      <c r="G64" s="670"/>
      <c r="H64" s="670"/>
      <c r="I64" s="673"/>
      <c r="J64" s="674"/>
      <c r="L64" s="707"/>
    </row>
    <row r="65" spans="1:12" ht="14.25" customHeight="1" x14ac:dyDescent="0.3">
      <c r="A65" s="698" t="s">
        <v>2989</v>
      </c>
      <c r="B65" s="631" t="s">
        <v>2996</v>
      </c>
      <c r="C65" s="631"/>
      <c r="D65" s="631"/>
      <c r="E65" s="642" t="s">
        <v>3035</v>
      </c>
      <c r="F65" s="642" t="s">
        <v>2991</v>
      </c>
      <c r="G65" s="642" t="s">
        <v>2990</v>
      </c>
      <c r="H65" s="642" t="s">
        <v>3010</v>
      </c>
      <c r="I65" s="522" t="s">
        <v>3430</v>
      </c>
      <c r="J65" s="498" t="s">
        <v>3431</v>
      </c>
      <c r="L65" s="707"/>
    </row>
    <row r="66" spans="1:12" ht="14.25" customHeight="1" x14ac:dyDescent="0.3">
      <c r="A66" s="699"/>
      <c r="B66" s="633"/>
      <c r="C66" s="633"/>
      <c r="D66" s="633"/>
      <c r="E66" s="643"/>
      <c r="F66" s="643"/>
      <c r="G66" s="643"/>
      <c r="H66" s="643"/>
      <c r="I66" s="524"/>
      <c r="J66" s="500"/>
      <c r="L66" s="707"/>
    </row>
    <row r="67" spans="1:12" ht="14.25" customHeight="1" x14ac:dyDescent="0.3">
      <c r="A67" s="700"/>
      <c r="B67" s="635"/>
      <c r="C67" s="635"/>
      <c r="D67" s="635"/>
      <c r="E67" s="644"/>
      <c r="F67" s="643"/>
      <c r="G67" s="644"/>
      <c r="H67" s="644"/>
      <c r="I67" s="524"/>
      <c r="J67" s="500"/>
      <c r="L67" s="707"/>
    </row>
    <row r="68" spans="1:12" ht="14.25" customHeight="1" x14ac:dyDescent="0.3">
      <c r="A68" s="109">
        <f>Sheet1!A398</f>
        <v>201020121000</v>
      </c>
      <c r="B68" s="626" t="str">
        <f>IFERROR(VLOOKUP(A68,Sheet1!$A$4:$H$2722,5,0),"-")</f>
        <v>Autofiletant Vidiwall 3,9 x 22 (1000)</v>
      </c>
      <c r="C68" s="627" t="e">
        <f>VLOOKUP(#REF!,Sheet1!$A$4:$H$2722,7,1)</f>
        <v>#REF!</v>
      </c>
      <c r="D68" s="628" t="e">
        <f>VLOOKUP(#REF!,Sheet1!$A$4:$H$2722,7,1)</f>
        <v>#REF!</v>
      </c>
      <c r="E68" s="30" t="str">
        <f>IFERROR(VLOOKUP(A68,Sheet1!$A$4:$N$2722,7,1),"-")</f>
        <v>buc</v>
      </c>
      <c r="F68" s="58">
        <f>IFERROR(VLOOKUP(A68,Sheet1!$A$4:$N$2722,9,1),"-")</f>
        <v>3.9</v>
      </c>
      <c r="G68" s="233">
        <f>IFERROR(VLOOKUP(A68,Sheet1!$A$4:$N$2722,10,1),"-")</f>
        <v>0</v>
      </c>
      <c r="H68" s="46">
        <f>IFERROR(VLOOKUP(A68,Sheet1!$A$4:$N$2722,11,1),"-")</f>
        <v>22</v>
      </c>
      <c r="I68" s="128">
        <f>IFERROR(VLOOKUP($A68,Sheet1!$A$4:$H$2722,8,1),"-")</f>
        <v>50.35</v>
      </c>
      <c r="J68" s="26">
        <f>I68-(I68*Cuprins!$H$15)</f>
        <v>50.35</v>
      </c>
      <c r="L68" s="707"/>
    </row>
    <row r="69" spans="1:12" ht="14.25" customHeight="1" x14ac:dyDescent="0.3">
      <c r="A69" s="107">
        <f>Sheet1!A399</f>
        <v>201020122000</v>
      </c>
      <c r="B69" s="593" t="str">
        <f>IFERROR(VLOOKUP(A69,Sheet1!$A$4:$H$2722,5,0),"-")</f>
        <v>Autofiletant pt. Vidiwall 3,9x30 (1000)</v>
      </c>
      <c r="C69" s="593" t="e">
        <f>VLOOKUP(#REF!,Sheet1!$A$4:$H$2722,7,1)</f>
        <v>#REF!</v>
      </c>
      <c r="D69" s="593" t="e">
        <f>VLOOKUP(#REF!,Sheet1!$A$4:$H$2722,7,1)</f>
        <v>#REF!</v>
      </c>
      <c r="E69" s="20" t="str">
        <f>IFERROR(VLOOKUP(A69,Sheet1!$A$4:$N$2722,7,1),"-")</f>
        <v>buc</v>
      </c>
      <c r="F69" s="38" t="str">
        <f>IFERROR(VLOOKUP(A69,Sheet1!$A$4:$N$2722,9,1),"-")</f>
        <v>3.9</v>
      </c>
      <c r="G69" s="242">
        <f>IFERROR(VLOOKUP(A69,Sheet1!$A$4:$N$2722,10,1),"-")</f>
        <v>0</v>
      </c>
      <c r="H69" s="38">
        <f>IFERROR(VLOOKUP(A69,Sheet1!$A$4:$N$2722,11,1),"-")</f>
        <v>30</v>
      </c>
      <c r="I69" s="129">
        <f>IFERROR(VLOOKUP($A69,Sheet1!$A$4:$H$2722,8,1),"-")</f>
        <v>59.71</v>
      </c>
      <c r="J69" s="25">
        <f>I69-(I69*Cuprins!$H$15)</f>
        <v>59.71</v>
      </c>
      <c r="L69" s="707"/>
    </row>
    <row r="70" spans="1:12" ht="14.25" customHeight="1" x14ac:dyDescent="0.3">
      <c r="A70" s="109">
        <f>Sheet1!A400</f>
        <v>201020123000</v>
      </c>
      <c r="B70" s="626" t="str">
        <f>IFERROR(VLOOKUP(A70,Sheet1!$A$4:$H$2722,5,0),"-")</f>
        <v>Autofiletant Vidiwall 3,9 x 45 (1000)</v>
      </c>
      <c r="C70" s="627" t="e">
        <f>VLOOKUP(#REF!,Sheet1!$A$4:$H$2722,7,1)</f>
        <v>#REF!</v>
      </c>
      <c r="D70" s="628" t="e">
        <f>VLOOKUP(#REF!,Sheet1!$A$4:$H$2722,7,1)</f>
        <v>#REF!</v>
      </c>
      <c r="E70" s="30" t="str">
        <f>IFERROR(VLOOKUP(A70,Sheet1!$A$4:$N$2722,7,1),"-")</f>
        <v>buc</v>
      </c>
      <c r="F70" s="58" t="str">
        <f>IFERROR(VLOOKUP(A70,Sheet1!$A$4:$N$2722,9,1),"-")</f>
        <v>3.9</v>
      </c>
      <c r="G70" s="233">
        <f>IFERROR(VLOOKUP(A70,Sheet1!$A$4:$N$2722,10,1),"-")</f>
        <v>0</v>
      </c>
      <c r="H70" s="46">
        <f>IFERROR(VLOOKUP(A70,Sheet1!$A$4:$N$2722,11,1),"-")</f>
        <v>45</v>
      </c>
      <c r="I70" s="128">
        <f>IFERROR(VLOOKUP($A70,Sheet1!$A$4:$H$2722,8,1),"-")</f>
        <v>79.290000000000006</v>
      </c>
      <c r="J70" s="26">
        <f>I70-(I70*Cuprins!$H$15)</f>
        <v>79.290000000000006</v>
      </c>
      <c r="K70" s="8"/>
      <c r="L70" s="707"/>
    </row>
    <row r="71" spans="1:12" ht="14.25" customHeight="1" x14ac:dyDescent="0.3">
      <c r="A71" s="108"/>
      <c r="B71" s="609" t="str">
        <f>IFERROR(VLOOKUP(A71,Sheet1!$A$4:$H$2722,5,0),"-")</f>
        <v>-</v>
      </c>
      <c r="C71" s="609" t="e">
        <f>VLOOKUP(#REF!,Sheet1!$A$4:$H$2722,7,1)</f>
        <v>#REF!</v>
      </c>
      <c r="D71" s="609" t="e">
        <f>VLOOKUP(#REF!,Sheet1!$A$4:$H$2722,7,1)</f>
        <v>#REF!</v>
      </c>
      <c r="E71" s="27" t="str">
        <f>IFERROR(VLOOKUP(A71,Sheet1!$A$4:$N$2722,7,1),"-")</f>
        <v>-</v>
      </c>
      <c r="F71" s="35" t="str">
        <f>IFERROR(VLOOKUP(A71,Sheet1!$A$4:$N$2722,9,1),"-")</f>
        <v>-</v>
      </c>
      <c r="G71" s="35" t="str">
        <f>IFERROR(VLOOKUP(A71,Sheet1!$A$4:$N$2722,10,1),"-")</f>
        <v>-</v>
      </c>
      <c r="H71" s="35" t="str">
        <f>IFERROR(VLOOKUP(A71,Sheet1!$A$4:$N$2722,11,1),"-")</f>
        <v>-</v>
      </c>
      <c r="I71" s="131" t="str">
        <f>IFERROR(VLOOKUP($A71,Sheet1!$A$4:$H$2722,8,1),"-")</f>
        <v>-</v>
      </c>
      <c r="J71" s="29" t="str">
        <f>IFERROR(VLOOKUP($A71,Sheet1!$A$4:$H$2722,8,1),"-")</f>
        <v>-</v>
      </c>
      <c r="L71" s="707"/>
    </row>
    <row r="72" spans="1:12" ht="14.25" customHeight="1" x14ac:dyDescent="0.3">
      <c r="A72" s="13"/>
      <c r="C72" s="13"/>
      <c r="D72" s="13"/>
      <c r="E72" s="13"/>
      <c r="F72" s="13"/>
      <c r="H72" s="13"/>
      <c r="I72" s="139"/>
      <c r="J72" s="13"/>
      <c r="L72" s="494">
        <f>L17+1</f>
        <v>32</v>
      </c>
    </row>
    <row r="73" spans="1:12" ht="14.25" customHeight="1" x14ac:dyDescent="0.3">
      <c r="A73" s="667"/>
      <c r="B73" s="669" t="s">
        <v>3115</v>
      </c>
      <c r="C73" s="669"/>
      <c r="D73" s="669"/>
      <c r="E73" s="669"/>
      <c r="F73" s="669"/>
      <c r="G73" s="669"/>
      <c r="H73" s="669"/>
      <c r="I73" s="671"/>
      <c r="J73" s="672"/>
      <c r="L73" s="494"/>
    </row>
    <row r="74" spans="1:12" ht="14.25" customHeight="1" x14ac:dyDescent="0.3">
      <c r="A74" s="668"/>
      <c r="B74" s="670"/>
      <c r="C74" s="670"/>
      <c r="D74" s="670"/>
      <c r="E74" s="670"/>
      <c r="F74" s="670"/>
      <c r="G74" s="670"/>
      <c r="H74" s="670"/>
      <c r="I74" s="673"/>
      <c r="J74" s="674"/>
      <c r="L74" s="706" t="s">
        <v>3001</v>
      </c>
    </row>
    <row r="75" spans="1:12" ht="14.25" customHeight="1" x14ac:dyDescent="0.3">
      <c r="A75" s="698" t="s">
        <v>2989</v>
      </c>
      <c r="B75" s="631" t="s">
        <v>2996</v>
      </c>
      <c r="C75" s="631"/>
      <c r="D75" s="631"/>
      <c r="E75" s="642" t="s">
        <v>3035</v>
      </c>
      <c r="F75" s="642" t="s">
        <v>2991</v>
      </c>
      <c r="G75" s="642" t="s">
        <v>2990</v>
      </c>
      <c r="H75" s="642" t="s">
        <v>3010</v>
      </c>
      <c r="I75" s="522" t="s">
        <v>3430</v>
      </c>
      <c r="J75" s="498" t="s">
        <v>3431</v>
      </c>
      <c r="K75" s="7"/>
      <c r="L75" s="706"/>
    </row>
    <row r="76" spans="1:12" ht="14.25" customHeight="1" x14ac:dyDescent="0.3">
      <c r="A76" s="699"/>
      <c r="B76" s="633"/>
      <c r="C76" s="633"/>
      <c r="D76" s="633"/>
      <c r="E76" s="643"/>
      <c r="F76" s="643"/>
      <c r="G76" s="643"/>
      <c r="H76" s="643"/>
      <c r="I76" s="524"/>
      <c r="J76" s="500"/>
      <c r="K76" s="7"/>
      <c r="L76" s="706"/>
    </row>
    <row r="77" spans="1:12" ht="14.25" customHeight="1" x14ac:dyDescent="0.3">
      <c r="A77" s="700"/>
      <c r="B77" s="635"/>
      <c r="C77" s="635"/>
      <c r="D77" s="635"/>
      <c r="E77" s="644"/>
      <c r="F77" s="643"/>
      <c r="G77" s="644"/>
      <c r="H77" s="644"/>
      <c r="I77" s="524"/>
      <c r="J77" s="500"/>
      <c r="K77" s="7"/>
      <c r="L77" s="706"/>
    </row>
    <row r="78" spans="1:12" ht="14.25" customHeight="1" x14ac:dyDescent="0.3">
      <c r="A78" s="109">
        <f>Sheet1!A401</f>
        <v>201020130900</v>
      </c>
      <c r="B78" s="626" t="str">
        <f>IFERROR(VLOOKUP(A78,Sheet1!$A$4:$H$2722,5,0),"-")</f>
        <v>Surub Autofiletant Diamant XTN 23 (250)</v>
      </c>
      <c r="C78" s="627" t="e">
        <f>VLOOKUP(#REF!,Sheet1!$A$4:$H$2722,7,1)</f>
        <v>#REF!</v>
      </c>
      <c r="D78" s="628" t="e">
        <f>VLOOKUP(#REF!,Sheet1!$A$4:$H$2722,7,1)</f>
        <v>#REF!</v>
      </c>
      <c r="E78" s="30" t="str">
        <f>IFERROR(VLOOKUP(A78,Sheet1!$A$4:$N$2722,7,1),"-")</f>
        <v>pac</v>
      </c>
      <c r="F78" s="232">
        <f>IFERROR(VLOOKUP(A78,Sheet1!$A$4:$N$2722,9,1),"-")</f>
        <v>0</v>
      </c>
      <c r="G78" s="233">
        <f>IFERROR(VLOOKUP(A78,Sheet1!$A$4:$N$2722,10,1),"-")</f>
        <v>0</v>
      </c>
      <c r="H78" s="234">
        <f>IFERROR(VLOOKUP(A78,Sheet1!$A$4:$N$2722,11,1),"-")</f>
        <v>0</v>
      </c>
      <c r="I78" s="128">
        <f>IFERROR(VLOOKUP($A78,Sheet1!$A$4:$H$2722,8,1),"-")</f>
        <v>22.63</v>
      </c>
      <c r="J78" s="26">
        <f>I78-(I78*Cuprins!$H$15)</f>
        <v>22.63</v>
      </c>
      <c r="K78" s="9"/>
      <c r="L78" s="706"/>
    </row>
    <row r="79" spans="1:12" ht="14.25" customHeight="1" x14ac:dyDescent="0.3">
      <c r="A79" s="107">
        <f>Sheet1!A402</f>
        <v>201020131000</v>
      </c>
      <c r="B79" s="593" t="str">
        <f>IFERROR(VLOOKUP(A79,Sheet1!$A$4:$H$2722,5,0),"-")</f>
        <v>Surub Autofiletant Diamant XTN 23 (1000)</v>
      </c>
      <c r="C79" s="593" t="e">
        <f>VLOOKUP(#REF!,Sheet1!$A$4:$H$2722,7,1)</f>
        <v>#REF!</v>
      </c>
      <c r="D79" s="593" t="e">
        <f>VLOOKUP(#REF!,Sheet1!$A$4:$H$2722,7,1)</f>
        <v>#REF!</v>
      </c>
      <c r="E79" s="20" t="str">
        <f>IFERROR(VLOOKUP(A79,Sheet1!$A$4:$N$2722,7,1),"-")</f>
        <v>buc</v>
      </c>
      <c r="F79" s="242">
        <f>IFERROR(VLOOKUP(A79,Sheet1!$A$4:$N$2722,9,1),"-")</f>
        <v>0</v>
      </c>
      <c r="G79" s="242">
        <f>IFERROR(VLOOKUP(A79,Sheet1!$A$4:$N$2722,10,1),"-")</f>
        <v>0</v>
      </c>
      <c r="H79" s="242">
        <f>IFERROR(VLOOKUP(A79,Sheet1!$A$4:$N$2722,11,1),"-")</f>
        <v>0</v>
      </c>
      <c r="I79" s="129">
        <f>IFERROR(VLOOKUP($A79,Sheet1!$A$4:$H$2722,8,1),"-")</f>
        <v>67.540000000000006</v>
      </c>
      <c r="J79" s="25">
        <f>I79-(I79*Cuprins!$H$15)</f>
        <v>67.540000000000006</v>
      </c>
      <c r="L79" s="706"/>
    </row>
    <row r="80" spans="1:12" ht="14.25" customHeight="1" x14ac:dyDescent="0.3">
      <c r="A80" s="109">
        <f>Sheet1!A403</f>
        <v>201020131100</v>
      </c>
      <c r="B80" s="626" t="str">
        <f>IFERROR(VLOOKUP(A80,Sheet1!$A$4:$H$2722,5,0),"-")</f>
        <v>Surub Autofiletant Diamant XTN 38 (1000)</v>
      </c>
      <c r="C80" s="627" t="e">
        <f>VLOOKUP(#REF!,Sheet1!$A$4:$H$2722,7,1)</f>
        <v>#REF!</v>
      </c>
      <c r="D80" s="628" t="e">
        <f>VLOOKUP(#REF!,Sheet1!$A$4:$H$2722,7,1)</f>
        <v>#REF!</v>
      </c>
      <c r="E80" s="30" t="str">
        <f>IFERROR(VLOOKUP(A80,Sheet1!$A$4:$N$2722,7,1),"-")</f>
        <v>buc</v>
      </c>
      <c r="F80" s="232">
        <f>IFERROR(VLOOKUP(A80,Sheet1!$A$4:$N$2722,9,1),"-")</f>
        <v>0</v>
      </c>
      <c r="G80" s="233">
        <f>IFERROR(VLOOKUP(A80,Sheet1!$A$4:$N$2722,10,1),"-")</f>
        <v>0</v>
      </c>
      <c r="H80" s="234">
        <f>IFERROR(VLOOKUP(A80,Sheet1!$A$4:$N$2722,11,1),"-")</f>
        <v>0</v>
      </c>
      <c r="I80" s="128">
        <f>IFERROR(VLOOKUP($A80,Sheet1!$A$4:$H$2722,8,1),"-")</f>
        <v>89.76</v>
      </c>
      <c r="J80" s="26">
        <f>I80-(I80*Cuprins!$H$15)</f>
        <v>89.76</v>
      </c>
      <c r="K80" s="9"/>
      <c r="L80" s="706"/>
    </row>
    <row r="81" spans="1:12" ht="14.25" customHeight="1" x14ac:dyDescent="0.3">
      <c r="A81" s="107">
        <f>Sheet1!A404</f>
        <v>201020131200</v>
      </c>
      <c r="B81" s="593" t="str">
        <f>IFERROR(VLOOKUP(A81,Sheet1!$A$4:$H$2722,5,0),"-")</f>
        <v>Surub Autofiletant Diamant XTN 38 (250)</v>
      </c>
      <c r="C81" s="593" t="e">
        <f>VLOOKUP(#REF!,Sheet1!$A$4:$H$2722,7,1)</f>
        <v>#REF!</v>
      </c>
      <c r="D81" s="593" t="e">
        <f>VLOOKUP(#REF!,Sheet1!$A$4:$H$2722,7,1)</f>
        <v>#REF!</v>
      </c>
      <c r="E81" s="20" t="str">
        <f>IFERROR(VLOOKUP(A81,Sheet1!$A$4:$N$2722,7,1),"-")</f>
        <v>pac</v>
      </c>
      <c r="F81" s="242">
        <f>IFERROR(VLOOKUP(A81,Sheet1!$A$4:$N$2722,9,1),"-")</f>
        <v>0</v>
      </c>
      <c r="G81" s="242">
        <f>IFERROR(VLOOKUP(A81,Sheet1!$A$4:$N$2722,10,1),"-")</f>
        <v>0</v>
      </c>
      <c r="H81" s="242">
        <f>IFERROR(VLOOKUP(A81,Sheet1!$A$4:$N$2722,11,1),"-")</f>
        <v>0</v>
      </c>
      <c r="I81" s="129">
        <f>IFERROR(VLOOKUP($A81,Sheet1!$A$4:$H$2722,8,1),"-")</f>
        <v>27.08</v>
      </c>
      <c r="J81" s="25">
        <f>I81-(I81*Cuprins!$H$15)</f>
        <v>27.08</v>
      </c>
      <c r="K81" s="9"/>
      <c r="L81" s="706"/>
    </row>
    <row r="82" spans="1:12" ht="14.25" customHeight="1" x14ac:dyDescent="0.3">
      <c r="A82" s="109">
        <f>Sheet1!A405</f>
        <v>201020131300</v>
      </c>
      <c r="B82" s="626" t="str">
        <f>IFERROR(VLOOKUP(A82,Sheet1!$A$4:$H$2722,5,0),"-")</f>
        <v>Surub Autofiletant Diamant XTN 55 (1000)</v>
      </c>
      <c r="C82" s="627" t="e">
        <f>VLOOKUP(#REF!,Sheet1!$A$4:$H$2722,7,1)</f>
        <v>#REF!</v>
      </c>
      <c r="D82" s="628" t="e">
        <f>VLOOKUP(#REF!,Sheet1!$A$4:$H$2722,7,1)</f>
        <v>#REF!</v>
      </c>
      <c r="E82" s="30" t="str">
        <f>IFERROR(VLOOKUP(A82,Sheet1!$A$4:$N$2722,7,1),"-")</f>
        <v>buc</v>
      </c>
      <c r="F82" s="232">
        <f>IFERROR(VLOOKUP(A82,Sheet1!$A$4:$N$2722,9,1),"-")</f>
        <v>0</v>
      </c>
      <c r="G82" s="233">
        <f>IFERROR(VLOOKUP(A82,Sheet1!$A$4:$N$2722,10,1),"-")</f>
        <v>0</v>
      </c>
      <c r="H82" s="234">
        <f>IFERROR(VLOOKUP(A82,Sheet1!$A$4:$N$2722,11,1),"-")</f>
        <v>0</v>
      </c>
      <c r="I82" s="128">
        <f>IFERROR(VLOOKUP($A82,Sheet1!$A$4:$H$2722,8,1),"-")</f>
        <v>116.37</v>
      </c>
      <c r="J82" s="26">
        <f>I82-(I82*Cuprins!$H$15)</f>
        <v>116.37</v>
      </c>
      <c r="K82" s="9"/>
      <c r="L82" s="706"/>
    </row>
    <row r="83" spans="1:12" ht="14.25" customHeight="1" x14ac:dyDescent="0.3">
      <c r="A83" s="108" t="s">
        <v>2994</v>
      </c>
      <c r="B83" s="609" t="str">
        <f>IFERROR(VLOOKUP(A83,Sheet1!$A$4:$H$2722,5,0),"-")</f>
        <v>-</v>
      </c>
      <c r="C83" s="609" t="e">
        <f>VLOOKUP(#REF!,Sheet1!$A$4:$H$2722,7,1)</f>
        <v>#REF!</v>
      </c>
      <c r="D83" s="609" t="e">
        <f>VLOOKUP(#REF!,Sheet1!$A$4:$H$2722,7,1)</f>
        <v>#REF!</v>
      </c>
      <c r="E83" s="27" t="str">
        <f>IFERROR(VLOOKUP(A83,Sheet1!$A$4:$N$2722,7,1),"-")</f>
        <v>-</v>
      </c>
      <c r="F83" s="238" t="str">
        <f>IFERROR(VLOOKUP(A83,Sheet1!$A$4:$N$2722,9,1),"-")</f>
        <v>-</v>
      </c>
      <c r="G83" s="238" t="str">
        <f>IFERROR(VLOOKUP(A83,Sheet1!$A$4:$N$2722,10,1),"-")</f>
        <v>-</v>
      </c>
      <c r="H83" s="238" t="str">
        <f>IFERROR(VLOOKUP(A83,Sheet1!$A$4:$N$2722,11,1),"-")</f>
        <v>-</v>
      </c>
      <c r="I83" s="131" t="str">
        <f>IFERROR(VLOOKUP($A83,Sheet1!$A$4:$H$2722,8,1),"-")</f>
        <v>-</v>
      </c>
      <c r="J83" s="29" t="str">
        <f>IFERROR(VLOOKUP($A83,Sheet1!$A$4:$H$2722,8,1),"-")</f>
        <v>-</v>
      </c>
      <c r="K83" s="9"/>
      <c r="L83" s="706"/>
    </row>
    <row r="84" spans="1:12" ht="14.25" customHeight="1" x14ac:dyDescent="0.3">
      <c r="K84" s="9"/>
      <c r="L84" s="706"/>
    </row>
    <row r="85" spans="1:12" ht="14.25" customHeight="1" x14ac:dyDescent="0.3">
      <c r="A85" s="667"/>
      <c r="B85" s="669" t="s">
        <v>3116</v>
      </c>
      <c r="C85" s="669"/>
      <c r="D85" s="669"/>
      <c r="E85" s="669"/>
      <c r="F85" s="669"/>
      <c r="G85" s="669"/>
      <c r="H85" s="669"/>
      <c r="I85" s="671"/>
      <c r="J85" s="672"/>
      <c r="K85" s="9"/>
      <c r="L85" s="706"/>
    </row>
    <row r="86" spans="1:12" ht="14.25" customHeight="1" x14ac:dyDescent="0.3">
      <c r="A86" s="668"/>
      <c r="B86" s="670"/>
      <c r="C86" s="670"/>
      <c r="D86" s="670"/>
      <c r="E86" s="670"/>
      <c r="F86" s="670"/>
      <c r="G86" s="670"/>
      <c r="H86" s="670"/>
      <c r="I86" s="673"/>
      <c r="J86" s="674"/>
      <c r="K86" s="9"/>
      <c r="L86" s="706"/>
    </row>
    <row r="87" spans="1:12" ht="14.25" customHeight="1" x14ac:dyDescent="0.3">
      <c r="A87" s="698" t="s">
        <v>2989</v>
      </c>
      <c r="B87" s="631" t="s">
        <v>2996</v>
      </c>
      <c r="C87" s="631"/>
      <c r="D87" s="631"/>
      <c r="E87" s="642" t="s">
        <v>3035</v>
      </c>
      <c r="F87" s="642" t="s">
        <v>2991</v>
      </c>
      <c r="G87" s="642" t="s">
        <v>2990</v>
      </c>
      <c r="H87" s="642" t="s">
        <v>3010</v>
      </c>
      <c r="I87" s="522" t="s">
        <v>3430</v>
      </c>
      <c r="J87" s="498" t="s">
        <v>3431</v>
      </c>
      <c r="L87" s="706"/>
    </row>
    <row r="88" spans="1:12" ht="14.25" customHeight="1" x14ac:dyDescent="0.3">
      <c r="A88" s="699"/>
      <c r="B88" s="633"/>
      <c r="C88" s="633"/>
      <c r="D88" s="633"/>
      <c r="E88" s="643"/>
      <c r="F88" s="643"/>
      <c r="G88" s="643"/>
      <c r="H88" s="643"/>
      <c r="I88" s="524"/>
      <c r="J88" s="500"/>
      <c r="L88" s="706"/>
    </row>
    <row r="89" spans="1:12" ht="14.25" customHeight="1" x14ac:dyDescent="0.3">
      <c r="A89" s="700"/>
      <c r="B89" s="635"/>
      <c r="C89" s="635"/>
      <c r="D89" s="635"/>
      <c r="E89" s="644"/>
      <c r="F89" s="643"/>
      <c r="G89" s="644"/>
      <c r="H89" s="644"/>
      <c r="I89" s="524"/>
      <c r="J89" s="500"/>
      <c r="L89" s="706"/>
    </row>
    <row r="90" spans="1:12" ht="14.25" customHeight="1" x14ac:dyDescent="0.3">
      <c r="A90" s="109">
        <f>Sheet1!A406</f>
        <v>201020141000</v>
      </c>
      <c r="B90" s="626" t="str">
        <f>IFERROR(VLOOKUP(A90,Sheet1!$A$4:$H$2722,5,0),"-")</f>
        <v>Autofiletant pt. Aquapanel SN 25  (1000)</v>
      </c>
      <c r="C90" s="627" t="e">
        <f>VLOOKUP(#REF!,Sheet1!$A$4:$H$2722,7,1)</f>
        <v>#REF!</v>
      </c>
      <c r="D90" s="628" t="e">
        <f>VLOOKUP(#REF!,Sheet1!$A$4:$H$2722,7,1)</f>
        <v>#REF!</v>
      </c>
      <c r="E90" s="30" t="str">
        <f>IFERROR(VLOOKUP(A90,Sheet1!$A$4:$N$2722,7,1),"-")</f>
        <v>buc</v>
      </c>
      <c r="F90" s="232">
        <f>IFERROR(VLOOKUP(A90,Sheet1!$A$4:$N$2722,9,1),"-")</f>
        <v>0</v>
      </c>
      <c r="G90" s="233">
        <f>IFERROR(VLOOKUP(A90,Sheet1!$A$4:$N$2722,10,1),"-")</f>
        <v>0</v>
      </c>
      <c r="H90" s="234">
        <f>IFERROR(VLOOKUP(A90,Sheet1!$A$4:$N$2722,11,1),"-")</f>
        <v>0</v>
      </c>
      <c r="I90" s="128">
        <f>IFERROR(VLOOKUP($A90,Sheet1!$A$4:$H$2722,8,1),"-")</f>
        <v>188.3</v>
      </c>
      <c r="J90" s="26">
        <f>I90-(I90*Cuprins!$H$15)</f>
        <v>188.3</v>
      </c>
      <c r="L90" s="706"/>
    </row>
    <row r="91" spans="1:12" ht="14.25" customHeight="1" x14ac:dyDescent="0.3">
      <c r="A91" s="107">
        <f>Sheet1!A407</f>
        <v>201020142500</v>
      </c>
      <c r="B91" s="593" t="str">
        <f>IFERROR(VLOOKUP(A91,Sheet1!$A$4:$H$2722,5,0),"-")</f>
        <v>Autofiletant pt. Aquapanel SN39 KN (500)</v>
      </c>
      <c r="C91" s="593" t="e">
        <f>VLOOKUP(#REF!,Sheet1!$A$4:$H$2722,7,1)</f>
        <v>#REF!</v>
      </c>
      <c r="D91" s="593" t="e">
        <f>VLOOKUP(#REF!,Sheet1!$A$4:$H$2722,7,1)</f>
        <v>#REF!</v>
      </c>
      <c r="E91" s="20" t="str">
        <f>IFERROR(VLOOKUP(A91,Sheet1!$A$4:$N$2722,7,1),"-")</f>
        <v>pac</v>
      </c>
      <c r="F91" s="242">
        <f>IFERROR(VLOOKUP(A91,Sheet1!$A$4:$N$2722,9,1),"-")</f>
        <v>0</v>
      </c>
      <c r="G91" s="242">
        <f>IFERROR(VLOOKUP(A91,Sheet1!$A$4:$N$2722,10,1),"-")</f>
        <v>0</v>
      </c>
      <c r="H91" s="242">
        <f>IFERROR(VLOOKUP(A91,Sheet1!$A$4:$N$2722,11,1),"-")</f>
        <v>0</v>
      </c>
      <c r="I91" s="129">
        <f>IFERROR(VLOOKUP($A91,Sheet1!$A$4:$H$2722,8,1),"-")</f>
        <v>105.17</v>
      </c>
      <c r="J91" s="25">
        <f>I91-(I91*Cuprins!$H$15)</f>
        <v>105.17</v>
      </c>
      <c r="L91" s="706"/>
    </row>
    <row r="92" spans="1:12" ht="14.25" customHeight="1" x14ac:dyDescent="0.3">
      <c r="A92" s="109">
        <f>Sheet1!A409</f>
        <v>201020145100</v>
      </c>
      <c r="B92" s="626" t="str">
        <f>IFERROR(VLOOKUP(A92,Sheet1!$A$4:$H$2722,5,0),"-")</f>
        <v>Autoforant pt Aquapanel SB 25 (250)</v>
      </c>
      <c r="C92" s="627" t="e">
        <f>VLOOKUP(#REF!,Sheet1!$A$4:$H$2722,7,1)</f>
        <v>#REF!</v>
      </c>
      <c r="D92" s="628" t="e">
        <f>VLOOKUP(#REF!,Sheet1!$A$4:$H$2722,7,1)</f>
        <v>#REF!</v>
      </c>
      <c r="E92" s="30" t="str">
        <f>IFERROR(VLOOKUP(A92,Sheet1!$A$4:$N$2722,7,1),"-")</f>
        <v>pac</v>
      </c>
      <c r="F92" s="232">
        <f>IFERROR(VLOOKUP(A92,Sheet1!$A$4:$N$2722,9,1),"-")</f>
        <v>0</v>
      </c>
      <c r="G92" s="233">
        <f>IFERROR(VLOOKUP(A92,Sheet1!$A$4:$N$2722,10,1),"-")</f>
        <v>0</v>
      </c>
      <c r="H92" s="234">
        <f>IFERROR(VLOOKUP(A92,Sheet1!$A$4:$N$2722,11,1),"-")</f>
        <v>0</v>
      </c>
      <c r="I92" s="128">
        <f>IFERROR(VLOOKUP($A92,Sheet1!$A$4:$H$2722,8,1),"-")</f>
        <v>60.03</v>
      </c>
      <c r="J92" s="26">
        <f>I92-(I92*Cuprins!$H$15)</f>
        <v>60.03</v>
      </c>
      <c r="K92" s="7"/>
      <c r="L92" s="706"/>
    </row>
    <row r="93" spans="1:12" ht="14.25" customHeight="1" x14ac:dyDescent="0.3">
      <c r="A93" s="108">
        <f>Sheet1!A410</f>
        <v>201020146500</v>
      </c>
      <c r="B93" s="609" t="str">
        <f>IFERROR(VLOOKUP(A93,Sheet1!$A$4:$H$2722,5,0),"-")</f>
        <v>Autoperforant pt. Aquapanel  SB39 (250)</v>
      </c>
      <c r="C93" s="609" t="e">
        <f>VLOOKUP(#REF!,Sheet1!$A$4:$H$2722,7,1)</f>
        <v>#REF!</v>
      </c>
      <c r="D93" s="609" t="e">
        <f>VLOOKUP(#REF!,Sheet1!$A$4:$H$2722,7,1)</f>
        <v>#REF!</v>
      </c>
      <c r="E93" s="27" t="str">
        <f>IFERROR(VLOOKUP(A93,Sheet1!$A$4:$N$2722,7,1),"-")</f>
        <v>pac</v>
      </c>
      <c r="F93" s="238">
        <f>IFERROR(VLOOKUP(A93,Sheet1!$A$4:$N$2722,9,1),"-")</f>
        <v>0</v>
      </c>
      <c r="G93" s="238">
        <f>IFERROR(VLOOKUP(A93,Sheet1!$A$4:$N$2722,10,1),"-")</f>
        <v>0</v>
      </c>
      <c r="H93" s="238">
        <f>IFERROR(VLOOKUP(A93,Sheet1!$A$4:$N$2722,11,1),"-")</f>
        <v>0</v>
      </c>
      <c r="I93" s="131">
        <f>IFERROR(VLOOKUP($A93,Sheet1!$A$4:$H$2722,8,1),"-")</f>
        <v>114.25</v>
      </c>
      <c r="J93" s="29">
        <f>I93-(I93*Cuprins!$H$15)</f>
        <v>114.25</v>
      </c>
      <c r="L93" s="706"/>
    </row>
    <row r="94" spans="1:12" ht="14.25" customHeight="1" x14ac:dyDescent="0.3">
      <c r="L94" s="706"/>
    </row>
    <row r="95" spans="1:12" ht="14.25" customHeight="1" x14ac:dyDescent="0.3">
      <c r="A95" s="667"/>
      <c r="B95" s="669" t="s">
        <v>3117</v>
      </c>
      <c r="C95" s="669"/>
      <c r="D95" s="669"/>
      <c r="E95" s="669"/>
      <c r="F95" s="669"/>
      <c r="G95" s="669"/>
      <c r="H95" s="669"/>
      <c r="I95" s="671"/>
      <c r="J95" s="672"/>
      <c r="K95" s="9"/>
      <c r="L95" s="706"/>
    </row>
    <row r="96" spans="1:12" ht="14.25" customHeight="1" x14ac:dyDescent="0.3">
      <c r="A96" s="668"/>
      <c r="B96" s="670"/>
      <c r="C96" s="670"/>
      <c r="D96" s="670"/>
      <c r="E96" s="670"/>
      <c r="F96" s="670"/>
      <c r="G96" s="670"/>
      <c r="H96" s="670"/>
      <c r="I96" s="673"/>
      <c r="J96" s="674"/>
      <c r="K96" s="9"/>
      <c r="L96" s="706"/>
    </row>
    <row r="97" spans="1:12" ht="14.25" customHeight="1" x14ac:dyDescent="0.3">
      <c r="A97" s="698" t="s">
        <v>2989</v>
      </c>
      <c r="B97" s="631" t="s">
        <v>2996</v>
      </c>
      <c r="C97" s="631"/>
      <c r="D97" s="631"/>
      <c r="E97" s="642" t="s">
        <v>3035</v>
      </c>
      <c r="F97" s="642" t="s">
        <v>2991</v>
      </c>
      <c r="G97" s="642" t="s">
        <v>2990</v>
      </c>
      <c r="H97" s="642" t="s">
        <v>3010</v>
      </c>
      <c r="I97" s="522" t="s">
        <v>3430</v>
      </c>
      <c r="J97" s="498" t="s">
        <v>3431</v>
      </c>
      <c r="L97" s="706"/>
    </row>
    <row r="98" spans="1:12" ht="14.25" customHeight="1" x14ac:dyDescent="0.3">
      <c r="A98" s="699"/>
      <c r="B98" s="633"/>
      <c r="C98" s="633"/>
      <c r="D98" s="633"/>
      <c r="E98" s="643"/>
      <c r="F98" s="643"/>
      <c r="G98" s="643"/>
      <c r="H98" s="643"/>
      <c r="I98" s="524"/>
      <c r="J98" s="500"/>
      <c r="L98" s="706"/>
    </row>
    <row r="99" spans="1:12" ht="14.25" customHeight="1" x14ac:dyDescent="0.3">
      <c r="A99" s="700"/>
      <c r="B99" s="635"/>
      <c r="C99" s="635"/>
      <c r="D99" s="635"/>
      <c r="E99" s="644"/>
      <c r="F99" s="643"/>
      <c r="G99" s="644"/>
      <c r="H99" s="644"/>
      <c r="I99" s="524"/>
      <c r="J99" s="500"/>
      <c r="L99" s="706"/>
    </row>
    <row r="100" spans="1:12" ht="14.25" customHeight="1" x14ac:dyDescent="0.3">
      <c r="A100" s="109">
        <f>Sheet1!A408</f>
        <v>201020143500</v>
      </c>
      <c r="B100" s="626" t="str">
        <f>IFERROR(VLOOKUP(A100,Sheet1!$A$4:$H$2722,5,0),"-")</f>
        <v>Surub autofiletant Knauf FN 4,3x35 (500)</v>
      </c>
      <c r="C100" s="627" t="e">
        <f>VLOOKUP(#REF!,Sheet1!$A$4:$H$2722,7,1)</f>
        <v>#REF!</v>
      </c>
      <c r="D100" s="628" t="e">
        <f>VLOOKUP(#REF!,Sheet1!$A$4:$H$2722,7,1)</f>
        <v>#REF!</v>
      </c>
      <c r="E100" s="30" t="str">
        <f>IFERROR(VLOOKUP(A100,Sheet1!$A$4:$N$2722,7,1),"-")</f>
        <v>pac</v>
      </c>
      <c r="F100" s="232">
        <f>IFERROR(VLOOKUP(A100,Sheet1!$A$4:$N$2722,9,1),"-")</f>
        <v>0</v>
      </c>
      <c r="G100" s="233">
        <f>IFERROR(VLOOKUP(A100,Sheet1!$A$4:$N$2722,10,1),"-")</f>
        <v>0</v>
      </c>
      <c r="H100" s="234">
        <f>IFERROR(VLOOKUP(A100,Sheet1!$A$4:$N$2722,11,1),"-")</f>
        <v>0</v>
      </c>
      <c r="I100" s="128">
        <f>IFERROR(VLOOKUP($A100,Sheet1!$A$4:$H$2722,8,1),"-")</f>
        <v>56.44</v>
      </c>
      <c r="J100" s="26">
        <f>I100-(I100*Cuprins!$H$15)</f>
        <v>56.44</v>
      </c>
      <c r="L100" s="706"/>
    </row>
    <row r="101" spans="1:12" ht="14.25" customHeight="1" x14ac:dyDescent="0.3">
      <c r="A101" s="107">
        <f>Sheet1!A411</f>
        <v>201020151000</v>
      </c>
      <c r="B101" s="593" t="str">
        <f>IFERROR(VLOOKUP(A101,Sheet1!$A$4:$H$2722,5,0),"-")</f>
        <v>Autofiletant SN 3,5 x 30 Knauf (1000)</v>
      </c>
      <c r="C101" s="593" t="e">
        <f>VLOOKUP(#REF!,Sheet1!$A$4:$H$2722,7,1)</f>
        <v>#REF!</v>
      </c>
      <c r="D101" s="593" t="e">
        <f>VLOOKUP(#REF!,Sheet1!$A$4:$H$2722,7,1)</f>
        <v>#REF!</v>
      </c>
      <c r="E101" s="20" t="str">
        <f>IFERROR(VLOOKUP(A101,Sheet1!$A$4:$N$2722,7,1),"-")</f>
        <v>buc</v>
      </c>
      <c r="F101" s="242">
        <f>IFERROR(VLOOKUP(A101,Sheet1!$A$4:$N$2722,9,1),"-")</f>
        <v>0</v>
      </c>
      <c r="G101" s="242">
        <f>IFERROR(VLOOKUP(A101,Sheet1!$A$4:$N$2722,10,1),"-")</f>
        <v>0</v>
      </c>
      <c r="H101" s="242">
        <f>IFERROR(VLOOKUP(A101,Sheet1!$A$4:$N$2722,11,1),"-")</f>
        <v>0</v>
      </c>
      <c r="I101" s="129">
        <f>IFERROR(VLOOKUP($A101,Sheet1!$A$4:$H$2722,8,1),"-")</f>
        <v>50.72</v>
      </c>
      <c r="J101" s="25">
        <f>I101-(I101*Cuprins!$H$15)</f>
        <v>50.72</v>
      </c>
      <c r="L101" s="706"/>
    </row>
    <row r="102" spans="1:12" ht="14.25" customHeight="1" x14ac:dyDescent="0.3">
      <c r="A102" s="109">
        <f>Sheet1!A412</f>
        <v>201020153000</v>
      </c>
      <c r="B102" s="626" t="str">
        <f>IFERROR(VLOOKUP(A102,Sheet1!$A$4:$H$2722,5,0),"-")</f>
        <v>Diblu Metalic 6 x 35 Knauf  DN6 (100)</v>
      </c>
      <c r="C102" s="627" t="e">
        <f>VLOOKUP(#REF!,Sheet1!$A$4:$H$2722,7,1)</f>
        <v>#REF!</v>
      </c>
      <c r="D102" s="628" t="e">
        <f>VLOOKUP(#REF!,Sheet1!$A$4:$H$2722,7,1)</f>
        <v>#REF!</v>
      </c>
      <c r="E102" s="30" t="str">
        <f>IFERROR(VLOOKUP(A102,Sheet1!$A$4:$N$2722,7,1),"-")</f>
        <v>buc</v>
      </c>
      <c r="F102" s="232">
        <f>IFERROR(VLOOKUP(A102,Sheet1!$A$4:$N$2722,9,1),"-")</f>
        <v>0</v>
      </c>
      <c r="G102" s="233">
        <f>IFERROR(VLOOKUP(A102,Sheet1!$A$4:$N$2722,10,1),"-")</f>
        <v>0</v>
      </c>
      <c r="H102" s="234">
        <f>IFERROR(VLOOKUP(A102,Sheet1!$A$4:$N$2722,11,1),"-")</f>
        <v>0</v>
      </c>
      <c r="I102" s="128">
        <f>IFERROR(VLOOKUP($A102,Sheet1!$A$4:$H$2722,8,1),"-")</f>
        <v>125.89</v>
      </c>
      <c r="J102" s="26">
        <f>I102-(I102*Cuprins!$H$15)</f>
        <v>125.89</v>
      </c>
      <c r="K102" s="7"/>
      <c r="L102" s="706"/>
    </row>
    <row r="103" spans="1:12" ht="14.25" customHeight="1" x14ac:dyDescent="0.3">
      <c r="A103" s="107">
        <f>Sheet1!A413</f>
        <v>201020155000</v>
      </c>
      <c r="B103" s="593" t="str">
        <f>IFERROR(VLOOKUP(A103,Sheet1!$A$4:$H$2722,5,0),"-")</f>
        <v>Diblu metalic pt exterior 6x32 (100)</v>
      </c>
      <c r="C103" s="593" t="e">
        <f>VLOOKUP(#REF!,Sheet1!$A$4:$H$2722,7,1)</f>
        <v>#REF!</v>
      </c>
      <c r="D103" s="593" t="e">
        <f>VLOOKUP(#REF!,Sheet1!$A$4:$H$2722,7,1)</f>
        <v>#REF!</v>
      </c>
      <c r="E103" s="20" t="str">
        <f>IFERROR(VLOOKUP(A103,Sheet1!$A$4:$N$2722,7,1),"-")</f>
        <v>buc</v>
      </c>
      <c r="F103" s="242">
        <f>IFERROR(VLOOKUP(A103,Sheet1!$A$4:$N$2722,9,1),"-")</f>
        <v>0</v>
      </c>
      <c r="G103" s="242">
        <f>IFERROR(VLOOKUP(A103,Sheet1!$A$4:$N$2722,10,1),"-")</f>
        <v>0</v>
      </c>
      <c r="H103" s="242">
        <f>IFERROR(VLOOKUP(A103,Sheet1!$A$4:$N$2722,11,1),"-")</f>
        <v>0</v>
      </c>
      <c r="I103" s="129">
        <f>IFERROR(VLOOKUP($A103,Sheet1!$A$4:$H$2722,8,1),"-")</f>
        <v>984.97</v>
      </c>
      <c r="J103" s="25">
        <f>I103-(I103*Cuprins!$H$15)</f>
        <v>984.97</v>
      </c>
      <c r="L103" s="706"/>
    </row>
    <row r="104" spans="1:12" ht="14.25" customHeight="1" x14ac:dyDescent="0.3">
      <c r="A104" s="109">
        <f>Sheet1!A414</f>
        <v>201020170300</v>
      </c>
      <c r="B104" s="626" t="str">
        <f>IFERROR(VLOOKUP(A104,Sheet1!$A$4:$H$2722,5,0),"-")</f>
        <v>Diblu cu surub K 6 x 40 mm (100)</v>
      </c>
      <c r="C104" s="627" t="e">
        <f>VLOOKUP(#REF!,Sheet1!$A$4:$H$2722,7,1)</f>
        <v>#REF!</v>
      </c>
      <c r="D104" s="628" t="e">
        <f>VLOOKUP(#REF!,Sheet1!$A$4:$H$2722,7,1)</f>
        <v>#REF!</v>
      </c>
      <c r="E104" s="30" t="str">
        <f>IFERROR(VLOOKUP(A104,Sheet1!$A$4:$N$2722,7,1),"-")</f>
        <v>buc</v>
      </c>
      <c r="F104" s="232">
        <f>IFERROR(VLOOKUP(A104,Sheet1!$A$4:$N$2722,9,1),"-")</f>
        <v>0</v>
      </c>
      <c r="G104" s="233">
        <f>IFERROR(VLOOKUP(A104,Sheet1!$A$4:$N$2722,10,1),"-")</f>
        <v>0</v>
      </c>
      <c r="H104" s="234">
        <f>IFERROR(VLOOKUP(A104,Sheet1!$A$4:$N$2722,11,1),"-")</f>
        <v>0</v>
      </c>
      <c r="I104" s="128">
        <f>IFERROR(VLOOKUP($A104,Sheet1!$A$4:$H$2722,8,1),"-")</f>
        <v>16.13</v>
      </c>
      <c r="J104" s="26">
        <f>I104-(I104*Cuprins!$H$15)</f>
        <v>16.13</v>
      </c>
      <c r="L104" s="706"/>
    </row>
    <row r="105" spans="1:12" ht="14.25" customHeight="1" x14ac:dyDescent="0.3">
      <c r="A105" s="107">
        <f>Sheet1!A415</f>
        <v>201020172300</v>
      </c>
      <c r="B105" s="593" t="str">
        <f>IFERROR(VLOOKUP(A105,Sheet1!$A$4:$H$2722,5,0),"-")</f>
        <v>Diblu cu surub K 6 x 55 mm (100)</v>
      </c>
      <c r="C105" s="593" t="e">
        <f>VLOOKUP(#REF!,Sheet1!$A$4:$H$2722,7,1)</f>
        <v>#REF!</v>
      </c>
      <c r="D105" s="593" t="e">
        <f>VLOOKUP(#REF!,Sheet1!$A$4:$H$2722,7,1)</f>
        <v>#REF!</v>
      </c>
      <c r="E105" s="20" t="str">
        <f>IFERROR(VLOOKUP(A105,Sheet1!$A$4:$N$2722,7,1),"-")</f>
        <v>pac</v>
      </c>
      <c r="F105" s="242">
        <f>IFERROR(VLOOKUP(A105,Sheet1!$A$4:$N$2722,9,1),"-")</f>
        <v>0</v>
      </c>
      <c r="G105" s="242">
        <f>IFERROR(VLOOKUP(A105,Sheet1!$A$4:$N$2722,10,1),"-")</f>
        <v>0</v>
      </c>
      <c r="H105" s="242">
        <f>IFERROR(VLOOKUP(A105,Sheet1!$A$4:$N$2722,11,1),"-")</f>
        <v>0</v>
      </c>
      <c r="I105" s="129">
        <f>IFERROR(VLOOKUP($A105,Sheet1!$A$4:$H$2722,8,1),"-")</f>
        <v>19.18</v>
      </c>
      <c r="J105" s="25">
        <f>I105-(I105*Cuprins!$H$15)</f>
        <v>19.18</v>
      </c>
      <c r="L105" s="706"/>
    </row>
    <row r="106" spans="1:12" ht="14.25" customHeight="1" x14ac:dyDescent="0.3">
      <c r="A106" s="109">
        <f>Sheet1!A416</f>
        <v>201020190000</v>
      </c>
      <c r="B106" s="626" t="str">
        <f>IFERROR(VLOOKUP(A106,Sheet1!$A$4:$H$2722,5,0),"-")</f>
        <v>Diblu metalic Hartmut spatii goluri (50)</v>
      </c>
      <c r="C106" s="627" t="e">
        <f>VLOOKUP(#REF!,Sheet1!$A$4:$H$2722,7,1)</f>
        <v>#REF!</v>
      </c>
      <c r="D106" s="628" t="e">
        <f>VLOOKUP(#REF!,Sheet1!$A$4:$H$2722,7,1)</f>
        <v>#REF!</v>
      </c>
      <c r="E106" s="30" t="str">
        <f>IFERROR(VLOOKUP(A106,Sheet1!$A$4:$N$2722,7,1),"-")</f>
        <v>pac</v>
      </c>
      <c r="F106" s="232">
        <f>IFERROR(VLOOKUP(A106,Sheet1!$A$4:$N$2722,9,1),"-")</f>
        <v>0</v>
      </c>
      <c r="G106" s="233">
        <f>IFERROR(VLOOKUP(A106,Sheet1!$A$4:$N$2722,10,1),"-")</f>
        <v>0</v>
      </c>
      <c r="H106" s="234">
        <f>IFERROR(VLOOKUP(A106,Sheet1!$A$4:$N$2722,11,1),"-")</f>
        <v>0</v>
      </c>
      <c r="I106" s="128">
        <f>IFERROR(VLOOKUP($A106,Sheet1!$A$4:$H$2722,8,1),"-")</f>
        <v>320.54000000000002</v>
      </c>
      <c r="J106" s="26">
        <f>I106-(I106*Cuprins!$H$15)</f>
        <v>320.54000000000002</v>
      </c>
      <c r="L106" s="706"/>
    </row>
    <row r="107" spans="1:12" ht="14.25" customHeight="1" x14ac:dyDescent="0.3">
      <c r="A107" s="108">
        <f>Sheet1!A417</f>
        <v>201020300500</v>
      </c>
      <c r="B107" s="609" t="str">
        <f>IFERROR(VLOOKUP(A107,Sheet1!$A$4:$H$2722,5,0),"-")</f>
        <v>Surub autofiletant Vidifloor 22 (500)</v>
      </c>
      <c r="C107" s="609" t="e">
        <f>VLOOKUP(#REF!,Sheet1!$A$4:$H$2722,7,1)</f>
        <v>#REF!</v>
      </c>
      <c r="D107" s="609" t="e">
        <f>VLOOKUP(#REF!,Sheet1!$A$4:$H$2722,7,1)</f>
        <v>#REF!</v>
      </c>
      <c r="E107" s="27" t="str">
        <f>IFERROR(VLOOKUP(A107,Sheet1!$A$4:$N$2722,7,1),"-")</f>
        <v>pac</v>
      </c>
      <c r="F107" s="238">
        <f>IFERROR(VLOOKUP(A107,Sheet1!$A$4:$N$2722,9,1),"-")</f>
        <v>0</v>
      </c>
      <c r="G107" s="238">
        <f>IFERROR(VLOOKUP(A107,Sheet1!$A$4:$N$2722,10,1),"-")</f>
        <v>0</v>
      </c>
      <c r="H107" s="238">
        <f>IFERROR(VLOOKUP(A107,Sheet1!$A$4:$N$2722,11,1),"-")</f>
        <v>0</v>
      </c>
      <c r="I107" s="131">
        <f>IFERROR(VLOOKUP($A107,Sheet1!$A$4:$H$2722,8,1),"-")</f>
        <v>38.61</v>
      </c>
      <c r="J107" s="29">
        <f>I107-(I107*Cuprins!$H$15)</f>
        <v>38.61</v>
      </c>
      <c r="L107" s="706"/>
    </row>
    <row r="108" spans="1:12" ht="14.25" customHeight="1" x14ac:dyDescent="0.3">
      <c r="L108" s="706"/>
    </row>
    <row r="109" spans="1:12" ht="14.25" customHeight="1" x14ac:dyDescent="0.3">
      <c r="L109" s="706"/>
    </row>
    <row r="110" spans="1:12" ht="14.25" customHeight="1" x14ac:dyDescent="0.3">
      <c r="L110" s="706"/>
    </row>
    <row r="111" spans="1:12" ht="14.25" customHeight="1" x14ac:dyDescent="0.3">
      <c r="L111" s="706"/>
    </row>
    <row r="112" spans="1:12" ht="14.25" customHeight="1" x14ac:dyDescent="0.3">
      <c r="L112" s="707" t="s">
        <v>3108</v>
      </c>
    </row>
    <row r="113" spans="1:12" ht="14.25" customHeight="1" thickBot="1" x14ac:dyDescent="0.35">
      <c r="K113" s="7"/>
      <c r="L113" s="707"/>
    </row>
    <row r="114" spans="1:12" ht="14.25" customHeight="1" x14ac:dyDescent="0.3">
      <c r="A114" s="658"/>
      <c r="B114" s="661" t="s">
        <v>3118</v>
      </c>
      <c r="C114" s="661"/>
      <c r="D114" s="661"/>
      <c r="E114" s="661"/>
      <c r="F114" s="661"/>
      <c r="G114" s="661"/>
      <c r="H114" s="661"/>
      <c r="I114" s="661"/>
      <c r="J114" s="664"/>
      <c r="L114" s="707"/>
    </row>
    <row r="115" spans="1:12" ht="14.25" customHeight="1" x14ac:dyDescent="0.3">
      <c r="A115" s="659"/>
      <c r="B115" s="662"/>
      <c r="C115" s="662"/>
      <c r="D115" s="662"/>
      <c r="E115" s="662"/>
      <c r="F115" s="662"/>
      <c r="G115" s="662"/>
      <c r="H115" s="662"/>
      <c r="I115" s="662"/>
      <c r="J115" s="665"/>
      <c r="L115" s="707"/>
    </row>
    <row r="116" spans="1:12" ht="14.25" customHeight="1" thickBot="1" x14ac:dyDescent="0.35">
      <c r="A116" s="660"/>
      <c r="B116" s="663"/>
      <c r="C116" s="663"/>
      <c r="D116" s="663"/>
      <c r="E116" s="663"/>
      <c r="F116" s="663"/>
      <c r="G116" s="663"/>
      <c r="H116" s="663"/>
      <c r="I116" s="663"/>
      <c r="J116" s="666"/>
      <c r="L116" s="707"/>
    </row>
    <row r="117" spans="1:12" ht="14.25" customHeight="1" x14ac:dyDescent="0.3">
      <c r="A117" s="1"/>
      <c r="B117" s="88"/>
      <c r="C117" s="4"/>
      <c r="D117" s="4"/>
      <c r="E117" s="4"/>
      <c r="F117" s="4"/>
      <c r="G117" s="4"/>
      <c r="H117" s="5"/>
      <c r="I117" s="138"/>
      <c r="J117" s="3"/>
      <c r="L117" s="707"/>
    </row>
    <row r="118" spans="1:12" ht="14.25" customHeight="1" x14ac:dyDescent="0.3">
      <c r="A118" s="667"/>
      <c r="B118" s="669">
        <v>3.9</v>
      </c>
      <c r="C118" s="669"/>
      <c r="D118" s="669"/>
      <c r="E118" s="669"/>
      <c r="F118" s="669"/>
      <c r="G118" s="669"/>
      <c r="H118" s="669"/>
      <c r="I118" s="671"/>
      <c r="J118" s="672"/>
      <c r="L118" s="707"/>
    </row>
    <row r="119" spans="1:12" ht="14.25" customHeight="1" x14ac:dyDescent="0.3">
      <c r="A119" s="668"/>
      <c r="B119" s="670"/>
      <c r="C119" s="670"/>
      <c r="D119" s="670"/>
      <c r="E119" s="670"/>
      <c r="F119" s="670"/>
      <c r="G119" s="670"/>
      <c r="H119" s="670"/>
      <c r="I119" s="673"/>
      <c r="J119" s="674"/>
      <c r="L119" s="707"/>
    </row>
    <row r="120" spans="1:12" ht="14.25" customHeight="1" x14ac:dyDescent="0.3">
      <c r="A120" s="698" t="s">
        <v>2989</v>
      </c>
      <c r="B120" s="631" t="s">
        <v>2996</v>
      </c>
      <c r="C120" s="631"/>
      <c r="D120" s="631"/>
      <c r="E120" s="642" t="s">
        <v>3035</v>
      </c>
      <c r="F120" s="642" t="s">
        <v>2991</v>
      </c>
      <c r="G120" s="642" t="s">
        <v>2990</v>
      </c>
      <c r="H120" s="642" t="s">
        <v>3010</v>
      </c>
      <c r="I120" s="522" t="s">
        <v>3430</v>
      </c>
      <c r="J120" s="498" t="s">
        <v>3431</v>
      </c>
      <c r="L120" s="707"/>
    </row>
    <row r="121" spans="1:12" ht="14.25" customHeight="1" x14ac:dyDescent="0.3">
      <c r="A121" s="699"/>
      <c r="B121" s="633"/>
      <c r="C121" s="633"/>
      <c r="D121" s="633"/>
      <c r="E121" s="643"/>
      <c r="F121" s="643"/>
      <c r="G121" s="643"/>
      <c r="H121" s="643"/>
      <c r="I121" s="524"/>
      <c r="J121" s="500"/>
      <c r="L121" s="707"/>
    </row>
    <row r="122" spans="1:12" ht="14.25" customHeight="1" x14ac:dyDescent="0.3">
      <c r="A122" s="700"/>
      <c r="B122" s="635"/>
      <c r="C122" s="635"/>
      <c r="D122" s="635"/>
      <c r="E122" s="644"/>
      <c r="F122" s="643"/>
      <c r="G122" s="644"/>
      <c r="H122" s="644"/>
      <c r="I122" s="524"/>
      <c r="J122" s="500"/>
      <c r="L122" s="707"/>
    </row>
    <row r="123" spans="1:12" ht="14.25" customHeight="1" x14ac:dyDescent="0.3">
      <c r="A123" s="109">
        <f>Sheet1!A418</f>
        <v>201021100500</v>
      </c>
      <c r="B123" s="626" t="str">
        <f>IFERROR(VLOOKUP(A123,Sheet1!$A$4:$H$2722,5,0),"-")</f>
        <v>Surub filet invers 3,9x45 PH2 (500 buc)</v>
      </c>
      <c r="C123" s="627" t="e">
        <f>VLOOKUP(#REF!,Sheet1!$A$4:$H$2722,7,1)</f>
        <v>#REF!</v>
      </c>
      <c r="D123" s="628" t="e">
        <f>VLOOKUP(#REF!,Sheet1!$A$4:$H$2722,7,1)</f>
        <v>#REF!</v>
      </c>
      <c r="E123" s="30" t="str">
        <f>IFERROR(VLOOKUP(A123,Sheet1!$A$4:$N$2722,7,1),"-")</f>
        <v>cut</v>
      </c>
      <c r="F123" s="232">
        <f>IFERROR(VLOOKUP(A123,Sheet1!$A$4:$N$2722,9,1),"-")</f>
        <v>0</v>
      </c>
      <c r="G123" s="233">
        <f>IFERROR(VLOOKUP(A123,Sheet1!$A$4:$N$2722,10,1),"-")</f>
        <v>0</v>
      </c>
      <c r="H123" s="234">
        <f>IFERROR(VLOOKUP(A123,Sheet1!$A$4:$N$2722,11,1),"-")</f>
        <v>0</v>
      </c>
      <c r="I123" s="128">
        <f>IFERROR(VLOOKUP($A123,Sheet1!$A$4:$H$2722,8,1),"-")</f>
        <v>0.01</v>
      </c>
      <c r="J123" s="26">
        <f>I123-(I123*Cuprins!$H$15)</f>
        <v>0.01</v>
      </c>
      <c r="K123" s="8"/>
      <c r="L123" s="707"/>
    </row>
    <row r="124" spans="1:12" ht="14.25" customHeight="1" x14ac:dyDescent="0.3">
      <c r="A124" s="108"/>
      <c r="B124" s="609" t="str">
        <f>IFERROR(VLOOKUP(A124,Sheet1!$A$4:$H$2722,5,0),"-")</f>
        <v>-</v>
      </c>
      <c r="C124" s="609" t="e">
        <f>VLOOKUP(#REF!,Sheet1!$A$4:$H$2722,7,1)</f>
        <v>#REF!</v>
      </c>
      <c r="D124" s="609" t="e">
        <f>VLOOKUP(#REF!,Sheet1!$A$4:$H$2722,7,1)</f>
        <v>#REF!</v>
      </c>
      <c r="E124" s="27" t="str">
        <f>IFERROR(VLOOKUP(A124,Sheet1!$A$4:$N$2722,7,1),"-")</f>
        <v>-</v>
      </c>
      <c r="F124" s="35" t="str">
        <f>IFERROR(VLOOKUP(A124,Sheet1!$A$4:$N$2722,9,1),"-")</f>
        <v>-</v>
      </c>
      <c r="G124" s="35" t="str">
        <f>IFERROR(VLOOKUP(A124,Sheet1!$A$4:$N$2722,10,1),"-")</f>
        <v>-</v>
      </c>
      <c r="H124" s="35" t="str">
        <f>IFERROR(VLOOKUP(A124,Sheet1!$A$4:$N$2722,11,1),"-")</f>
        <v>-</v>
      </c>
      <c r="I124" s="131" t="str">
        <f>IFERROR(VLOOKUP($A124,Sheet1!$A$4:$H$2722,8,1),"-")</f>
        <v>-</v>
      </c>
      <c r="J124" s="29" t="str">
        <f>IFERROR(VLOOKUP($A124,Sheet1!$A$4:$H$2722,8,1),"-")</f>
        <v>-</v>
      </c>
      <c r="L124" s="707"/>
    </row>
    <row r="125" spans="1:12" ht="14.25" customHeight="1" x14ac:dyDescent="0.3">
      <c r="A125" s="13"/>
      <c r="C125" s="13"/>
      <c r="D125" s="13"/>
      <c r="E125" s="13"/>
      <c r="F125" s="13"/>
      <c r="H125" s="13"/>
      <c r="I125" s="139"/>
      <c r="J125" s="13"/>
      <c r="L125" s="707"/>
    </row>
    <row r="126" spans="1:12" ht="14.25" customHeight="1" x14ac:dyDescent="0.3">
      <c r="A126" s="667"/>
      <c r="B126" s="669">
        <v>212</v>
      </c>
      <c r="C126" s="669"/>
      <c r="D126" s="669"/>
      <c r="E126" s="669"/>
      <c r="F126" s="669"/>
      <c r="G126" s="669"/>
      <c r="H126" s="669"/>
      <c r="I126" s="671"/>
      <c r="J126" s="672"/>
      <c r="L126" s="707"/>
    </row>
    <row r="127" spans="1:12" ht="14.25" customHeight="1" x14ac:dyDescent="0.3">
      <c r="A127" s="668"/>
      <c r="B127" s="670"/>
      <c r="C127" s="670"/>
      <c r="D127" s="670"/>
      <c r="E127" s="670"/>
      <c r="F127" s="670"/>
      <c r="G127" s="670"/>
      <c r="H127" s="670"/>
      <c r="I127" s="673"/>
      <c r="J127" s="674"/>
      <c r="L127" s="494">
        <f>L72+1</f>
        <v>33</v>
      </c>
    </row>
    <row r="128" spans="1:12" ht="14.25" customHeight="1" x14ac:dyDescent="0.3">
      <c r="A128" s="698" t="s">
        <v>2989</v>
      </c>
      <c r="B128" s="631" t="s">
        <v>2996</v>
      </c>
      <c r="C128" s="631"/>
      <c r="D128" s="631"/>
      <c r="E128" s="642" t="s">
        <v>3035</v>
      </c>
      <c r="F128" s="642" t="s">
        <v>2991</v>
      </c>
      <c r="G128" s="642" t="s">
        <v>2990</v>
      </c>
      <c r="H128" s="642" t="s">
        <v>3010</v>
      </c>
      <c r="I128" s="522" t="s">
        <v>3430</v>
      </c>
      <c r="J128" s="498" t="s">
        <v>3431</v>
      </c>
      <c r="K128" s="7"/>
      <c r="L128" s="494"/>
    </row>
    <row r="129" spans="1:12" ht="14.25" customHeight="1" x14ac:dyDescent="0.3">
      <c r="A129" s="699"/>
      <c r="B129" s="633"/>
      <c r="C129" s="633"/>
      <c r="D129" s="633"/>
      <c r="E129" s="643"/>
      <c r="F129" s="643"/>
      <c r="G129" s="643"/>
      <c r="H129" s="643"/>
      <c r="I129" s="524"/>
      <c r="J129" s="500"/>
      <c r="K129" s="7"/>
      <c r="L129" s="706" t="s">
        <v>3001</v>
      </c>
    </row>
    <row r="130" spans="1:12" ht="14.25" customHeight="1" x14ac:dyDescent="0.3">
      <c r="A130" s="700"/>
      <c r="B130" s="635"/>
      <c r="C130" s="635"/>
      <c r="D130" s="635"/>
      <c r="E130" s="644"/>
      <c r="F130" s="643"/>
      <c r="G130" s="644"/>
      <c r="H130" s="644"/>
      <c r="I130" s="524"/>
      <c r="J130" s="500"/>
      <c r="K130" s="7"/>
      <c r="L130" s="706"/>
    </row>
    <row r="131" spans="1:12" ht="14.25" customHeight="1" x14ac:dyDescent="0.3">
      <c r="A131" s="109">
        <f>Sheet1!A419</f>
        <v>201021102500</v>
      </c>
      <c r="B131" s="626" t="str">
        <f>IFERROR(VLOOKUP(A131,Sheet1!$A$4:$H$2722,5,0),"-")</f>
        <v>Surub Autofiletant 212 x 25 Siniat</v>
      </c>
      <c r="C131" s="627" t="e">
        <f>VLOOKUP(#REF!,Sheet1!$A$4:$H$2722,7,1)</f>
        <v>#REF!</v>
      </c>
      <c r="D131" s="628" t="e">
        <f>VLOOKUP(#REF!,Sheet1!$A$4:$H$2722,7,1)</f>
        <v>#REF!</v>
      </c>
      <c r="E131" s="30" t="str">
        <f>IFERROR(VLOOKUP(A131,Sheet1!$A$4:$N$2722,7,1),"-")</f>
        <v>buc</v>
      </c>
      <c r="F131" s="232">
        <f>IFERROR(VLOOKUP(A131,Sheet1!$A$4:$N$2722,9,1),"-")</f>
        <v>0</v>
      </c>
      <c r="G131" s="233">
        <f>IFERROR(VLOOKUP(A131,Sheet1!$A$4:$N$2722,10,1),"-")</f>
        <v>0</v>
      </c>
      <c r="H131" s="234">
        <f>IFERROR(VLOOKUP(A131,Sheet1!$A$4:$N$2722,11,1),"-")</f>
        <v>0</v>
      </c>
      <c r="I131" s="128">
        <f>IFERROR(VLOOKUP($A131,Sheet1!$A$4:$H$2722,8,1),"-")</f>
        <v>35.659999999999997</v>
      </c>
      <c r="J131" s="26">
        <f>I131-(I131*Cuprins!$H$15)</f>
        <v>35.659999999999997</v>
      </c>
      <c r="K131" s="9"/>
      <c r="L131" s="706"/>
    </row>
    <row r="132" spans="1:12" ht="14.25" customHeight="1" x14ac:dyDescent="0.3">
      <c r="A132" s="107">
        <f>Sheet1!A420</f>
        <v>201021103500</v>
      </c>
      <c r="B132" s="593" t="str">
        <f>IFERROR(VLOOKUP(A132,Sheet1!$A$4:$H$2722,5,0),"-")</f>
        <v>Surub Autofiletant 212 x 35 cu bit PH2</v>
      </c>
      <c r="C132" s="593" t="e">
        <f>VLOOKUP(#REF!,Sheet1!$A$4:$H$2722,7,1)</f>
        <v>#REF!</v>
      </c>
      <c r="D132" s="593" t="e">
        <f>VLOOKUP(#REF!,Sheet1!$A$4:$H$2722,7,1)</f>
        <v>#REF!</v>
      </c>
      <c r="E132" s="20" t="str">
        <f>IFERROR(VLOOKUP(A132,Sheet1!$A$4:$N$2722,7,1),"-")</f>
        <v>buc</v>
      </c>
      <c r="F132" s="242">
        <f>IFERROR(VLOOKUP(A132,Sheet1!$A$4:$N$2722,9,1),"-")</f>
        <v>0</v>
      </c>
      <c r="G132" s="242">
        <f>IFERROR(VLOOKUP(A132,Sheet1!$A$4:$N$2722,10,1),"-")</f>
        <v>0</v>
      </c>
      <c r="H132" s="242">
        <f>IFERROR(VLOOKUP(A132,Sheet1!$A$4:$N$2722,11,1),"-")</f>
        <v>0</v>
      </c>
      <c r="I132" s="129">
        <f>IFERROR(VLOOKUP($A132,Sheet1!$A$4:$H$2722,8,1),"-")</f>
        <v>46.23</v>
      </c>
      <c r="J132" s="25">
        <f>I132-(I132*Cuprins!$H$15)</f>
        <v>46.23</v>
      </c>
      <c r="L132" s="706"/>
    </row>
    <row r="133" spans="1:12" ht="14.25" customHeight="1" x14ac:dyDescent="0.3">
      <c r="A133" s="109">
        <f>Sheet1!A421</f>
        <v>201021104800</v>
      </c>
      <c r="B133" s="626" t="str">
        <f>IFERROR(VLOOKUP(A133,Sheet1!$A$4:$H$2722,5,0),"-")</f>
        <v xml:space="preserve">Surub Autofiletant 212 x 45 Siniat </v>
      </c>
      <c r="C133" s="627" t="e">
        <f>VLOOKUP(#REF!,Sheet1!$A$4:$H$2722,7,1)</f>
        <v>#REF!</v>
      </c>
      <c r="D133" s="628" t="e">
        <f>VLOOKUP(#REF!,Sheet1!$A$4:$H$2722,7,1)</f>
        <v>#REF!</v>
      </c>
      <c r="E133" s="30" t="str">
        <f>IFERROR(VLOOKUP(A133,Sheet1!$A$4:$N$2722,7,1),"-")</f>
        <v>pac</v>
      </c>
      <c r="F133" s="232">
        <f>IFERROR(VLOOKUP(A133,Sheet1!$A$4:$N$2722,9,1),"-")</f>
        <v>0</v>
      </c>
      <c r="G133" s="233">
        <f>IFERROR(VLOOKUP(A133,Sheet1!$A$4:$N$2722,10,1),"-")</f>
        <v>0</v>
      </c>
      <c r="H133" s="234">
        <f>IFERROR(VLOOKUP(A133,Sheet1!$A$4:$N$2722,11,1),"-")</f>
        <v>0</v>
      </c>
      <c r="I133" s="128">
        <f>IFERROR(VLOOKUP($A133,Sheet1!$A$4:$H$2722,8,1),"-")</f>
        <v>32.020000000000003</v>
      </c>
      <c r="J133" s="26">
        <f>I133-(I133*Cuprins!$H$15)</f>
        <v>32.020000000000003</v>
      </c>
      <c r="K133" s="9"/>
      <c r="L133" s="706"/>
    </row>
    <row r="134" spans="1:12" ht="14.25" customHeight="1" x14ac:dyDescent="0.3">
      <c r="A134" s="107">
        <f>Sheet1!A422</f>
        <v>201021105800</v>
      </c>
      <c r="B134" s="593" t="str">
        <f>IFERROR(VLOOKUP(A134,Sheet1!$A$4:$H$2722,5,0),"-")</f>
        <v>Surub Autofiletant 212 x 55  Siniat</v>
      </c>
      <c r="C134" s="593" t="e">
        <f>VLOOKUP(#REF!,Sheet1!$A$4:$H$2722,7,1)</f>
        <v>#REF!</v>
      </c>
      <c r="D134" s="593" t="e">
        <f>VLOOKUP(#REF!,Sheet1!$A$4:$H$2722,7,1)</f>
        <v>#REF!</v>
      </c>
      <c r="E134" s="20" t="str">
        <f>IFERROR(VLOOKUP(A134,Sheet1!$A$4:$N$2722,7,1),"-")</f>
        <v>pac</v>
      </c>
      <c r="F134" s="242">
        <f>IFERROR(VLOOKUP(A134,Sheet1!$A$4:$N$2722,9,1),"-")</f>
        <v>0</v>
      </c>
      <c r="G134" s="242">
        <f>IFERROR(VLOOKUP(A134,Sheet1!$A$4:$N$2722,10,1),"-")</f>
        <v>0</v>
      </c>
      <c r="H134" s="242">
        <f>IFERROR(VLOOKUP(A134,Sheet1!$A$4:$N$2722,11,1),"-")</f>
        <v>0</v>
      </c>
      <c r="I134" s="129">
        <f>IFERROR(VLOOKUP($A134,Sheet1!$A$4:$H$2722,8,1),"-")</f>
        <v>37.450000000000003</v>
      </c>
      <c r="J134" s="25">
        <f>I134-(I134*Cuprins!$H$15)</f>
        <v>37.450000000000003</v>
      </c>
      <c r="K134" s="9"/>
      <c r="L134" s="706"/>
    </row>
    <row r="135" spans="1:12" ht="14.25" customHeight="1" x14ac:dyDescent="0.3">
      <c r="A135" s="109">
        <f>Sheet1!A423</f>
        <v>201021107800</v>
      </c>
      <c r="B135" s="626" t="str">
        <f>IFERROR(VLOOKUP(A135,Sheet1!$A$4:$H$2722,5,0),"-")</f>
        <v xml:space="preserve">Surub Autofiletant 212 x 70 Siniat </v>
      </c>
      <c r="C135" s="627" t="e">
        <f>VLOOKUP(#REF!,Sheet1!$A$4:$H$2722,7,1)</f>
        <v>#REF!</v>
      </c>
      <c r="D135" s="628" t="e">
        <f>VLOOKUP(#REF!,Sheet1!$A$4:$H$2722,7,1)</f>
        <v>#REF!</v>
      </c>
      <c r="E135" s="30" t="str">
        <f>IFERROR(VLOOKUP(A135,Sheet1!$A$4:$N$2722,7,1),"-")</f>
        <v>pac</v>
      </c>
      <c r="F135" s="232">
        <f>IFERROR(VLOOKUP(A135,Sheet1!$A$4:$N$2722,9,1),"-")</f>
        <v>0</v>
      </c>
      <c r="G135" s="233">
        <f>IFERROR(VLOOKUP(A135,Sheet1!$A$4:$N$2722,10,1),"-")</f>
        <v>0</v>
      </c>
      <c r="H135" s="234">
        <f>IFERROR(VLOOKUP(A135,Sheet1!$A$4:$N$2722,11,1),"-")</f>
        <v>0</v>
      </c>
      <c r="I135" s="128">
        <f>IFERROR(VLOOKUP($A135,Sheet1!$A$4:$H$2722,8,1),"-")</f>
        <v>37.72</v>
      </c>
      <c r="J135" s="26">
        <f>I135-(I135*Cuprins!$H$15)</f>
        <v>37.72</v>
      </c>
      <c r="K135" s="9"/>
      <c r="L135" s="706"/>
    </row>
    <row r="136" spans="1:12" ht="14.25" customHeight="1" x14ac:dyDescent="0.3">
      <c r="A136" s="107">
        <f>Sheet1!A424</f>
        <v>201021109500</v>
      </c>
      <c r="B136" s="593" t="str">
        <f>IFERROR(VLOOKUP(A136,Sheet1!$A$4:$H$2722,5,0),"-")</f>
        <v>Surub Autofiletant 212 x 90 / 250 buc</v>
      </c>
      <c r="C136" s="593" t="e">
        <f>VLOOKUP(#REF!,Sheet1!$A$4:$H$2722,7,1)</f>
        <v>#REF!</v>
      </c>
      <c r="D136" s="593" t="e">
        <f>VLOOKUP(#REF!,Sheet1!$A$4:$H$2722,7,1)</f>
        <v>#REF!</v>
      </c>
      <c r="E136" s="20" t="str">
        <f>IFERROR(VLOOKUP(A136,Sheet1!$A$4:$N$2722,7,1),"-")</f>
        <v>pac</v>
      </c>
      <c r="F136" s="242">
        <f>IFERROR(VLOOKUP(A136,Sheet1!$A$4:$N$2722,9,1),"-")</f>
        <v>0</v>
      </c>
      <c r="G136" s="242">
        <f>IFERROR(VLOOKUP(A136,Sheet1!$A$4:$N$2722,10,1),"-")</f>
        <v>0</v>
      </c>
      <c r="H136" s="242">
        <f>IFERROR(VLOOKUP(A136,Sheet1!$A$4:$N$2722,11,1),"-")</f>
        <v>0</v>
      </c>
      <c r="I136" s="129">
        <f>IFERROR(VLOOKUP($A136,Sheet1!$A$4:$H$2722,8,1),"-")</f>
        <v>61.25</v>
      </c>
      <c r="J136" s="25">
        <f>I136-(I136*Cuprins!$H$15)</f>
        <v>61.25</v>
      </c>
      <c r="K136" s="9"/>
      <c r="L136" s="706"/>
    </row>
    <row r="137" spans="1:12" ht="14.25" customHeight="1" x14ac:dyDescent="0.3">
      <c r="A137" s="109">
        <f>Sheet1!A433</f>
        <v>201021122300</v>
      </c>
      <c r="B137" s="626" t="str">
        <f>IFERROR(VLOOKUP(A137,Sheet1!$A$4:$H$2722,5,0),"-")</f>
        <v xml:space="preserve">Surub Autofiletant N WAB  212x41 /1000 </v>
      </c>
      <c r="C137" s="627" t="e">
        <f>VLOOKUP(#REF!,Sheet1!$A$4:$H$2722,7,1)</f>
        <v>#REF!</v>
      </c>
      <c r="D137" s="628" t="e">
        <f>VLOOKUP(#REF!,Sheet1!$A$4:$H$2722,7,1)</f>
        <v>#REF!</v>
      </c>
      <c r="E137" s="30" t="str">
        <f>IFERROR(VLOOKUP(A137,Sheet1!$A$4:$N$2722,7,1),"-")</f>
        <v>buc</v>
      </c>
      <c r="F137" s="232">
        <f>IFERROR(VLOOKUP(A137,Sheet1!$A$4:$N$2722,9,1),"-")</f>
        <v>0</v>
      </c>
      <c r="G137" s="233">
        <f>IFERROR(VLOOKUP(A137,Sheet1!$A$4:$N$2722,10,1),"-")</f>
        <v>0</v>
      </c>
      <c r="H137" s="234">
        <f>IFERROR(VLOOKUP(A137,Sheet1!$A$4:$N$2722,11,1),"-")</f>
        <v>0</v>
      </c>
      <c r="I137" s="128">
        <f>IFERROR(VLOOKUP($A137,Sheet1!$A$4:$H$2722,8,1),"-")</f>
        <v>140.9</v>
      </c>
      <c r="J137" s="26">
        <f>I137-(I137*Cuprins!$H$15)</f>
        <v>140.9</v>
      </c>
      <c r="K137" s="9"/>
      <c r="L137" s="706"/>
    </row>
    <row r="138" spans="1:12" ht="14.25" customHeight="1" x14ac:dyDescent="0.3">
      <c r="A138" s="108"/>
      <c r="B138" s="609" t="str">
        <f>IFERROR(VLOOKUP(A138,Sheet1!$A$4:$H$2722,5,0),"-")</f>
        <v>-</v>
      </c>
      <c r="C138" s="609" t="e">
        <f>VLOOKUP(#REF!,Sheet1!$A$4:$H$2722,7,1)</f>
        <v>#REF!</v>
      </c>
      <c r="D138" s="609" t="e">
        <f>VLOOKUP(#REF!,Sheet1!$A$4:$H$2722,7,1)</f>
        <v>#REF!</v>
      </c>
      <c r="E138" s="27" t="str">
        <f>IFERROR(VLOOKUP(A138,Sheet1!$A$4:$N$2722,7,1),"-")</f>
        <v>-</v>
      </c>
      <c r="F138" s="35" t="str">
        <f>IFERROR(VLOOKUP(A138,Sheet1!$A$4:$N$2722,9,1),"-")</f>
        <v>-</v>
      </c>
      <c r="G138" s="35" t="str">
        <f>IFERROR(VLOOKUP(A138,Sheet1!$A$4:$N$2722,10,1),"-")</f>
        <v>-</v>
      </c>
      <c r="H138" s="35" t="str">
        <f>IFERROR(VLOOKUP(A138,Sheet1!$A$4:$N$2722,11,1),"-")</f>
        <v>-</v>
      </c>
      <c r="I138" s="131" t="str">
        <f>IFERROR(VLOOKUP($A138,Sheet1!$A$4:$H$2722,8,1),"-")</f>
        <v>-</v>
      </c>
      <c r="J138" s="29" t="str">
        <f>IFERROR(VLOOKUP($A138,Sheet1!$A$4:$H$2722,8,1),"-")</f>
        <v>-</v>
      </c>
      <c r="K138" s="9"/>
      <c r="L138" s="706"/>
    </row>
    <row r="139" spans="1:12" ht="14.25" customHeight="1" x14ac:dyDescent="0.3">
      <c r="K139" s="9"/>
      <c r="L139" s="706"/>
    </row>
    <row r="140" spans="1:12" ht="14.25" customHeight="1" x14ac:dyDescent="0.3">
      <c r="A140" s="667"/>
      <c r="B140" s="669">
        <v>421</v>
      </c>
      <c r="C140" s="669"/>
      <c r="D140" s="669"/>
      <c r="E140" s="669"/>
      <c r="F140" s="669"/>
      <c r="G140" s="669"/>
      <c r="H140" s="669"/>
      <c r="I140" s="671"/>
      <c r="J140" s="672"/>
      <c r="K140" s="9"/>
      <c r="L140" s="706"/>
    </row>
    <row r="141" spans="1:12" ht="14.25" customHeight="1" x14ac:dyDescent="0.3">
      <c r="A141" s="668"/>
      <c r="B141" s="670"/>
      <c r="C141" s="670"/>
      <c r="D141" s="670"/>
      <c r="E141" s="670"/>
      <c r="F141" s="670"/>
      <c r="G141" s="670"/>
      <c r="H141" s="670"/>
      <c r="I141" s="673"/>
      <c r="J141" s="674"/>
      <c r="K141" s="9"/>
      <c r="L141" s="706"/>
    </row>
    <row r="142" spans="1:12" ht="14.25" customHeight="1" x14ac:dyDescent="0.3">
      <c r="A142" s="698" t="s">
        <v>2989</v>
      </c>
      <c r="B142" s="631" t="s">
        <v>2996</v>
      </c>
      <c r="C142" s="631"/>
      <c r="D142" s="631"/>
      <c r="E142" s="642" t="s">
        <v>3035</v>
      </c>
      <c r="F142" s="642" t="s">
        <v>2991</v>
      </c>
      <c r="G142" s="642" t="s">
        <v>2990</v>
      </c>
      <c r="H142" s="642" t="s">
        <v>3010</v>
      </c>
      <c r="I142" s="522" t="s">
        <v>3430</v>
      </c>
      <c r="J142" s="498" t="s">
        <v>3431</v>
      </c>
      <c r="L142" s="706"/>
    </row>
    <row r="143" spans="1:12" ht="14.25" customHeight="1" x14ac:dyDescent="0.3">
      <c r="A143" s="699"/>
      <c r="B143" s="633"/>
      <c r="C143" s="633"/>
      <c r="D143" s="633"/>
      <c r="E143" s="643"/>
      <c r="F143" s="643"/>
      <c r="G143" s="643"/>
      <c r="H143" s="643"/>
      <c r="I143" s="524"/>
      <c r="J143" s="500"/>
      <c r="L143" s="706"/>
    </row>
    <row r="144" spans="1:12" ht="14.25" customHeight="1" x14ac:dyDescent="0.3">
      <c r="A144" s="700"/>
      <c r="B144" s="635"/>
      <c r="C144" s="635"/>
      <c r="D144" s="635"/>
      <c r="E144" s="644"/>
      <c r="F144" s="643"/>
      <c r="G144" s="644"/>
      <c r="H144" s="644"/>
      <c r="I144" s="524"/>
      <c r="J144" s="500"/>
      <c r="L144" s="706"/>
    </row>
    <row r="145" spans="1:12" ht="14.25" customHeight="1" x14ac:dyDescent="0.3">
      <c r="A145" s="109">
        <f>Sheet1!A425</f>
        <v>201021111500</v>
      </c>
      <c r="B145" s="626" t="str">
        <f>IFERROR(VLOOKUP(A145,Sheet1!$A$4:$H$2722,5,0),"-")</f>
        <v>Surub Autoforant 421x9,5 cu bit PH2</v>
      </c>
      <c r="C145" s="627" t="e">
        <f>VLOOKUP(#REF!,Sheet1!$A$4:$H$2722,7,1)</f>
        <v>#REF!</v>
      </c>
      <c r="D145" s="628" t="e">
        <f>VLOOKUP(#REF!,Sheet1!$A$4:$H$2722,7,1)</f>
        <v>#REF!</v>
      </c>
      <c r="E145" s="30" t="str">
        <f>IFERROR(VLOOKUP(A145,Sheet1!$A$4:$N$2722,7,1),"-")</f>
        <v>buc</v>
      </c>
      <c r="F145" s="232">
        <f>IFERROR(VLOOKUP(A145,Sheet1!$A$4:$N$2722,9,1),"-")</f>
        <v>0</v>
      </c>
      <c r="G145" s="233">
        <f>IFERROR(VLOOKUP(A145,Sheet1!$A$4:$N$2722,10,1),"-")</f>
        <v>0</v>
      </c>
      <c r="H145" s="234">
        <f>IFERROR(VLOOKUP(A145,Sheet1!$A$4:$N$2722,11,1),"-")</f>
        <v>0</v>
      </c>
      <c r="I145" s="128">
        <f>IFERROR(VLOOKUP($A145,Sheet1!$A$4:$H$2722,8,1),"-")</f>
        <v>35.21</v>
      </c>
      <c r="J145" s="26">
        <f>I145-(I145*Cuprins!$H$15)</f>
        <v>35.21</v>
      </c>
      <c r="L145" s="706"/>
    </row>
    <row r="146" spans="1:12" ht="14.25" customHeight="1" x14ac:dyDescent="0.3">
      <c r="A146" s="107">
        <f>Sheet1!A426</f>
        <v>201021111700</v>
      </c>
      <c r="B146" s="593" t="str">
        <f>IFERROR(VLOOKUP(A146,Sheet1!$A$4:$H$2722,5,0),"-")</f>
        <v xml:space="preserve">Surub autoperforant cap plat 421x13 </v>
      </c>
      <c r="C146" s="593" t="e">
        <f>VLOOKUP(#REF!,Sheet1!$A$4:$H$2722,7,1)</f>
        <v>#REF!</v>
      </c>
      <c r="D146" s="593" t="e">
        <f>VLOOKUP(#REF!,Sheet1!$A$4:$H$2722,7,1)</f>
        <v>#REF!</v>
      </c>
      <c r="E146" s="20" t="str">
        <f>IFERROR(VLOOKUP(A146,Sheet1!$A$4:$N$2722,7,1),"-")</f>
        <v>cut</v>
      </c>
      <c r="F146" s="242">
        <f>IFERROR(VLOOKUP(A146,Sheet1!$A$4:$N$2722,9,1),"-")</f>
        <v>0</v>
      </c>
      <c r="G146" s="242">
        <f>IFERROR(VLOOKUP(A146,Sheet1!$A$4:$N$2722,10,1),"-")</f>
        <v>0</v>
      </c>
      <c r="H146" s="242">
        <f>IFERROR(VLOOKUP(A146,Sheet1!$A$4:$N$2722,11,1),"-")</f>
        <v>0</v>
      </c>
      <c r="I146" s="129">
        <f>IFERROR(VLOOKUP($A146,Sheet1!$A$4:$H$2722,8,1),"-")</f>
        <v>42.7</v>
      </c>
      <c r="J146" s="25">
        <f>I146-(I146*Cuprins!$H$15)</f>
        <v>42.7</v>
      </c>
      <c r="L146" s="706"/>
    </row>
    <row r="147" spans="1:12" ht="14.25" customHeight="1" x14ac:dyDescent="0.3">
      <c r="A147" s="109">
        <f>Sheet1!A427</f>
        <v>201021111800</v>
      </c>
      <c r="B147" s="626" t="str">
        <f>IFERROR(VLOOKUP(A147,Sheet1!$A$4:$H$2722,5,0),"-")</f>
        <v>Surub Autoperforant 421x13 / 1000 buc</v>
      </c>
      <c r="C147" s="627" t="e">
        <f>VLOOKUP(#REF!,Sheet1!$A$4:$H$2722,7,1)</f>
        <v>#REF!</v>
      </c>
      <c r="D147" s="628" t="e">
        <f>VLOOKUP(#REF!,Sheet1!$A$4:$H$2722,7,1)</f>
        <v>#REF!</v>
      </c>
      <c r="E147" s="30" t="str">
        <f>IFERROR(VLOOKUP(A147,Sheet1!$A$4:$N$2722,7,1),"-")</f>
        <v>buc</v>
      </c>
      <c r="F147" s="232">
        <f>IFERROR(VLOOKUP(A147,Sheet1!$A$4:$N$2722,9,1),"-")</f>
        <v>0</v>
      </c>
      <c r="G147" s="233">
        <f>IFERROR(VLOOKUP(A147,Sheet1!$A$4:$N$2722,10,1),"-")</f>
        <v>0</v>
      </c>
      <c r="H147" s="234">
        <f>IFERROR(VLOOKUP(A147,Sheet1!$A$4:$N$2722,11,1),"-")</f>
        <v>0</v>
      </c>
      <c r="I147" s="128">
        <f>IFERROR(VLOOKUP($A147,Sheet1!$A$4:$H$2722,8,1),"-")</f>
        <v>74.62</v>
      </c>
      <c r="J147" s="26">
        <f>I147-(I147*Cuprins!$H$15)</f>
        <v>74.62</v>
      </c>
      <c r="K147" s="7"/>
      <c r="L147" s="706"/>
    </row>
    <row r="148" spans="1:12" ht="14.25" customHeight="1" x14ac:dyDescent="0.3">
      <c r="A148" s="108">
        <f>Sheet1!A428</f>
        <v>201021111900</v>
      </c>
      <c r="B148" s="609" t="str">
        <f>IFERROR(VLOOKUP(A148,Sheet1!$A$4:$H$2722,5,0),"-")</f>
        <v>Surub autoperforant cap plat 421x9,5</v>
      </c>
      <c r="C148" s="609" t="e">
        <f>VLOOKUP(#REF!,Sheet1!$A$4:$H$2722,7,1)</f>
        <v>#REF!</v>
      </c>
      <c r="D148" s="609" t="e">
        <f>VLOOKUP(#REF!,Sheet1!$A$4:$H$2722,7,1)</f>
        <v>#REF!</v>
      </c>
      <c r="E148" s="27" t="str">
        <f>IFERROR(VLOOKUP(A148,Sheet1!$A$4:$N$2722,7,1),"-")</f>
        <v>cut</v>
      </c>
      <c r="F148" s="238">
        <f>IFERROR(VLOOKUP(A148,Sheet1!$A$4:$N$2722,9,1),"-")</f>
        <v>0</v>
      </c>
      <c r="G148" s="238">
        <f>IFERROR(VLOOKUP(A148,Sheet1!$A$4:$N$2722,10,1),"-")</f>
        <v>0</v>
      </c>
      <c r="H148" s="238">
        <f>IFERROR(VLOOKUP(A148,Sheet1!$A$4:$N$2722,11,1),"-")</f>
        <v>0</v>
      </c>
      <c r="I148" s="131">
        <f>IFERROR(VLOOKUP($A148,Sheet1!$A$4:$H$2722,8,1),"-")</f>
        <v>35.21</v>
      </c>
      <c r="J148" s="29">
        <f>I148-(I148*Cuprins!$H$15)</f>
        <v>35.21</v>
      </c>
      <c r="L148" s="706"/>
    </row>
    <row r="149" spans="1:12" ht="14.25" customHeight="1" x14ac:dyDescent="0.3">
      <c r="F149" s="245"/>
      <c r="G149" s="245"/>
      <c r="H149" s="245"/>
      <c r="L149" s="706"/>
    </row>
    <row r="150" spans="1:12" ht="14.25" customHeight="1" x14ac:dyDescent="0.3">
      <c r="A150" s="667"/>
      <c r="B150" s="669">
        <v>221</v>
      </c>
      <c r="C150" s="669"/>
      <c r="D150" s="669"/>
      <c r="E150" s="669"/>
      <c r="F150" s="669"/>
      <c r="G150" s="669"/>
      <c r="H150" s="669"/>
      <c r="I150" s="671"/>
      <c r="J150" s="672"/>
      <c r="K150" s="9"/>
      <c r="L150" s="706"/>
    </row>
    <row r="151" spans="1:12" ht="14.25" customHeight="1" x14ac:dyDescent="0.3">
      <c r="A151" s="668"/>
      <c r="B151" s="670"/>
      <c r="C151" s="670"/>
      <c r="D151" s="670"/>
      <c r="E151" s="670"/>
      <c r="F151" s="670"/>
      <c r="G151" s="670"/>
      <c r="H151" s="670"/>
      <c r="I151" s="673"/>
      <c r="J151" s="674"/>
      <c r="K151" s="9"/>
      <c r="L151" s="706"/>
    </row>
    <row r="152" spans="1:12" ht="14.25" customHeight="1" x14ac:dyDescent="0.3">
      <c r="A152" s="698" t="s">
        <v>2989</v>
      </c>
      <c r="B152" s="631" t="s">
        <v>2996</v>
      </c>
      <c r="C152" s="631"/>
      <c r="D152" s="631"/>
      <c r="E152" s="642" t="s">
        <v>3035</v>
      </c>
      <c r="F152" s="642" t="s">
        <v>2991</v>
      </c>
      <c r="G152" s="642" t="s">
        <v>2990</v>
      </c>
      <c r="H152" s="642" t="s">
        <v>3010</v>
      </c>
      <c r="I152" s="522" t="s">
        <v>3430</v>
      </c>
      <c r="J152" s="498" t="s">
        <v>3431</v>
      </c>
      <c r="L152" s="706"/>
    </row>
    <row r="153" spans="1:12" ht="14.25" customHeight="1" x14ac:dyDescent="0.3">
      <c r="A153" s="699"/>
      <c r="B153" s="633"/>
      <c r="C153" s="633"/>
      <c r="D153" s="633"/>
      <c r="E153" s="643"/>
      <c r="F153" s="643"/>
      <c r="G153" s="643"/>
      <c r="H153" s="643"/>
      <c r="I153" s="524"/>
      <c r="J153" s="500"/>
      <c r="L153" s="706"/>
    </row>
    <row r="154" spans="1:12" ht="14.25" customHeight="1" x14ac:dyDescent="0.3">
      <c r="A154" s="700"/>
      <c r="B154" s="635"/>
      <c r="C154" s="635"/>
      <c r="D154" s="635"/>
      <c r="E154" s="644"/>
      <c r="F154" s="643"/>
      <c r="G154" s="644"/>
      <c r="H154" s="644"/>
      <c r="I154" s="524"/>
      <c r="J154" s="500"/>
      <c r="L154" s="706"/>
    </row>
    <row r="155" spans="1:12" ht="14.25" customHeight="1" x14ac:dyDescent="0.3">
      <c r="A155" s="109">
        <f>Sheet1!A429</f>
        <v>201021112500</v>
      </c>
      <c r="B155" s="626" t="str">
        <f>IFERROR(VLOOKUP(A155,Sheet1!$A$4:$H$2722,5,0),"-")</f>
        <v>Surub Autoperforant  221x25 Nida</v>
      </c>
      <c r="C155" s="627" t="e">
        <f>VLOOKUP(#REF!,Sheet1!$A$4:$H$2722,7,1)</f>
        <v>#REF!</v>
      </c>
      <c r="D155" s="628" t="e">
        <f>VLOOKUP(#REF!,Sheet1!$A$4:$H$2722,7,1)</f>
        <v>#REF!</v>
      </c>
      <c r="E155" s="30" t="str">
        <f>IFERROR(VLOOKUP(A155,Sheet1!$A$4:$N$2722,7,1),"-")</f>
        <v>buc</v>
      </c>
      <c r="F155" s="232">
        <f>IFERROR(VLOOKUP(A155,Sheet1!$A$4:$N$2722,9,1),"-")</f>
        <v>0</v>
      </c>
      <c r="G155" s="233">
        <f>IFERROR(VLOOKUP(A155,Sheet1!$A$4:$N$2722,10,1),"-")</f>
        <v>0</v>
      </c>
      <c r="H155" s="234">
        <f>IFERROR(VLOOKUP(A155,Sheet1!$A$4:$N$2722,11,1),"-")</f>
        <v>0</v>
      </c>
      <c r="I155" s="128">
        <f>IFERROR(VLOOKUP($A155,Sheet1!$A$4:$H$2722,8,1),"-")</f>
        <v>50.56</v>
      </c>
      <c r="J155" s="26">
        <f>I155-(I155*Cuprins!$H$15)</f>
        <v>50.56</v>
      </c>
      <c r="L155" s="706"/>
    </row>
    <row r="156" spans="1:12" ht="14.25" customHeight="1" x14ac:dyDescent="0.3">
      <c r="A156" s="107">
        <f>Sheet1!A430</f>
        <v>201021113500</v>
      </c>
      <c r="B156" s="593" t="str">
        <f>IFERROR(VLOOKUP(A156,Sheet1!$A$4:$H$2722,5,0),"-")</f>
        <v>Surub Autoperforant  221x35 Nida</v>
      </c>
      <c r="C156" s="593" t="e">
        <f>VLOOKUP(#REF!,Sheet1!$A$4:$H$2722,7,1)</f>
        <v>#REF!</v>
      </c>
      <c r="D156" s="593" t="e">
        <f>VLOOKUP(#REF!,Sheet1!$A$4:$H$2722,7,1)</f>
        <v>#REF!</v>
      </c>
      <c r="E156" s="20" t="str">
        <f>IFERROR(VLOOKUP(A156,Sheet1!$A$4:$N$2722,7,1),"-")</f>
        <v>pac</v>
      </c>
      <c r="F156" s="242">
        <f>IFERROR(VLOOKUP(A156,Sheet1!$A$4:$N$2722,9,1),"-")</f>
        <v>0</v>
      </c>
      <c r="G156" s="242">
        <f>IFERROR(VLOOKUP(A156,Sheet1!$A$4:$N$2722,10,1),"-")</f>
        <v>0</v>
      </c>
      <c r="H156" s="242">
        <f>IFERROR(VLOOKUP(A156,Sheet1!$A$4:$N$2722,11,1),"-")</f>
        <v>0</v>
      </c>
      <c r="I156" s="129">
        <f>IFERROR(VLOOKUP($A156,Sheet1!$A$4:$H$2722,8,1),"-")</f>
        <v>63.35</v>
      </c>
      <c r="J156" s="25">
        <f>I156-(I156*Cuprins!$H$15)</f>
        <v>63.35</v>
      </c>
      <c r="L156" s="706"/>
    </row>
    <row r="157" spans="1:12" ht="14.25" customHeight="1" x14ac:dyDescent="0.3">
      <c r="A157" s="109">
        <f>Sheet1!A431</f>
        <v>201021114500</v>
      </c>
      <c r="B157" s="626" t="str">
        <f>IFERROR(VLOOKUP(A157,Sheet1!$A$4:$H$2722,5,0),"-")</f>
        <v>Surub Autoperforant Nida  221x 45</v>
      </c>
      <c r="C157" s="627" t="e">
        <f>VLOOKUP(#REF!,Sheet1!$A$4:$H$2722,7,1)</f>
        <v>#REF!</v>
      </c>
      <c r="D157" s="628" t="e">
        <f>VLOOKUP(#REF!,Sheet1!$A$4:$H$2722,7,1)</f>
        <v>#REF!</v>
      </c>
      <c r="E157" s="30" t="str">
        <f>IFERROR(VLOOKUP(A157,Sheet1!$A$4:$N$2722,7,1),"-")</f>
        <v>pac</v>
      </c>
      <c r="F157" s="232">
        <f>IFERROR(VLOOKUP(A157,Sheet1!$A$4:$N$2722,9,1),"-")</f>
        <v>0</v>
      </c>
      <c r="G157" s="233">
        <f>IFERROR(VLOOKUP(A157,Sheet1!$A$4:$N$2722,10,1),"-")</f>
        <v>0</v>
      </c>
      <c r="H157" s="234">
        <f>IFERROR(VLOOKUP(A157,Sheet1!$A$4:$N$2722,11,1),"-")</f>
        <v>0</v>
      </c>
      <c r="I157" s="128">
        <f>IFERROR(VLOOKUP($A157,Sheet1!$A$4:$H$2722,8,1),"-")</f>
        <v>45.44</v>
      </c>
      <c r="J157" s="26">
        <f>I157-(I157*Cuprins!$H$15)</f>
        <v>45.44</v>
      </c>
      <c r="K157" s="7"/>
      <c r="L157" s="706"/>
    </row>
    <row r="158" spans="1:12" ht="14.25" customHeight="1" x14ac:dyDescent="0.3">
      <c r="A158" s="108">
        <f>Sheet1!A432</f>
        <v>201021115100</v>
      </c>
      <c r="B158" s="609" t="str">
        <f>IFERROR(VLOOKUP(A158,Sheet1!$A$4:$H$2722,5,0),"-")</f>
        <v>Surub autoperforant Nida 221 x 55</v>
      </c>
      <c r="C158" s="609" t="e">
        <f>VLOOKUP(#REF!,Sheet1!$A$4:$H$2722,7,1)</f>
        <v>#REF!</v>
      </c>
      <c r="D158" s="609" t="e">
        <f>VLOOKUP(#REF!,Sheet1!$A$4:$H$2722,7,1)</f>
        <v>#REF!</v>
      </c>
      <c r="E158" s="27" t="str">
        <f>IFERROR(VLOOKUP(A158,Sheet1!$A$4:$N$2722,7,1),"-")</f>
        <v>pac</v>
      </c>
      <c r="F158" s="238">
        <f>IFERROR(VLOOKUP(A158,Sheet1!$A$4:$N$2722,9,1),"-")</f>
        <v>0</v>
      </c>
      <c r="G158" s="238">
        <f>IFERROR(VLOOKUP(A158,Sheet1!$A$4:$N$2722,10,1),"-")</f>
        <v>0</v>
      </c>
      <c r="H158" s="238">
        <f>IFERROR(VLOOKUP(A158,Sheet1!$A$4:$N$2722,11,1),"-")</f>
        <v>0</v>
      </c>
      <c r="I158" s="131">
        <f>IFERROR(VLOOKUP($A158,Sheet1!$A$4:$H$2722,8,1),"-")</f>
        <v>54.24</v>
      </c>
      <c r="J158" s="29">
        <f>I158-(I158*Cuprins!$H$15)</f>
        <v>54.24</v>
      </c>
      <c r="L158" s="706"/>
    </row>
    <row r="159" spans="1:12" ht="14.25" customHeight="1" x14ac:dyDescent="0.3">
      <c r="A159" s="158"/>
      <c r="B159" s="293"/>
      <c r="C159" s="293"/>
      <c r="D159" s="293"/>
      <c r="E159" s="160"/>
      <c r="F159" s="306"/>
      <c r="G159" s="306"/>
      <c r="H159" s="306"/>
      <c r="I159" s="294"/>
      <c r="J159" s="126"/>
      <c r="L159" s="706"/>
    </row>
    <row r="160" spans="1:12" ht="14.25" customHeight="1" x14ac:dyDescent="0.3">
      <c r="A160" s="158"/>
      <c r="B160" s="293"/>
      <c r="C160" s="293"/>
      <c r="D160" s="293"/>
      <c r="E160" s="160"/>
      <c r="F160" s="306"/>
      <c r="G160" s="306"/>
      <c r="H160" s="306"/>
      <c r="I160" s="294"/>
      <c r="J160" s="126"/>
      <c r="L160" s="706"/>
    </row>
    <row r="161" spans="1:12" ht="14.25" customHeight="1" x14ac:dyDescent="0.3">
      <c r="A161" s="158"/>
      <c r="B161" s="293"/>
      <c r="C161" s="293"/>
      <c r="D161" s="293"/>
      <c r="E161" s="160"/>
      <c r="F161" s="306"/>
      <c r="G161" s="306"/>
      <c r="H161" s="306"/>
      <c r="I161" s="294"/>
      <c r="J161" s="126"/>
      <c r="L161" s="706"/>
    </row>
    <row r="162" spans="1:12" ht="14.25" customHeight="1" x14ac:dyDescent="0.3">
      <c r="A162" s="158"/>
      <c r="B162" s="293"/>
      <c r="C162" s="293"/>
      <c r="D162" s="293"/>
      <c r="E162" s="160"/>
      <c r="F162" s="306"/>
      <c r="G162" s="306"/>
      <c r="H162" s="306"/>
      <c r="I162" s="294"/>
      <c r="J162" s="126"/>
      <c r="L162" s="706"/>
    </row>
    <row r="163" spans="1:12" ht="14.25" customHeight="1" x14ac:dyDescent="0.3">
      <c r="A163" s="158"/>
      <c r="B163" s="293"/>
      <c r="C163" s="293"/>
      <c r="D163" s="293"/>
      <c r="E163" s="160"/>
      <c r="F163" s="306"/>
      <c r="G163" s="306"/>
      <c r="H163" s="306"/>
      <c r="I163" s="294"/>
      <c r="J163" s="126"/>
      <c r="L163" s="706"/>
    </row>
    <row r="164" spans="1:12" ht="14.25" customHeight="1" x14ac:dyDescent="0.3">
      <c r="A164" s="158"/>
      <c r="B164" s="293"/>
      <c r="C164" s="293"/>
      <c r="D164" s="293"/>
      <c r="E164" s="160"/>
      <c r="F164" s="306"/>
      <c r="G164" s="306"/>
      <c r="H164" s="306"/>
      <c r="I164" s="294"/>
      <c r="J164" s="126"/>
      <c r="L164" s="706"/>
    </row>
    <row r="165" spans="1:12" ht="14.25" customHeight="1" x14ac:dyDescent="0.3">
      <c r="A165" s="158"/>
      <c r="B165" s="293"/>
      <c r="C165" s="293"/>
      <c r="D165" s="293"/>
      <c r="E165" s="160"/>
      <c r="F165" s="306"/>
      <c r="G165" s="306"/>
      <c r="H165" s="306"/>
      <c r="I165" s="294"/>
      <c r="J165" s="126"/>
      <c r="L165" s="706"/>
    </row>
    <row r="166" spans="1:12" ht="14.25" customHeight="1" x14ac:dyDescent="0.3">
      <c r="A166" s="158"/>
      <c r="B166" s="293"/>
      <c r="C166" s="293"/>
      <c r="D166" s="293"/>
      <c r="E166" s="160"/>
      <c r="F166" s="306"/>
      <c r="G166" s="306"/>
      <c r="H166" s="306"/>
      <c r="I166" s="294"/>
      <c r="J166" s="126"/>
      <c r="L166" s="706"/>
    </row>
    <row r="167" spans="1:12" ht="14.25" customHeight="1" x14ac:dyDescent="0.3">
      <c r="A167" s="158"/>
      <c r="B167" s="293"/>
      <c r="C167" s="293"/>
      <c r="D167" s="293"/>
      <c r="E167" s="160"/>
      <c r="F167" s="306"/>
      <c r="G167" s="306"/>
      <c r="H167" s="306"/>
      <c r="I167" s="294"/>
      <c r="J167" s="126"/>
      <c r="L167" s="707" t="s">
        <v>3108</v>
      </c>
    </row>
    <row r="168" spans="1:12" ht="14.25" customHeight="1" x14ac:dyDescent="0.3">
      <c r="L168" s="707"/>
    </row>
    <row r="169" spans="1:12" ht="14.25" customHeight="1" x14ac:dyDescent="0.3">
      <c r="A169" s="667"/>
      <c r="B169" s="669" t="s">
        <v>3120</v>
      </c>
      <c r="C169" s="669"/>
      <c r="D169" s="669"/>
      <c r="E169" s="669"/>
      <c r="F169" s="669"/>
      <c r="G169" s="669"/>
      <c r="H169" s="669"/>
      <c r="I169" s="671"/>
      <c r="J169" s="672"/>
      <c r="L169" s="707"/>
    </row>
    <row r="170" spans="1:12" ht="14.25" customHeight="1" x14ac:dyDescent="0.3">
      <c r="A170" s="668"/>
      <c r="B170" s="670"/>
      <c r="C170" s="670"/>
      <c r="D170" s="670"/>
      <c r="E170" s="670"/>
      <c r="F170" s="670"/>
      <c r="G170" s="670"/>
      <c r="H170" s="670"/>
      <c r="I170" s="673"/>
      <c r="J170" s="674"/>
      <c r="L170" s="707"/>
    </row>
    <row r="171" spans="1:12" ht="14.25" customHeight="1" x14ac:dyDescent="0.3">
      <c r="A171" s="698" t="s">
        <v>2989</v>
      </c>
      <c r="B171" s="631" t="s">
        <v>2996</v>
      </c>
      <c r="C171" s="631"/>
      <c r="D171" s="631"/>
      <c r="E171" s="642" t="s">
        <v>3035</v>
      </c>
      <c r="F171" s="642" t="s">
        <v>2991</v>
      </c>
      <c r="G171" s="642" t="s">
        <v>2990</v>
      </c>
      <c r="H171" s="642" t="s">
        <v>3010</v>
      </c>
      <c r="I171" s="522" t="s">
        <v>3430</v>
      </c>
      <c r="J171" s="498" t="s">
        <v>3431</v>
      </c>
      <c r="L171" s="707"/>
    </row>
    <row r="172" spans="1:12" ht="14.25" customHeight="1" x14ac:dyDescent="0.3">
      <c r="A172" s="699"/>
      <c r="B172" s="633"/>
      <c r="C172" s="633"/>
      <c r="D172" s="633"/>
      <c r="E172" s="643"/>
      <c r="F172" s="643"/>
      <c r="G172" s="643"/>
      <c r="H172" s="643"/>
      <c r="I172" s="524"/>
      <c r="J172" s="500"/>
      <c r="L172" s="707"/>
    </row>
    <row r="173" spans="1:12" ht="14.25" customHeight="1" x14ac:dyDescent="0.3">
      <c r="A173" s="700"/>
      <c r="B173" s="635"/>
      <c r="C173" s="635"/>
      <c r="D173" s="635"/>
      <c r="E173" s="644"/>
      <c r="F173" s="643"/>
      <c r="G173" s="644"/>
      <c r="H173" s="644"/>
      <c r="I173" s="524"/>
      <c r="J173" s="500"/>
      <c r="L173" s="707"/>
    </row>
    <row r="174" spans="1:12" ht="14.25" customHeight="1" x14ac:dyDescent="0.3">
      <c r="A174" s="109">
        <f>Sheet1!A434</f>
        <v>201021122500</v>
      </c>
      <c r="B174" s="626" t="str">
        <f>IFERROR(VLOOKUP(A174,Sheet1!$A$4:$H$2722,5,0),"-")</f>
        <v>Surub Autofiletant LaDura 3,9x45 (1000b)</v>
      </c>
      <c r="C174" s="627" t="e">
        <f>VLOOKUP(#REF!,Sheet1!$A$4:$H$2722,7,1)</f>
        <v>#REF!</v>
      </c>
      <c r="D174" s="628" t="e">
        <f>VLOOKUP(#REF!,Sheet1!$A$4:$H$2722,7,1)</f>
        <v>#REF!</v>
      </c>
      <c r="E174" s="30" t="str">
        <f>IFERROR(VLOOKUP(A174,Sheet1!$A$4:$N$2722,7,1),"-")</f>
        <v>buc</v>
      </c>
      <c r="F174" s="232">
        <f>IFERROR(VLOOKUP(A174,Sheet1!$A$4:$N$2722,9,1),"-")</f>
        <v>0</v>
      </c>
      <c r="G174" s="233">
        <f>IFERROR(VLOOKUP(A174,Sheet1!$A$4:$N$2722,10,1),"-")</f>
        <v>0</v>
      </c>
      <c r="H174" s="234">
        <f>IFERROR(VLOOKUP(A174,Sheet1!$A$4:$N$2722,11,1),"-")</f>
        <v>0</v>
      </c>
      <c r="I174" s="128">
        <f>IFERROR(VLOOKUP($A174,Sheet1!$A$4:$H$2722,8,1),"-")</f>
        <v>130.19999999999999</v>
      </c>
      <c r="J174" s="26">
        <f>I174-(I174*Cuprins!$H$15)</f>
        <v>130.19999999999999</v>
      </c>
      <c r="L174" s="707"/>
    </row>
    <row r="175" spans="1:12" ht="14.25" customHeight="1" x14ac:dyDescent="0.3">
      <c r="A175" s="107">
        <f>Sheet1!A435</f>
        <v>201021135500</v>
      </c>
      <c r="B175" s="593" t="str">
        <f>IFERROR(VLOOKUP(A175,Sheet1!$A$4:$H$2722,5,0),"-")</f>
        <v>Surub Autoperforant 5,5x25 / 250 buc</v>
      </c>
      <c r="C175" s="593" t="e">
        <f>VLOOKUP(#REF!,Sheet1!$A$4:$H$2722,7,1)</f>
        <v>#REF!</v>
      </c>
      <c r="D175" s="593" t="e">
        <f>VLOOKUP(#REF!,Sheet1!$A$4:$H$2722,7,1)</f>
        <v>#REF!</v>
      </c>
      <c r="E175" s="20" t="str">
        <f>IFERROR(VLOOKUP(A175,Sheet1!$A$4:$N$2722,7,1),"-")</f>
        <v>pac</v>
      </c>
      <c r="F175" s="242">
        <f>IFERROR(VLOOKUP(A175,Sheet1!$A$4:$N$2722,9,1),"-")</f>
        <v>0</v>
      </c>
      <c r="G175" s="242">
        <f>IFERROR(VLOOKUP(A175,Sheet1!$A$4:$N$2722,10,1),"-")</f>
        <v>0</v>
      </c>
      <c r="H175" s="242">
        <f>IFERROR(VLOOKUP(A175,Sheet1!$A$4:$N$2722,11,1),"-")</f>
        <v>0</v>
      </c>
      <c r="I175" s="129">
        <f>IFERROR(VLOOKUP($A175,Sheet1!$A$4:$H$2722,8,1),"-")</f>
        <v>112.34</v>
      </c>
      <c r="J175" s="25">
        <f>I175-(I175*Cuprins!$H$15)</f>
        <v>112.34</v>
      </c>
      <c r="L175" s="707"/>
    </row>
    <row r="176" spans="1:12" ht="14.25" customHeight="1" x14ac:dyDescent="0.3">
      <c r="A176" s="109">
        <f>Sheet1!A436</f>
        <v>201021153000</v>
      </c>
      <c r="B176" s="626" t="str">
        <f>IFERROR(VLOOKUP(A176,Sheet1!$A$4:$H$2722,5,0),"-")</f>
        <v>Diblu Metalic 6 x 40 DN 6 Siniat 100 buc</v>
      </c>
      <c r="C176" s="627" t="e">
        <f>VLOOKUP(#REF!,Sheet1!$A$4:$H$2722,7,1)</f>
        <v>#REF!</v>
      </c>
      <c r="D176" s="628" t="e">
        <f>VLOOKUP(#REF!,Sheet1!$A$4:$H$2722,7,1)</f>
        <v>#REF!</v>
      </c>
      <c r="E176" s="30" t="str">
        <f>IFERROR(VLOOKUP(A176,Sheet1!$A$4:$N$2722,7,1),"-")</f>
        <v>pac</v>
      </c>
      <c r="F176" s="232">
        <f>IFERROR(VLOOKUP(A176,Sheet1!$A$4:$N$2722,9,1),"-")</f>
        <v>0</v>
      </c>
      <c r="G176" s="233">
        <f>IFERROR(VLOOKUP(A176,Sheet1!$A$4:$N$2722,10,1),"-")</f>
        <v>0</v>
      </c>
      <c r="H176" s="234">
        <f>IFERROR(VLOOKUP(A176,Sheet1!$A$4:$N$2722,11,1),"-")</f>
        <v>0</v>
      </c>
      <c r="I176" s="128">
        <f>IFERROR(VLOOKUP($A176,Sheet1!$A$4:$H$2722,8,1),"-")</f>
        <v>58.78</v>
      </c>
      <c r="J176" s="26">
        <f>I176-(I176*Cuprins!$H$15)</f>
        <v>58.78</v>
      </c>
      <c r="K176" s="7"/>
      <c r="L176" s="707"/>
    </row>
    <row r="177" spans="1:12" ht="14.25" customHeight="1" x14ac:dyDescent="0.3">
      <c r="A177" s="107">
        <f>Sheet1!A437</f>
        <v>201021171500</v>
      </c>
      <c r="B177" s="593" t="str">
        <f>IFERROR(VLOOKUP(A177,Sheet1!$A$4:$H$2722,5,0),"-")</f>
        <v xml:space="preserve">Diblu cu surub 6x40 / 200 buc </v>
      </c>
      <c r="C177" s="593" t="e">
        <f>VLOOKUP(#REF!,Sheet1!$A$4:$H$2722,7,1)</f>
        <v>#REF!</v>
      </c>
      <c r="D177" s="593" t="e">
        <f>VLOOKUP(#REF!,Sheet1!$A$4:$H$2722,7,1)</f>
        <v>#REF!</v>
      </c>
      <c r="E177" s="20" t="str">
        <f>IFERROR(VLOOKUP(A177,Sheet1!$A$4:$N$2722,7,1),"-")</f>
        <v>pac</v>
      </c>
      <c r="F177" s="242">
        <f>IFERROR(VLOOKUP(A177,Sheet1!$A$4:$N$2722,9,1),"-")</f>
        <v>0</v>
      </c>
      <c r="G177" s="242">
        <f>IFERROR(VLOOKUP(A177,Sheet1!$A$4:$N$2722,10,1),"-")</f>
        <v>0</v>
      </c>
      <c r="H177" s="242">
        <f>IFERROR(VLOOKUP(A177,Sheet1!$A$4:$N$2722,11,1),"-")</f>
        <v>0</v>
      </c>
      <c r="I177" s="129">
        <f>IFERROR(VLOOKUP($A177,Sheet1!$A$4:$H$2722,8,1),"-")</f>
        <v>26.71</v>
      </c>
      <c r="J177" s="25">
        <f>I177-(I177*Cuprins!$H$15)</f>
        <v>26.71</v>
      </c>
      <c r="L177" s="707"/>
    </row>
    <row r="178" spans="1:12" ht="14.25" customHeight="1" x14ac:dyDescent="0.3">
      <c r="A178" s="109">
        <f>Sheet1!A438</f>
        <v>201021171800</v>
      </c>
      <c r="B178" s="626" t="str">
        <f>IFERROR(VLOOKUP(A178,Sheet1!$A$4:$H$2722,5,0),"-")</f>
        <v xml:space="preserve">Diblu cu surub 6x40 / 200 buc </v>
      </c>
      <c r="C178" s="627" t="e">
        <f>VLOOKUP(#REF!,Sheet1!$A$4:$H$2722,7,1)</f>
        <v>#REF!</v>
      </c>
      <c r="D178" s="628" t="e">
        <f>VLOOKUP(#REF!,Sheet1!$A$4:$H$2722,7,1)</f>
        <v>#REF!</v>
      </c>
      <c r="E178" s="30" t="str">
        <f>IFERROR(VLOOKUP(A178,Sheet1!$A$4:$N$2722,7,1),"-")</f>
        <v>pac</v>
      </c>
      <c r="F178" s="232">
        <f>IFERROR(VLOOKUP(A178,Sheet1!$A$4:$N$2722,9,1),"-")</f>
        <v>0</v>
      </c>
      <c r="G178" s="233">
        <f>IFERROR(VLOOKUP(A178,Sheet1!$A$4:$N$2722,10,1),"-")</f>
        <v>0</v>
      </c>
      <c r="H178" s="234">
        <f>IFERROR(VLOOKUP(A178,Sheet1!$A$4:$N$2722,11,1),"-")</f>
        <v>0</v>
      </c>
      <c r="I178" s="128">
        <f>IFERROR(VLOOKUP($A178,Sheet1!$A$4:$H$2722,8,1),"-")</f>
        <v>26.71</v>
      </c>
      <c r="J178" s="26">
        <f>I178-(I178*Cuprins!$H$15)</f>
        <v>26.71</v>
      </c>
      <c r="L178" s="707"/>
    </row>
    <row r="179" spans="1:12" ht="14.25" customHeight="1" x14ac:dyDescent="0.3">
      <c r="A179" s="107">
        <f>Sheet1!A439</f>
        <v>201021172500</v>
      </c>
      <c r="B179" s="593" t="str">
        <f>IFERROR(VLOOKUP(A179,Sheet1!$A$4:$H$2722,5,0),"-")</f>
        <v xml:space="preserve">Diblu cu surub 6x60 / 100 buc </v>
      </c>
      <c r="C179" s="593" t="e">
        <f>VLOOKUP(#REF!,Sheet1!$A$4:$H$2722,7,1)</f>
        <v>#REF!</v>
      </c>
      <c r="D179" s="593" t="e">
        <f>VLOOKUP(#REF!,Sheet1!$A$4:$H$2722,7,1)</f>
        <v>#REF!</v>
      </c>
      <c r="E179" s="20" t="str">
        <f>IFERROR(VLOOKUP(A179,Sheet1!$A$4:$N$2722,7,1),"-")</f>
        <v>pac</v>
      </c>
      <c r="F179" s="242">
        <f>IFERROR(VLOOKUP(A179,Sheet1!$A$4:$N$2722,9,1),"-")</f>
        <v>0</v>
      </c>
      <c r="G179" s="242">
        <f>IFERROR(VLOOKUP(A179,Sheet1!$A$4:$N$2722,10,1),"-")</f>
        <v>0</v>
      </c>
      <c r="H179" s="242">
        <f>IFERROR(VLOOKUP(A179,Sheet1!$A$4:$N$2722,11,1),"-")</f>
        <v>0</v>
      </c>
      <c r="I179" s="129">
        <f>IFERROR(VLOOKUP($A179,Sheet1!$A$4:$H$2722,8,1),"-")</f>
        <v>29.75</v>
      </c>
      <c r="J179" s="25">
        <f>I179-(I179*Cuprins!$H$15)</f>
        <v>29.75</v>
      </c>
      <c r="L179" s="707"/>
    </row>
    <row r="180" spans="1:12" ht="14.25" customHeight="1" x14ac:dyDescent="0.3">
      <c r="A180" s="109">
        <f>Sheet1!A440</f>
        <v>201021173000</v>
      </c>
      <c r="B180" s="626" t="str">
        <f>IFERROR(VLOOKUP(A180,Sheet1!$A$4:$H$2722,5,0),"-")</f>
        <v>Diblu cu surub 6 x 80 (100 buc) Nida</v>
      </c>
      <c r="C180" s="627" t="e">
        <f>VLOOKUP(#REF!,Sheet1!$A$4:$H$2722,7,1)</f>
        <v>#REF!</v>
      </c>
      <c r="D180" s="628" t="e">
        <f>VLOOKUP(#REF!,Sheet1!$A$4:$H$2722,7,1)</f>
        <v>#REF!</v>
      </c>
      <c r="E180" s="30" t="str">
        <f>IFERROR(VLOOKUP(A180,Sheet1!$A$4:$N$2722,7,1),"-")</f>
        <v>buc</v>
      </c>
      <c r="F180" s="232">
        <f>IFERROR(VLOOKUP(A180,Sheet1!$A$4:$N$2722,9,1),"-")</f>
        <v>0</v>
      </c>
      <c r="G180" s="233">
        <f>IFERROR(VLOOKUP(A180,Sheet1!$A$4:$N$2722,10,1),"-")</f>
        <v>0</v>
      </c>
      <c r="H180" s="234">
        <f>IFERROR(VLOOKUP(A180,Sheet1!$A$4:$N$2722,11,1),"-")</f>
        <v>0</v>
      </c>
      <c r="I180" s="128">
        <f>IFERROR(VLOOKUP($A180,Sheet1!$A$4:$H$2722,8,1),"-")</f>
        <v>29.49</v>
      </c>
      <c r="J180" s="26">
        <f>I180-(I180*Cuprins!$H$15)</f>
        <v>29.49</v>
      </c>
      <c r="L180" s="707"/>
    </row>
    <row r="181" spans="1:12" ht="14.25" customHeight="1" x14ac:dyDescent="0.3">
      <c r="A181" s="107">
        <f>Sheet1!A441</f>
        <v>201021174000</v>
      </c>
      <c r="B181" s="593" t="str">
        <f>IFERROR(VLOOKUP(A181,Sheet1!$A$4:$H$2722,5,0),"-")</f>
        <v>Diblu cu surub 8 x 80 (50 buc) Nida</v>
      </c>
      <c r="C181" s="593" t="e">
        <f>VLOOKUP(#REF!,Sheet1!$A$4:$H$2722,7,1)</f>
        <v>#REF!</v>
      </c>
      <c r="D181" s="593" t="e">
        <f>VLOOKUP(#REF!,Sheet1!$A$4:$H$2722,7,1)</f>
        <v>#REF!</v>
      </c>
      <c r="E181" s="20" t="str">
        <f>IFERROR(VLOOKUP(A181,Sheet1!$A$4:$N$2722,7,1),"-")</f>
        <v>pac</v>
      </c>
      <c r="F181" s="242">
        <f>IFERROR(VLOOKUP(A181,Sheet1!$A$4:$N$2722,9,1),"-")</f>
        <v>0</v>
      </c>
      <c r="G181" s="242">
        <f>IFERROR(VLOOKUP(A181,Sheet1!$A$4:$N$2722,10,1),"-")</f>
        <v>0</v>
      </c>
      <c r="H181" s="242">
        <f>IFERROR(VLOOKUP(A181,Sheet1!$A$4:$N$2722,11,1),"-")</f>
        <v>0</v>
      </c>
      <c r="I181" s="129">
        <f>IFERROR(VLOOKUP($A181,Sheet1!$A$4:$H$2722,8,1),"-")</f>
        <v>23.22</v>
      </c>
      <c r="J181" s="25">
        <f>I181-(I181*Cuprins!$H$15)</f>
        <v>23.22</v>
      </c>
      <c r="L181" s="707"/>
    </row>
    <row r="182" spans="1:12" ht="14.25" customHeight="1" x14ac:dyDescent="0.3">
      <c r="A182" s="109">
        <f>Sheet1!A442</f>
        <v>201021190000</v>
      </c>
      <c r="B182" s="626" t="str">
        <f>IFERROR(VLOOKUP(A182,Sheet1!$A$4:$H$2722,5,0),"-")</f>
        <v>Surub M8 NIDA pt prindere colt UA</v>
      </c>
      <c r="C182" s="627" t="e">
        <f>VLOOKUP(#REF!,Sheet1!$A$4:$H$2722,7,1)</f>
        <v>#REF!</v>
      </c>
      <c r="D182" s="628" t="e">
        <f>VLOOKUP(#REF!,Sheet1!$A$4:$H$2722,7,1)</f>
        <v>#REF!</v>
      </c>
      <c r="E182" s="30" t="str">
        <f>IFERROR(VLOOKUP(A182,Sheet1!$A$4:$N$2722,7,1),"-")</f>
        <v>buc</v>
      </c>
      <c r="F182" s="232">
        <f>IFERROR(VLOOKUP(A182,Sheet1!$A$4:$N$2722,9,1),"-")</f>
        <v>0</v>
      </c>
      <c r="G182" s="233">
        <f>IFERROR(VLOOKUP(A182,Sheet1!$A$4:$N$2722,10,1),"-")</f>
        <v>0</v>
      </c>
      <c r="H182" s="234">
        <f>IFERROR(VLOOKUP(A182,Sheet1!$A$4:$N$2722,11,1),"-")</f>
        <v>0</v>
      </c>
      <c r="I182" s="128">
        <f>IFERROR(VLOOKUP($A182,Sheet1!$A$4:$H$2722,8,1),"-")</f>
        <v>0.83</v>
      </c>
      <c r="J182" s="26">
        <f>I182-(I182*Cuprins!$H$15)</f>
        <v>0.83</v>
      </c>
      <c r="L182" s="494">
        <f>L127+1</f>
        <v>34</v>
      </c>
    </row>
    <row r="183" spans="1:12" ht="14.25" customHeight="1" x14ac:dyDescent="0.3">
      <c r="A183" s="108"/>
      <c r="B183" s="609" t="str">
        <f>IFERROR(VLOOKUP(A183,Sheet1!$A$4:$H$2722,5,0),"-")</f>
        <v>-</v>
      </c>
      <c r="C183" s="609" t="e">
        <f>VLOOKUP(#REF!,Sheet1!$A$4:$H$2722,7,1)</f>
        <v>#REF!</v>
      </c>
      <c r="D183" s="609" t="e">
        <f>VLOOKUP(#REF!,Sheet1!$A$4:$H$2722,7,1)</f>
        <v>#REF!</v>
      </c>
      <c r="E183" s="27" t="str">
        <f>IFERROR(VLOOKUP(A183,Sheet1!$A$4:$N$2722,7,1),"-")</f>
        <v>-</v>
      </c>
      <c r="F183" s="35" t="str">
        <f>IFERROR(VLOOKUP(A183,Sheet1!$A$4:$N$2722,9,1),"-")</f>
        <v>-</v>
      </c>
      <c r="G183" s="35" t="str">
        <f>IFERROR(VLOOKUP(A183,Sheet1!$A$4:$N$2722,10,1),"-")</f>
        <v>-</v>
      </c>
      <c r="H183" s="35" t="str">
        <f>IFERROR(VLOOKUP(A183,Sheet1!$A$4:$N$2722,11,1),"-")</f>
        <v>-</v>
      </c>
      <c r="I183" s="131" t="str">
        <f>IFERROR(VLOOKUP($A183,Sheet1!$A$4:$H$2722,8,1),"-")</f>
        <v>-</v>
      </c>
      <c r="J183" s="29" t="str">
        <f>IFERROR(VLOOKUP($A183,Sheet1!$A$4:$H$2722,8,1),"-")</f>
        <v>-</v>
      </c>
      <c r="L183" s="494"/>
    </row>
    <row r="184" spans="1:12" ht="14.25" customHeight="1" x14ac:dyDescent="0.3">
      <c r="A184" s="158"/>
      <c r="B184" s="293"/>
      <c r="C184" s="293"/>
      <c r="D184" s="293"/>
      <c r="E184" s="160"/>
      <c r="F184" s="161"/>
      <c r="G184" s="161"/>
      <c r="H184" s="161"/>
      <c r="I184" s="294"/>
      <c r="J184" s="126"/>
      <c r="L184" s="706" t="s">
        <v>3001</v>
      </c>
    </row>
    <row r="185" spans="1:12" ht="14.25" customHeight="1" x14ac:dyDescent="0.3">
      <c r="A185" s="158"/>
      <c r="B185" s="293"/>
      <c r="C185" s="293"/>
      <c r="D185" s="293"/>
      <c r="E185" s="160"/>
      <c r="F185" s="161"/>
      <c r="G185" s="161"/>
      <c r="H185" s="161"/>
      <c r="I185" s="294"/>
      <c r="J185" s="126"/>
      <c r="L185" s="706"/>
    </row>
    <row r="186" spans="1:12" ht="14.25" customHeight="1" x14ac:dyDescent="0.3">
      <c r="A186" s="158"/>
      <c r="B186" s="293"/>
      <c r="C186" s="293"/>
      <c r="D186" s="293"/>
      <c r="E186" s="160"/>
      <c r="F186" s="161"/>
      <c r="G186" s="161"/>
      <c r="H186" s="161"/>
      <c r="I186" s="294"/>
      <c r="J186" s="126"/>
      <c r="K186" s="8"/>
      <c r="L186" s="706"/>
    </row>
    <row r="187" spans="1:12" ht="14.25" customHeight="1" x14ac:dyDescent="0.3">
      <c r="A187" s="158"/>
      <c r="B187" s="293"/>
      <c r="C187" s="293"/>
      <c r="D187" s="293"/>
      <c r="E187" s="160"/>
      <c r="F187" s="161"/>
      <c r="G187" s="161"/>
      <c r="H187" s="161"/>
      <c r="I187" s="294"/>
      <c r="J187" s="126"/>
      <c r="L187" s="706"/>
    </row>
    <row r="188" spans="1:12" ht="14.25" customHeight="1" x14ac:dyDescent="0.3">
      <c r="A188" s="158"/>
      <c r="B188" s="293"/>
      <c r="C188" s="293"/>
      <c r="D188" s="293"/>
      <c r="E188" s="160"/>
      <c r="F188" s="161"/>
      <c r="G188" s="161"/>
      <c r="H188" s="161"/>
      <c r="I188" s="294"/>
      <c r="J188" s="126"/>
      <c r="L188" s="706"/>
    </row>
    <row r="189" spans="1:12" ht="14.25" customHeight="1" x14ac:dyDescent="0.3">
      <c r="A189" s="158"/>
      <c r="B189" s="293"/>
      <c r="C189" s="293"/>
      <c r="D189" s="293"/>
      <c r="E189" s="160"/>
      <c r="F189" s="161"/>
      <c r="G189" s="161"/>
      <c r="H189" s="161"/>
      <c r="I189" s="294"/>
      <c r="J189" s="126"/>
      <c r="L189" s="706"/>
    </row>
    <row r="190" spans="1:12" ht="14.25" customHeight="1" x14ac:dyDescent="0.3">
      <c r="A190" s="158"/>
      <c r="B190" s="293"/>
      <c r="C190" s="293"/>
      <c r="D190" s="293"/>
      <c r="E190" s="160"/>
      <c r="F190" s="161"/>
      <c r="G190" s="161"/>
      <c r="H190" s="161"/>
      <c r="I190" s="294"/>
      <c r="J190" s="126"/>
      <c r="K190" s="7"/>
      <c r="L190" s="706"/>
    </row>
    <row r="191" spans="1:12" ht="14.25" customHeight="1" x14ac:dyDescent="0.3">
      <c r="A191" s="158"/>
      <c r="B191" s="293"/>
      <c r="C191" s="293"/>
      <c r="D191" s="293"/>
      <c r="E191" s="160"/>
      <c r="F191" s="161"/>
      <c r="G191" s="161"/>
      <c r="H191" s="161"/>
      <c r="I191" s="294"/>
      <c r="J191" s="126"/>
      <c r="K191" s="9"/>
      <c r="L191" s="706"/>
    </row>
    <row r="192" spans="1:12" ht="14.25" customHeight="1" x14ac:dyDescent="0.3">
      <c r="A192" s="158"/>
      <c r="B192" s="293"/>
      <c r="C192" s="293"/>
      <c r="D192" s="293"/>
      <c r="E192" s="160"/>
      <c r="F192" s="161"/>
      <c r="G192" s="161"/>
      <c r="H192" s="161"/>
      <c r="I192" s="294"/>
      <c r="J192" s="126"/>
      <c r="K192" s="9"/>
      <c r="L192" s="706"/>
    </row>
    <row r="193" spans="1:12" ht="14.25" customHeight="1" x14ac:dyDescent="0.3">
      <c r="A193" s="158"/>
      <c r="B193" s="293"/>
      <c r="C193" s="293"/>
      <c r="D193" s="293"/>
      <c r="E193" s="160"/>
      <c r="F193" s="161"/>
      <c r="G193" s="161"/>
      <c r="H193" s="161"/>
      <c r="I193" s="294"/>
      <c r="J193" s="126"/>
      <c r="L193" s="706"/>
    </row>
    <row r="194" spans="1:12" ht="14.25" customHeight="1" x14ac:dyDescent="0.3">
      <c r="A194" s="158"/>
      <c r="B194" s="293"/>
      <c r="C194" s="293"/>
      <c r="D194" s="293"/>
      <c r="E194" s="160"/>
      <c r="F194" s="161"/>
      <c r="G194" s="161"/>
      <c r="H194" s="161"/>
      <c r="I194" s="294"/>
      <c r="J194" s="126"/>
      <c r="L194" s="706"/>
    </row>
    <row r="195" spans="1:12" ht="14.25" customHeight="1" x14ac:dyDescent="0.3">
      <c r="A195" s="158"/>
      <c r="B195" s="293"/>
      <c r="C195" s="293"/>
      <c r="D195" s="293"/>
      <c r="E195" s="160"/>
      <c r="F195" s="161"/>
      <c r="G195" s="161"/>
      <c r="H195" s="161"/>
      <c r="I195" s="294"/>
      <c r="J195" s="126"/>
      <c r="L195" s="706"/>
    </row>
    <row r="196" spans="1:12" ht="14.25" customHeight="1" x14ac:dyDescent="0.3">
      <c r="A196" s="158"/>
      <c r="B196" s="293"/>
      <c r="C196" s="293"/>
      <c r="D196" s="293"/>
      <c r="E196" s="160"/>
      <c r="F196" s="161"/>
      <c r="G196" s="161"/>
      <c r="H196" s="161"/>
      <c r="I196" s="294"/>
      <c r="J196" s="126"/>
      <c r="K196" s="9"/>
      <c r="L196" s="706"/>
    </row>
    <row r="197" spans="1:12" ht="14.25" customHeight="1" x14ac:dyDescent="0.3">
      <c r="A197" s="158"/>
      <c r="B197" s="293"/>
      <c r="C197" s="293"/>
      <c r="D197" s="293"/>
      <c r="E197" s="160"/>
      <c r="F197" s="161"/>
      <c r="G197" s="161"/>
      <c r="H197" s="161"/>
      <c r="I197" s="294"/>
      <c r="J197" s="126"/>
      <c r="K197" s="9"/>
      <c r="L197" s="706"/>
    </row>
    <row r="198" spans="1:12" ht="14.25" customHeight="1" x14ac:dyDescent="0.3">
      <c r="A198" s="158"/>
      <c r="B198" s="293"/>
      <c r="C198" s="293"/>
      <c r="D198" s="293"/>
      <c r="E198" s="160"/>
      <c r="F198" s="161"/>
      <c r="G198" s="161"/>
      <c r="H198" s="161"/>
      <c r="I198" s="294"/>
      <c r="J198" s="126"/>
      <c r="K198" s="9"/>
      <c r="L198" s="706"/>
    </row>
    <row r="199" spans="1:12" ht="14.25" customHeight="1" x14ac:dyDescent="0.3">
      <c r="A199" s="158"/>
      <c r="B199" s="293"/>
      <c r="C199" s="293"/>
      <c r="D199" s="293"/>
      <c r="E199" s="160"/>
      <c r="F199" s="161"/>
      <c r="G199" s="161"/>
      <c r="H199" s="161"/>
      <c r="I199" s="294"/>
      <c r="J199" s="126"/>
      <c r="K199" s="9"/>
      <c r="L199" s="706"/>
    </row>
    <row r="200" spans="1:12" ht="14.25" customHeight="1" x14ac:dyDescent="0.3">
      <c r="A200" s="158"/>
      <c r="B200" s="293"/>
      <c r="C200" s="293"/>
      <c r="D200" s="293"/>
      <c r="E200" s="160"/>
      <c r="F200" s="161"/>
      <c r="G200" s="161"/>
      <c r="H200" s="161"/>
      <c r="I200" s="294"/>
      <c r="J200" s="126"/>
      <c r="K200" s="9"/>
      <c r="L200" s="706"/>
    </row>
    <row r="201" spans="1:12" ht="14.25" customHeight="1" x14ac:dyDescent="0.3">
      <c r="A201" s="158"/>
      <c r="B201" s="293"/>
      <c r="C201" s="293"/>
      <c r="D201" s="293"/>
      <c r="E201" s="160"/>
      <c r="F201" s="161"/>
      <c r="G201" s="161"/>
      <c r="H201" s="161"/>
      <c r="I201" s="294"/>
      <c r="J201" s="126"/>
      <c r="K201" s="9"/>
      <c r="L201" s="706"/>
    </row>
    <row r="202" spans="1:12" ht="14.25" customHeight="1" x14ac:dyDescent="0.3">
      <c r="A202" s="158"/>
      <c r="B202" s="293"/>
      <c r="C202" s="293"/>
      <c r="D202" s="293"/>
      <c r="E202" s="160"/>
      <c r="F202" s="161"/>
      <c r="G202" s="161"/>
      <c r="H202" s="161"/>
      <c r="I202" s="294"/>
      <c r="J202" s="126"/>
      <c r="K202" s="9"/>
      <c r="L202" s="706"/>
    </row>
    <row r="203" spans="1:12" ht="14.25" customHeight="1" x14ac:dyDescent="0.3">
      <c r="A203" s="158"/>
      <c r="B203" s="293"/>
      <c r="C203" s="293"/>
      <c r="D203" s="293"/>
      <c r="E203" s="160"/>
      <c r="F203" s="161"/>
      <c r="G203" s="161"/>
      <c r="H203" s="161"/>
      <c r="I203" s="294"/>
      <c r="J203" s="126"/>
      <c r="K203" s="9"/>
      <c r="L203" s="706"/>
    </row>
    <row r="204" spans="1:12" ht="14.25" customHeight="1" x14ac:dyDescent="0.3">
      <c r="A204" s="158"/>
      <c r="B204" s="293"/>
      <c r="C204" s="293"/>
      <c r="D204" s="293"/>
      <c r="E204" s="160"/>
      <c r="F204" s="161"/>
      <c r="G204" s="161"/>
      <c r="H204" s="161"/>
      <c r="I204" s="294"/>
      <c r="J204" s="126"/>
      <c r="K204" s="9"/>
      <c r="L204" s="706"/>
    </row>
    <row r="205" spans="1:12" ht="14.25" customHeight="1" x14ac:dyDescent="0.3">
      <c r="A205" s="158"/>
      <c r="B205" s="293"/>
      <c r="C205" s="293"/>
      <c r="D205" s="293"/>
      <c r="E205" s="160"/>
      <c r="F205" s="161"/>
      <c r="G205" s="161"/>
      <c r="H205" s="161"/>
      <c r="I205" s="294"/>
      <c r="J205" s="126"/>
      <c r="K205" s="9"/>
      <c r="L205" s="706"/>
    </row>
    <row r="206" spans="1:12" ht="14.25" customHeight="1" x14ac:dyDescent="0.3">
      <c r="A206" s="158"/>
      <c r="B206" s="293"/>
      <c r="C206" s="293"/>
      <c r="D206" s="293"/>
      <c r="E206" s="160"/>
      <c r="F206" s="161"/>
      <c r="G206" s="161"/>
      <c r="H206" s="161"/>
      <c r="I206" s="294"/>
      <c r="J206" s="126"/>
      <c r="K206" s="9"/>
      <c r="L206" s="706"/>
    </row>
    <row r="207" spans="1:12" ht="14.25" customHeight="1" x14ac:dyDescent="0.3">
      <c r="A207" s="158"/>
      <c r="B207" s="293"/>
      <c r="C207" s="293"/>
      <c r="D207" s="293"/>
      <c r="E207" s="160"/>
      <c r="F207" s="161"/>
      <c r="G207" s="161"/>
      <c r="H207" s="161"/>
      <c r="I207" s="294"/>
      <c r="J207" s="126"/>
      <c r="L207" s="706"/>
    </row>
    <row r="208" spans="1:12" ht="14.25" customHeight="1" x14ac:dyDescent="0.3">
      <c r="A208" s="158"/>
      <c r="B208" s="293"/>
      <c r="C208" s="293"/>
      <c r="D208" s="293"/>
      <c r="E208" s="160"/>
      <c r="F208" s="161"/>
      <c r="G208" s="161"/>
      <c r="H208" s="161"/>
      <c r="I208" s="294"/>
      <c r="J208" s="126"/>
      <c r="L208" s="706"/>
    </row>
    <row r="209" spans="1:12" ht="14.25" customHeight="1" x14ac:dyDescent="0.3">
      <c r="A209" s="158"/>
      <c r="B209" s="293"/>
      <c r="C209" s="293"/>
      <c r="D209" s="293"/>
      <c r="E209" s="160"/>
      <c r="F209" s="161"/>
      <c r="G209" s="161"/>
      <c r="H209" s="161"/>
      <c r="I209" s="294"/>
      <c r="J209" s="126"/>
      <c r="L209" s="706"/>
    </row>
    <row r="210" spans="1:12" ht="14.25" customHeight="1" x14ac:dyDescent="0.3">
      <c r="A210" s="158"/>
      <c r="B210" s="293"/>
      <c r="C210" s="293"/>
      <c r="D210" s="293"/>
      <c r="E210" s="160"/>
      <c r="F210" s="161"/>
      <c r="G210" s="161"/>
      <c r="H210" s="161"/>
      <c r="I210" s="294"/>
      <c r="J210" s="126"/>
      <c r="L210" s="706"/>
    </row>
    <row r="211" spans="1:12" ht="14.25" customHeight="1" x14ac:dyDescent="0.3">
      <c r="A211" s="158"/>
      <c r="B211" s="293"/>
      <c r="C211" s="293"/>
      <c r="D211" s="293"/>
      <c r="E211" s="160"/>
      <c r="F211" s="161"/>
      <c r="G211" s="161"/>
      <c r="H211" s="161"/>
      <c r="I211" s="294"/>
      <c r="J211" s="126"/>
      <c r="K211" s="7"/>
      <c r="L211" s="706"/>
    </row>
    <row r="212" spans="1:12" ht="14.25" customHeight="1" x14ac:dyDescent="0.3">
      <c r="A212" s="158"/>
      <c r="B212" s="293"/>
      <c r="C212" s="293"/>
      <c r="D212" s="293"/>
      <c r="E212" s="160"/>
      <c r="F212" s="161"/>
      <c r="G212" s="161"/>
      <c r="H212" s="161"/>
      <c r="I212" s="294"/>
      <c r="J212" s="126"/>
      <c r="K212" s="7"/>
      <c r="L212" s="706"/>
    </row>
    <row r="213" spans="1:12" ht="14.25" customHeight="1" x14ac:dyDescent="0.3">
      <c r="A213" s="158"/>
      <c r="B213" s="293"/>
      <c r="C213" s="293"/>
      <c r="D213" s="293"/>
      <c r="E213" s="160"/>
      <c r="F213" s="161"/>
      <c r="G213" s="161"/>
      <c r="H213" s="161"/>
      <c r="I213" s="294"/>
      <c r="J213" s="126"/>
      <c r="K213" s="7"/>
      <c r="L213" s="706"/>
    </row>
    <row r="214" spans="1:12" ht="14.25" customHeight="1" x14ac:dyDescent="0.3">
      <c r="A214" s="158"/>
      <c r="B214" s="293"/>
      <c r="C214" s="293"/>
      <c r="D214" s="293"/>
      <c r="E214" s="160"/>
      <c r="F214" s="161"/>
      <c r="G214" s="161"/>
      <c r="H214" s="161"/>
      <c r="I214" s="294"/>
      <c r="J214" s="126"/>
      <c r="L214" s="706"/>
    </row>
    <row r="215" spans="1:12" ht="14.25" customHeight="1" x14ac:dyDescent="0.3">
      <c r="A215" s="158"/>
      <c r="B215" s="293"/>
      <c r="C215" s="293"/>
      <c r="D215" s="293"/>
      <c r="E215" s="160"/>
      <c r="F215" s="161"/>
      <c r="G215" s="161"/>
      <c r="H215" s="161"/>
      <c r="I215" s="294"/>
      <c r="J215" s="126"/>
      <c r="L215" s="706"/>
    </row>
    <row r="216" spans="1:12" ht="14.25" customHeight="1" x14ac:dyDescent="0.3">
      <c r="A216" s="158"/>
      <c r="B216" s="293"/>
      <c r="C216" s="293"/>
      <c r="D216" s="293"/>
      <c r="E216" s="160"/>
      <c r="F216" s="161"/>
      <c r="G216" s="161"/>
      <c r="H216" s="161"/>
      <c r="I216" s="294"/>
      <c r="J216" s="126"/>
      <c r="K216" s="9"/>
      <c r="L216" s="706"/>
    </row>
    <row r="217" spans="1:12" ht="14.25" customHeight="1" x14ac:dyDescent="0.3">
      <c r="A217" s="158"/>
      <c r="B217" s="293"/>
      <c r="C217" s="293"/>
      <c r="D217" s="293"/>
      <c r="E217" s="160"/>
      <c r="F217" s="161"/>
      <c r="G217" s="161"/>
      <c r="H217" s="161"/>
      <c r="I217" s="294"/>
      <c r="J217" s="126"/>
      <c r="L217" s="706"/>
    </row>
    <row r="218" spans="1:12" ht="14.25" customHeight="1" x14ac:dyDescent="0.3">
      <c r="A218" s="158"/>
      <c r="B218" s="293"/>
      <c r="C218" s="293"/>
      <c r="D218" s="293"/>
      <c r="E218" s="160"/>
      <c r="F218" s="161"/>
      <c r="G218" s="161"/>
      <c r="H218" s="161"/>
      <c r="I218" s="294"/>
      <c r="J218" s="126"/>
      <c r="L218" s="706"/>
    </row>
    <row r="219" spans="1:12" ht="14.25" customHeight="1" x14ac:dyDescent="0.3">
      <c r="A219" s="158"/>
      <c r="B219" s="293"/>
      <c r="C219" s="293"/>
      <c r="D219" s="293"/>
      <c r="E219" s="160"/>
      <c r="F219" s="161"/>
      <c r="G219" s="161"/>
      <c r="H219" s="161"/>
      <c r="I219" s="294"/>
      <c r="J219" s="126"/>
      <c r="L219" s="706"/>
    </row>
    <row r="220" spans="1:12" ht="14.25" customHeight="1" x14ac:dyDescent="0.3">
      <c r="A220" s="158"/>
      <c r="B220" s="293"/>
      <c r="C220" s="293"/>
      <c r="D220" s="293"/>
      <c r="E220" s="160"/>
      <c r="F220" s="161"/>
      <c r="G220" s="161"/>
      <c r="H220" s="161"/>
      <c r="I220" s="294"/>
      <c r="J220" s="126"/>
      <c r="L220" s="706"/>
    </row>
    <row r="221" spans="1:12" ht="14.25" customHeight="1" x14ac:dyDescent="0.3">
      <c r="A221" s="158"/>
      <c r="B221" s="293"/>
      <c r="C221" s="293"/>
      <c r="D221" s="293"/>
      <c r="E221" s="160"/>
      <c r="F221" s="161"/>
      <c r="G221" s="161"/>
      <c r="H221" s="161"/>
      <c r="I221" s="294"/>
      <c r="J221" s="126"/>
      <c r="K221" s="7"/>
      <c r="L221" s="706"/>
    </row>
    <row r="222" spans="1:12" ht="14.25" customHeight="1" x14ac:dyDescent="0.3">
      <c r="A222" s="158"/>
      <c r="B222" s="293"/>
      <c r="C222" s="293"/>
      <c r="D222" s="293"/>
      <c r="E222" s="160"/>
      <c r="F222" s="161"/>
      <c r="G222" s="161"/>
      <c r="H222" s="161"/>
      <c r="I222" s="294"/>
      <c r="J222" s="126"/>
      <c r="K222" s="7"/>
      <c r="L222" s="707" t="s">
        <v>3108</v>
      </c>
    </row>
    <row r="223" spans="1:12" ht="14.25" customHeight="1" thickBot="1" x14ac:dyDescent="0.35">
      <c r="L223" s="707"/>
    </row>
    <row r="224" spans="1:12" ht="14.25" customHeight="1" x14ac:dyDescent="0.3">
      <c r="A224" s="658"/>
      <c r="B224" s="661" t="s">
        <v>3119</v>
      </c>
      <c r="C224" s="661"/>
      <c r="D224" s="661"/>
      <c r="E224" s="661"/>
      <c r="F224" s="661"/>
      <c r="G224" s="661"/>
      <c r="H224" s="661"/>
      <c r="I224" s="661"/>
      <c r="J224" s="664"/>
      <c r="L224" s="707"/>
    </row>
    <row r="225" spans="1:12" ht="14.25" customHeight="1" x14ac:dyDescent="0.3">
      <c r="A225" s="659"/>
      <c r="B225" s="662"/>
      <c r="C225" s="662"/>
      <c r="D225" s="662"/>
      <c r="E225" s="662"/>
      <c r="F225" s="662"/>
      <c r="G225" s="662"/>
      <c r="H225" s="662"/>
      <c r="I225" s="662"/>
      <c r="J225" s="665"/>
      <c r="L225" s="707"/>
    </row>
    <row r="226" spans="1:12" ht="14.25" customHeight="1" thickBot="1" x14ac:dyDescent="0.35">
      <c r="A226" s="660"/>
      <c r="B226" s="663"/>
      <c r="C226" s="663"/>
      <c r="D226" s="663"/>
      <c r="E226" s="663"/>
      <c r="F226" s="663"/>
      <c r="G226" s="663"/>
      <c r="H226" s="663"/>
      <c r="I226" s="663"/>
      <c r="J226" s="666"/>
      <c r="L226" s="707"/>
    </row>
    <row r="227" spans="1:12" ht="14.25" customHeight="1" x14ac:dyDescent="0.3">
      <c r="A227" s="1"/>
      <c r="B227" s="88"/>
      <c r="C227" s="4"/>
      <c r="D227" s="4"/>
      <c r="E227" s="4"/>
      <c r="F227" s="4"/>
      <c r="G227" s="4"/>
      <c r="H227" s="5"/>
      <c r="I227" s="138"/>
      <c r="J227" s="3"/>
      <c r="L227" s="707"/>
    </row>
    <row r="228" spans="1:12" ht="14.25" customHeight="1" x14ac:dyDescent="0.3">
      <c r="A228" s="667"/>
      <c r="B228" s="669">
        <v>212</v>
      </c>
      <c r="C228" s="669"/>
      <c r="D228" s="669"/>
      <c r="E228" s="669"/>
      <c r="F228" s="669"/>
      <c r="G228" s="669"/>
      <c r="H228" s="669"/>
      <c r="I228" s="671"/>
      <c r="J228" s="672"/>
      <c r="L228" s="707"/>
    </row>
    <row r="229" spans="1:12" ht="14.25" customHeight="1" x14ac:dyDescent="0.3">
      <c r="A229" s="668"/>
      <c r="B229" s="670"/>
      <c r="C229" s="670"/>
      <c r="D229" s="670"/>
      <c r="E229" s="670"/>
      <c r="F229" s="670"/>
      <c r="G229" s="670"/>
      <c r="H229" s="670"/>
      <c r="I229" s="673"/>
      <c r="J229" s="674"/>
      <c r="L229" s="707"/>
    </row>
    <row r="230" spans="1:12" ht="14.25" customHeight="1" x14ac:dyDescent="0.3">
      <c r="A230" s="698" t="s">
        <v>2989</v>
      </c>
      <c r="B230" s="631" t="s">
        <v>2996</v>
      </c>
      <c r="C230" s="631"/>
      <c r="D230" s="631"/>
      <c r="E230" s="642" t="s">
        <v>3035</v>
      </c>
      <c r="F230" s="642" t="s">
        <v>2991</v>
      </c>
      <c r="G230" s="642" t="s">
        <v>2990</v>
      </c>
      <c r="H230" s="642" t="s">
        <v>3010</v>
      </c>
      <c r="I230" s="522" t="s">
        <v>3430</v>
      </c>
      <c r="J230" s="498" t="s">
        <v>3431</v>
      </c>
      <c r="L230" s="707"/>
    </row>
    <row r="231" spans="1:12" ht="14.25" customHeight="1" x14ac:dyDescent="0.3">
      <c r="A231" s="699"/>
      <c r="B231" s="633"/>
      <c r="C231" s="633"/>
      <c r="D231" s="633"/>
      <c r="E231" s="643"/>
      <c r="F231" s="643"/>
      <c r="G231" s="643"/>
      <c r="H231" s="643"/>
      <c r="I231" s="524"/>
      <c r="J231" s="500"/>
      <c r="L231" s="707"/>
    </row>
    <row r="232" spans="1:12" ht="14.25" customHeight="1" x14ac:dyDescent="0.3">
      <c r="A232" s="700"/>
      <c r="B232" s="635"/>
      <c r="C232" s="635"/>
      <c r="D232" s="635"/>
      <c r="E232" s="644"/>
      <c r="F232" s="643"/>
      <c r="G232" s="644"/>
      <c r="H232" s="644"/>
      <c r="I232" s="524"/>
      <c r="J232" s="500"/>
      <c r="L232" s="707"/>
    </row>
    <row r="233" spans="1:12" ht="14.25" customHeight="1" x14ac:dyDescent="0.3">
      <c r="A233" s="109">
        <f>Sheet1!A444</f>
        <v>201022102500</v>
      </c>
      <c r="B233" s="626" t="str">
        <f>IFERROR(VLOOKUP(A233,Sheet1!$A$4:$H$2722,5,0),"-")</f>
        <v>Surub Autofiletant 212 x 25  S G (1000)</v>
      </c>
      <c r="C233" s="627" t="e">
        <f>VLOOKUP(#REF!,Sheet1!$A$4:$H$2722,7,1)</f>
        <v>#REF!</v>
      </c>
      <c r="D233" s="628" t="e">
        <f>VLOOKUP(#REF!,Sheet1!$A$4:$H$2722,7,1)</f>
        <v>#REF!</v>
      </c>
      <c r="E233" s="30" t="str">
        <f>IFERROR(VLOOKUP(A233,Sheet1!$A$4:$N$2722,7,1),"-")</f>
        <v>buc</v>
      </c>
      <c r="F233" s="232">
        <f>IFERROR(VLOOKUP(A233,Sheet1!$A$4:$N$2722,9,1),"-")</f>
        <v>0</v>
      </c>
      <c r="G233" s="233">
        <f>IFERROR(VLOOKUP(A233,Sheet1!$A$4:$N$2722,10,1),"-")</f>
        <v>0</v>
      </c>
      <c r="H233" s="234">
        <f>IFERROR(VLOOKUP(A233,Sheet1!$A$4:$N$2722,11,1),"-")</f>
        <v>0</v>
      </c>
      <c r="I233" s="128">
        <f>IFERROR(VLOOKUP($A233,Sheet1!$A$4:$H$2722,8,1),"-")</f>
        <v>36.93</v>
      </c>
      <c r="J233" s="26">
        <f>I233-(I233*Cuprins!$H$15)</f>
        <v>36.93</v>
      </c>
      <c r="L233" s="707"/>
    </row>
    <row r="234" spans="1:12" ht="14.25" customHeight="1" x14ac:dyDescent="0.3">
      <c r="A234" s="107">
        <f>Sheet1!A445</f>
        <v>201022103500</v>
      </c>
      <c r="B234" s="593" t="str">
        <f>IFERROR(VLOOKUP(A234,Sheet1!$A$4:$H$2722,5,0),"-")</f>
        <v>Surub Autofiletant 212 x 35 S G (1000)</v>
      </c>
      <c r="C234" s="593" t="e">
        <f>VLOOKUP(#REF!,Sheet1!$A$4:$H$2722,7,1)</f>
        <v>#REF!</v>
      </c>
      <c r="D234" s="593" t="e">
        <f>VLOOKUP(#REF!,Sheet1!$A$4:$H$2722,7,1)</f>
        <v>#REF!</v>
      </c>
      <c r="E234" s="20" t="str">
        <f>IFERROR(VLOOKUP(A234,Sheet1!$A$4:$N$2722,7,1),"-")</f>
        <v>pac</v>
      </c>
      <c r="F234" s="242">
        <f>IFERROR(VLOOKUP(A234,Sheet1!$A$4:$N$2722,9,1),"-")</f>
        <v>0</v>
      </c>
      <c r="G234" s="242">
        <f>IFERROR(VLOOKUP(A234,Sheet1!$A$4:$N$2722,10,1),"-")</f>
        <v>0</v>
      </c>
      <c r="H234" s="242">
        <f>IFERROR(VLOOKUP(A234,Sheet1!$A$4:$N$2722,11,1),"-")</f>
        <v>0</v>
      </c>
      <c r="I234" s="129">
        <f>IFERROR(VLOOKUP($A234,Sheet1!$A$4:$H$2722,8,1),"-")</f>
        <v>45.69</v>
      </c>
      <c r="J234" s="25">
        <f>I234-(I234*Cuprins!$H$15)</f>
        <v>45.69</v>
      </c>
      <c r="L234" s="707"/>
    </row>
    <row r="235" spans="1:12" ht="14.25" customHeight="1" x14ac:dyDescent="0.3">
      <c r="A235" s="109">
        <f>Sheet1!A446</f>
        <v>201022104500</v>
      </c>
      <c r="B235" s="626" t="str">
        <f>IFERROR(VLOOKUP(A235,Sheet1!$A$4:$H$2722,5,0),"-")</f>
        <v>Surub Autofiletant 212 x 45 S G (500)</v>
      </c>
      <c r="C235" s="627" t="e">
        <f>VLOOKUP(#REF!,Sheet1!$A$4:$H$2722,7,1)</f>
        <v>#REF!</v>
      </c>
      <c r="D235" s="628" t="e">
        <f>VLOOKUP(#REF!,Sheet1!$A$4:$H$2722,7,1)</f>
        <v>#REF!</v>
      </c>
      <c r="E235" s="30" t="str">
        <f>IFERROR(VLOOKUP(A235,Sheet1!$A$4:$N$2722,7,1),"-")</f>
        <v>pac</v>
      </c>
      <c r="F235" s="232">
        <f>IFERROR(VLOOKUP(A235,Sheet1!$A$4:$N$2722,9,1),"-")</f>
        <v>0</v>
      </c>
      <c r="G235" s="233">
        <f>IFERROR(VLOOKUP(A235,Sheet1!$A$4:$N$2722,10,1),"-")</f>
        <v>0</v>
      </c>
      <c r="H235" s="234">
        <f>IFERROR(VLOOKUP(A235,Sheet1!$A$4:$N$2722,11,1),"-")</f>
        <v>0</v>
      </c>
      <c r="I235" s="128">
        <f>IFERROR(VLOOKUP($A235,Sheet1!$A$4:$H$2722,8,1),"-")</f>
        <v>31.07</v>
      </c>
      <c r="J235" s="26">
        <f>I235-(I235*Cuprins!$H$15)</f>
        <v>31.07</v>
      </c>
      <c r="L235" s="707"/>
    </row>
    <row r="236" spans="1:12" ht="14.25" customHeight="1" x14ac:dyDescent="0.3">
      <c r="A236" s="108">
        <f>Sheet1!A447</f>
        <v>201022105500</v>
      </c>
      <c r="B236" s="609" t="str">
        <f>IFERROR(VLOOKUP(A236,Sheet1!$A$4:$H$2722,5,0),"-")</f>
        <v>Surub autofiletant 212 x 55 S G (500)</v>
      </c>
      <c r="C236" s="609" t="e">
        <f>VLOOKUP(#REF!,Sheet1!$A$4:$H$2722,7,1)</f>
        <v>#REF!</v>
      </c>
      <c r="D236" s="609" t="e">
        <f>VLOOKUP(#REF!,Sheet1!$A$4:$H$2722,7,1)</f>
        <v>#REF!</v>
      </c>
      <c r="E236" s="27" t="str">
        <f>IFERROR(VLOOKUP(A236,Sheet1!$A$4:$N$2722,7,1),"-")</f>
        <v>pac</v>
      </c>
      <c r="F236" s="238">
        <f>IFERROR(VLOOKUP(A236,Sheet1!$A$4:$N$2722,9,1),"-")</f>
        <v>0</v>
      </c>
      <c r="G236" s="238">
        <f>IFERROR(VLOOKUP(A236,Sheet1!$A$4:$N$2722,10,1),"-")</f>
        <v>0</v>
      </c>
      <c r="H236" s="238">
        <f>IFERROR(VLOOKUP(A236,Sheet1!$A$4:$N$2722,11,1),"-")</f>
        <v>0</v>
      </c>
      <c r="I236" s="131">
        <f>IFERROR(VLOOKUP($A236,Sheet1!$A$4:$H$2722,8,1),"-")</f>
        <v>37.78</v>
      </c>
      <c r="J236" s="29">
        <f>I236-(I236*Cuprins!$H$15)</f>
        <v>37.78</v>
      </c>
      <c r="L236" s="707"/>
    </row>
    <row r="237" spans="1:12" ht="14.25" customHeight="1" x14ac:dyDescent="0.3">
      <c r="L237" s="494">
        <f>L182+1</f>
        <v>35</v>
      </c>
    </row>
    <row r="238" spans="1:12" ht="14.25" customHeight="1" x14ac:dyDescent="0.3">
      <c r="A238" s="667"/>
      <c r="B238" s="669">
        <v>421</v>
      </c>
      <c r="C238" s="669"/>
      <c r="D238" s="669"/>
      <c r="E238" s="669"/>
      <c r="F238" s="669"/>
      <c r="G238" s="669"/>
      <c r="H238" s="669"/>
      <c r="I238" s="671"/>
      <c r="J238" s="672"/>
      <c r="L238" s="494"/>
    </row>
    <row r="239" spans="1:12" ht="14.25" customHeight="1" x14ac:dyDescent="0.3">
      <c r="A239" s="668"/>
      <c r="B239" s="670"/>
      <c r="C239" s="670"/>
      <c r="D239" s="670"/>
      <c r="E239" s="670"/>
      <c r="F239" s="670"/>
      <c r="G239" s="670"/>
      <c r="H239" s="670"/>
      <c r="I239" s="673"/>
      <c r="J239" s="674"/>
      <c r="K239" s="7"/>
      <c r="L239" s="706" t="s">
        <v>3001</v>
      </c>
    </row>
    <row r="240" spans="1:12" ht="14.25" customHeight="1" x14ac:dyDescent="0.3">
      <c r="A240" s="698" t="s">
        <v>2989</v>
      </c>
      <c r="B240" s="631" t="s">
        <v>2996</v>
      </c>
      <c r="C240" s="631"/>
      <c r="D240" s="631"/>
      <c r="E240" s="642" t="s">
        <v>3035</v>
      </c>
      <c r="F240" s="642" t="s">
        <v>2991</v>
      </c>
      <c r="G240" s="642" t="s">
        <v>2990</v>
      </c>
      <c r="H240" s="642" t="s">
        <v>3010</v>
      </c>
      <c r="I240" s="522" t="s">
        <v>3430</v>
      </c>
      <c r="J240" s="498" t="s">
        <v>3431</v>
      </c>
      <c r="L240" s="706"/>
    </row>
    <row r="241" spans="1:12" ht="14.25" customHeight="1" x14ac:dyDescent="0.3">
      <c r="A241" s="699"/>
      <c r="B241" s="633"/>
      <c r="C241" s="633"/>
      <c r="D241" s="633"/>
      <c r="E241" s="643"/>
      <c r="F241" s="643"/>
      <c r="G241" s="643"/>
      <c r="H241" s="643"/>
      <c r="I241" s="524"/>
      <c r="J241" s="500"/>
      <c r="L241" s="706"/>
    </row>
    <row r="242" spans="1:12" ht="14.25" customHeight="1" x14ac:dyDescent="0.3">
      <c r="A242" s="700"/>
      <c r="B242" s="635"/>
      <c r="C242" s="635"/>
      <c r="D242" s="635"/>
      <c r="E242" s="644"/>
      <c r="F242" s="643"/>
      <c r="G242" s="644"/>
      <c r="H242" s="644"/>
      <c r="I242" s="524"/>
      <c r="J242" s="500"/>
      <c r="L242" s="706"/>
    </row>
    <row r="243" spans="1:12" ht="14.25" customHeight="1" x14ac:dyDescent="0.3">
      <c r="A243" s="109">
        <f>Sheet1!A448</f>
        <v>201022111100</v>
      </c>
      <c r="B243" s="626" t="str">
        <f>IFERROR(VLOOKUP(A243,Sheet1!$A$4:$H$2722,5,0),"-")</f>
        <v>Surub autoforant 421 3,5x9.5 S G (1000)</v>
      </c>
      <c r="C243" s="627" t="e">
        <f>VLOOKUP(#REF!,Sheet1!$A$4:$H$2722,7,1)</f>
        <v>#REF!</v>
      </c>
      <c r="D243" s="628" t="e">
        <f>VLOOKUP(#REF!,Sheet1!$A$4:$H$2722,7,1)</f>
        <v>#REF!</v>
      </c>
      <c r="E243" s="30" t="str">
        <f>IFERROR(VLOOKUP(A243,Sheet1!$A$4:$N$2722,7,1),"-")</f>
        <v>buc</v>
      </c>
      <c r="F243" s="232">
        <f>IFERROR(VLOOKUP(A243,Sheet1!$A$4:$N$2722,9,1),"-")</f>
        <v>0</v>
      </c>
      <c r="G243" s="233">
        <f>IFERROR(VLOOKUP(A243,Sheet1!$A$4:$N$2722,10,1),"-")</f>
        <v>0</v>
      </c>
      <c r="H243" s="234">
        <f>IFERROR(VLOOKUP(A243,Sheet1!$A$4:$N$2722,11,1),"-")</f>
        <v>0</v>
      </c>
      <c r="I243" s="128">
        <f>IFERROR(VLOOKUP($A243,Sheet1!$A$4:$H$2722,8,1),"-")</f>
        <v>38.47</v>
      </c>
      <c r="J243" s="26">
        <f>I243-(I243*Cuprins!$H$15)</f>
        <v>38.47</v>
      </c>
      <c r="L243" s="706"/>
    </row>
    <row r="244" spans="1:12" ht="14.25" customHeight="1" x14ac:dyDescent="0.3">
      <c r="A244" s="108"/>
      <c r="B244" s="609" t="str">
        <f>IFERROR(VLOOKUP(A244,Sheet1!$A$4:$H$2722,5,0),"-")</f>
        <v>-</v>
      </c>
      <c r="C244" s="609" t="e">
        <f>VLOOKUP(#REF!,Sheet1!$A$4:$H$2722,7,1)</f>
        <v>#REF!</v>
      </c>
      <c r="D244" s="609" t="e">
        <f>VLOOKUP(#REF!,Sheet1!$A$4:$H$2722,7,1)</f>
        <v>#REF!</v>
      </c>
      <c r="E244" s="27" t="str">
        <f>IFERROR(VLOOKUP(A244,Sheet1!$A$4:$N$2722,7,1),"-")</f>
        <v>-</v>
      </c>
      <c r="F244" s="35" t="str">
        <f>IFERROR(VLOOKUP(A244,Sheet1!$A$4:$N$2722,9,1),"-")</f>
        <v>-</v>
      </c>
      <c r="G244" s="35" t="str">
        <f>IFERROR(VLOOKUP(A244,Sheet1!$A$4:$N$2722,10,1),"-")</f>
        <v>-</v>
      </c>
      <c r="H244" s="35" t="str">
        <f>IFERROR(VLOOKUP(A244,Sheet1!$A$4:$N$2722,11,1),"-")</f>
        <v>-</v>
      </c>
      <c r="I244" s="131" t="str">
        <f>IFERROR(VLOOKUP($A244,Sheet1!$A$4:$H$2722,8,1),"-")</f>
        <v>-</v>
      </c>
      <c r="J244" s="29" t="str">
        <f>IFERROR(VLOOKUP($A244,Sheet1!$A$4:$H$2722,8,1),"-")</f>
        <v>-</v>
      </c>
      <c r="L244" s="706"/>
    </row>
    <row r="245" spans="1:12" ht="14.25" customHeight="1" x14ac:dyDescent="0.3">
      <c r="L245" s="706"/>
    </row>
    <row r="246" spans="1:12" ht="14.25" customHeight="1" x14ac:dyDescent="0.3">
      <c r="A246" s="667"/>
      <c r="B246" s="669">
        <v>221</v>
      </c>
      <c r="C246" s="669"/>
      <c r="D246" s="669"/>
      <c r="E246" s="669"/>
      <c r="F246" s="669"/>
      <c r="G246" s="669"/>
      <c r="H246" s="669"/>
      <c r="I246" s="671"/>
      <c r="J246" s="672"/>
      <c r="L246" s="706"/>
    </row>
    <row r="247" spans="1:12" ht="14.25" customHeight="1" x14ac:dyDescent="0.3">
      <c r="A247" s="668"/>
      <c r="B247" s="670"/>
      <c r="C247" s="670"/>
      <c r="D247" s="670"/>
      <c r="E247" s="670"/>
      <c r="F247" s="670"/>
      <c r="G247" s="670"/>
      <c r="H247" s="670"/>
      <c r="I247" s="673"/>
      <c r="J247" s="674"/>
      <c r="L247" s="706"/>
    </row>
    <row r="248" spans="1:12" ht="14.25" customHeight="1" x14ac:dyDescent="0.3">
      <c r="A248" s="698" t="s">
        <v>2989</v>
      </c>
      <c r="B248" s="631" t="s">
        <v>2996</v>
      </c>
      <c r="C248" s="631"/>
      <c r="D248" s="631"/>
      <c r="E248" s="642" t="s">
        <v>3035</v>
      </c>
      <c r="F248" s="642" t="s">
        <v>2991</v>
      </c>
      <c r="G248" s="642" t="s">
        <v>2990</v>
      </c>
      <c r="H248" s="642" t="s">
        <v>3010</v>
      </c>
      <c r="I248" s="522" t="s">
        <v>3430</v>
      </c>
      <c r="J248" s="498" t="s">
        <v>3431</v>
      </c>
      <c r="L248" s="706"/>
    </row>
    <row r="249" spans="1:12" ht="14.25" customHeight="1" x14ac:dyDescent="0.3">
      <c r="A249" s="699"/>
      <c r="B249" s="633"/>
      <c r="C249" s="633"/>
      <c r="D249" s="633"/>
      <c r="E249" s="643"/>
      <c r="F249" s="643"/>
      <c r="G249" s="643"/>
      <c r="H249" s="643"/>
      <c r="I249" s="524"/>
      <c r="J249" s="500"/>
      <c r="K249" s="8"/>
      <c r="L249" s="706"/>
    </row>
    <row r="250" spans="1:12" ht="14.25" customHeight="1" x14ac:dyDescent="0.3">
      <c r="A250" s="700"/>
      <c r="B250" s="635"/>
      <c r="C250" s="635"/>
      <c r="D250" s="635"/>
      <c r="E250" s="644"/>
      <c r="F250" s="643"/>
      <c r="G250" s="644"/>
      <c r="H250" s="644"/>
      <c r="I250" s="524"/>
      <c r="J250" s="500"/>
      <c r="L250" s="706"/>
    </row>
    <row r="251" spans="1:12" ht="14.25" customHeight="1" x14ac:dyDescent="0.3">
      <c r="A251" s="109">
        <f>Sheet1!A449</f>
        <v>201022112500</v>
      </c>
      <c r="B251" s="626" t="str">
        <f>IFERROR(VLOOKUP(A251,Sheet1!$A$4:$H$2722,5,0),"-")</f>
        <v>Surub Autoperforant  221 x 25 S G (1000)</v>
      </c>
      <c r="C251" s="627" t="e">
        <f>VLOOKUP(#REF!,Sheet1!$A$4:$H$2722,7,1)</f>
        <v>#REF!</v>
      </c>
      <c r="D251" s="628" t="e">
        <f>VLOOKUP(#REF!,Sheet1!$A$4:$H$2722,7,1)</f>
        <v>#REF!</v>
      </c>
      <c r="E251" s="30" t="str">
        <f>IFERROR(VLOOKUP(A251,Sheet1!$A$4:$N$2722,7,1),"-")</f>
        <v>buc</v>
      </c>
      <c r="F251" s="232">
        <f>IFERROR(VLOOKUP(A251,Sheet1!$A$4:$N$2722,9,1),"-")</f>
        <v>0</v>
      </c>
      <c r="G251" s="233">
        <f>IFERROR(VLOOKUP(A251,Sheet1!$A$4:$N$2722,10,1),"-")</f>
        <v>0</v>
      </c>
      <c r="H251" s="234">
        <f>IFERROR(VLOOKUP(A251,Sheet1!$A$4:$N$2722,11,1),"-")</f>
        <v>0</v>
      </c>
      <c r="I251" s="128">
        <f>IFERROR(VLOOKUP($A251,Sheet1!$A$4:$H$2722,8,1),"-")</f>
        <v>45.64</v>
      </c>
      <c r="J251" s="26">
        <f>I251-(I251*Cuprins!$H$15)</f>
        <v>45.64</v>
      </c>
      <c r="L251" s="706"/>
    </row>
    <row r="252" spans="1:12" ht="14.25" customHeight="1" x14ac:dyDescent="0.3">
      <c r="A252" s="107">
        <f>Sheet1!A450</f>
        <v>201022113500</v>
      </c>
      <c r="B252" s="593" t="str">
        <f>IFERROR(VLOOKUP(A252,Sheet1!$A$4:$H$2722,5,0),"-")</f>
        <v>Surub Autoperforant  221 x 35 S G (1000)</v>
      </c>
      <c r="C252" s="593" t="e">
        <f>VLOOKUP(#REF!,Sheet1!$A$4:$H$2722,7,1)</f>
        <v>#REF!</v>
      </c>
      <c r="D252" s="593" t="e">
        <f>VLOOKUP(#REF!,Sheet1!$A$4:$H$2722,7,1)</f>
        <v>#REF!</v>
      </c>
      <c r="E252" s="20" t="str">
        <f>IFERROR(VLOOKUP(A252,Sheet1!$A$4:$N$2722,7,1),"-")</f>
        <v>pac</v>
      </c>
      <c r="F252" s="242">
        <f>IFERROR(VLOOKUP(A252,Sheet1!$A$4:$N$2722,9,1),"-")</f>
        <v>0</v>
      </c>
      <c r="G252" s="242">
        <f>IFERROR(VLOOKUP(A252,Sheet1!$A$4:$N$2722,10,1),"-")</f>
        <v>0</v>
      </c>
      <c r="H252" s="242">
        <f>IFERROR(VLOOKUP(A252,Sheet1!$A$4:$N$2722,11,1),"-")</f>
        <v>0</v>
      </c>
      <c r="I252" s="129">
        <f>IFERROR(VLOOKUP($A252,Sheet1!$A$4:$H$2722,8,1),"-")</f>
        <v>34.369999999999997</v>
      </c>
      <c r="J252" s="25">
        <f>I252-(I252*Cuprins!$H$15)</f>
        <v>34.369999999999997</v>
      </c>
      <c r="L252" s="706"/>
    </row>
    <row r="253" spans="1:12" ht="14.25" customHeight="1" x14ac:dyDescent="0.3">
      <c r="A253" s="109">
        <f>Sheet1!A452</f>
        <v>201022114800</v>
      </c>
      <c r="B253" s="626" t="str">
        <f>IFERROR(VLOOKUP(A253,Sheet1!$A$4:$H$2722,5,0),"-")</f>
        <v>Surub Autoforant 3,5x35 BPB</v>
      </c>
      <c r="C253" s="627" t="e">
        <f>VLOOKUP(#REF!,Sheet1!$A$4:$H$2722,7,1)</f>
        <v>#REF!</v>
      </c>
      <c r="D253" s="628" t="e">
        <f>VLOOKUP(#REF!,Sheet1!$A$4:$H$2722,7,1)</f>
        <v>#REF!</v>
      </c>
      <c r="E253" s="30" t="str">
        <f>IFERROR(VLOOKUP(A253,Sheet1!$A$4:$N$2722,7,1),"-")</f>
        <v>pac</v>
      </c>
      <c r="F253" s="232">
        <f>IFERROR(VLOOKUP(A253,Sheet1!$A$4:$N$2722,9,1),"-")</f>
        <v>0</v>
      </c>
      <c r="G253" s="233">
        <f>IFERROR(VLOOKUP(A253,Sheet1!$A$4:$N$2722,10,1),"-")</f>
        <v>0</v>
      </c>
      <c r="H253" s="234">
        <f>IFERROR(VLOOKUP(A253,Sheet1!$A$4:$N$2722,11,1),"-")</f>
        <v>0</v>
      </c>
      <c r="I253" s="128">
        <f>IFERROR(VLOOKUP($A253,Sheet1!$A$4:$H$2722,8,1),"-")</f>
        <v>34.369999999999997</v>
      </c>
      <c r="J253" s="26">
        <f>I253-(I253*Cuprins!$H$15)</f>
        <v>34.369999999999997</v>
      </c>
      <c r="K253" s="7"/>
      <c r="L253" s="706"/>
    </row>
    <row r="254" spans="1:12" ht="14.25" customHeight="1" x14ac:dyDescent="0.3">
      <c r="A254" s="108"/>
      <c r="B254" s="609" t="str">
        <f>IFERROR(VLOOKUP(A254,Sheet1!$A$4:$H$2722,5,0),"-")</f>
        <v>-</v>
      </c>
      <c r="C254" s="609" t="e">
        <f>VLOOKUP(#REF!,Sheet1!$A$4:$H$2722,7,1)</f>
        <v>#REF!</v>
      </c>
      <c r="D254" s="609" t="e">
        <f>VLOOKUP(#REF!,Sheet1!$A$4:$H$2722,7,1)</f>
        <v>#REF!</v>
      </c>
      <c r="E254" s="27" t="str">
        <f>IFERROR(VLOOKUP(A254,Sheet1!$A$4:$N$2722,7,1),"-")</f>
        <v>-</v>
      </c>
      <c r="F254" s="35" t="str">
        <f>IFERROR(VLOOKUP(A254,Sheet1!$A$4:$N$2722,9,1),"-")</f>
        <v>-</v>
      </c>
      <c r="G254" s="35" t="str">
        <f>IFERROR(VLOOKUP(A254,Sheet1!$A$4:$N$2722,10,1),"-")</f>
        <v>-</v>
      </c>
      <c r="H254" s="35" t="str">
        <f>IFERROR(VLOOKUP(A254,Sheet1!$A$4:$N$2722,11,1),"-")</f>
        <v>-</v>
      </c>
      <c r="I254" s="131" t="str">
        <f>IFERROR(VLOOKUP($A254,Sheet1!$A$4:$H$2722,8,1),"-")</f>
        <v>-</v>
      </c>
      <c r="J254" s="29" t="str">
        <f>IFERROR(VLOOKUP($A254,Sheet1!$A$4:$H$2722,8,1),"-")</f>
        <v>-</v>
      </c>
      <c r="K254" s="9"/>
      <c r="L254" s="706"/>
    </row>
    <row r="255" spans="1:12" ht="14.25" customHeight="1" x14ac:dyDescent="0.3">
      <c r="K255" s="9"/>
      <c r="L255" s="706"/>
    </row>
    <row r="256" spans="1:12" ht="14.25" customHeight="1" x14ac:dyDescent="0.3">
      <c r="A256" s="667"/>
      <c r="B256" s="669" t="s">
        <v>3121</v>
      </c>
      <c r="C256" s="669"/>
      <c r="D256" s="669"/>
      <c r="E256" s="669"/>
      <c r="F256" s="669"/>
      <c r="G256" s="669"/>
      <c r="H256" s="669"/>
      <c r="I256" s="671"/>
      <c r="J256" s="672"/>
      <c r="L256" s="706"/>
    </row>
    <row r="257" spans="1:12" ht="14.25" customHeight="1" x14ac:dyDescent="0.3">
      <c r="A257" s="668"/>
      <c r="B257" s="670"/>
      <c r="C257" s="670"/>
      <c r="D257" s="670"/>
      <c r="E257" s="670"/>
      <c r="F257" s="670"/>
      <c r="G257" s="670"/>
      <c r="H257" s="670"/>
      <c r="I257" s="673"/>
      <c r="J257" s="674"/>
      <c r="L257" s="706"/>
    </row>
    <row r="258" spans="1:12" ht="14.25" customHeight="1" x14ac:dyDescent="0.3">
      <c r="A258" s="698" t="s">
        <v>2989</v>
      </c>
      <c r="B258" s="631" t="s">
        <v>2996</v>
      </c>
      <c r="C258" s="631"/>
      <c r="D258" s="631"/>
      <c r="E258" s="642" t="s">
        <v>3035</v>
      </c>
      <c r="F258" s="642" t="s">
        <v>2991</v>
      </c>
      <c r="G258" s="642" t="s">
        <v>2990</v>
      </c>
      <c r="H258" s="642" t="s">
        <v>3010</v>
      </c>
      <c r="I258" s="522" t="s">
        <v>3430</v>
      </c>
      <c r="J258" s="498" t="s">
        <v>3431</v>
      </c>
      <c r="L258" s="706"/>
    </row>
    <row r="259" spans="1:12" ht="14.25" customHeight="1" x14ac:dyDescent="0.3">
      <c r="A259" s="699"/>
      <c r="B259" s="633"/>
      <c r="C259" s="633"/>
      <c r="D259" s="633"/>
      <c r="E259" s="643"/>
      <c r="F259" s="643"/>
      <c r="G259" s="643"/>
      <c r="H259" s="643"/>
      <c r="I259" s="524"/>
      <c r="J259" s="500"/>
      <c r="K259" s="9"/>
      <c r="L259" s="706"/>
    </row>
    <row r="260" spans="1:12" ht="14.25" customHeight="1" x14ac:dyDescent="0.3">
      <c r="A260" s="700"/>
      <c r="B260" s="635"/>
      <c r="C260" s="635"/>
      <c r="D260" s="635"/>
      <c r="E260" s="644"/>
      <c r="F260" s="643"/>
      <c r="G260" s="644"/>
      <c r="H260" s="644"/>
      <c r="I260" s="524"/>
      <c r="J260" s="500"/>
      <c r="K260" s="9"/>
      <c r="L260" s="706"/>
    </row>
    <row r="261" spans="1:12" ht="14.25" customHeight="1" x14ac:dyDescent="0.3">
      <c r="A261" s="109">
        <f>Sheet1!A455</f>
        <v>201022200300</v>
      </c>
      <c r="B261" s="626" t="str">
        <f>IFERROR(VLOOKUP(A261,Sheet1!$A$4:$H$2722,5,0),"-")</f>
        <v>Surub RIGIDUR 3,5x30 (1000 buc/cut)</v>
      </c>
      <c r="C261" s="627" t="e">
        <f>VLOOKUP(#REF!,Sheet1!$A$4:$H$2722,7,1)</f>
        <v>#REF!</v>
      </c>
      <c r="D261" s="628" t="e">
        <f>VLOOKUP(#REF!,Sheet1!$A$4:$H$2722,7,1)</f>
        <v>#REF!</v>
      </c>
      <c r="E261" s="30" t="str">
        <f>IFERROR(VLOOKUP(A261,Sheet1!$A$4:$N$2722,7,1),"-")</f>
        <v>pac</v>
      </c>
      <c r="F261" s="232">
        <f>IFERROR(VLOOKUP(A261,Sheet1!$A$4:$N$2722,9,1),"-")</f>
        <v>0</v>
      </c>
      <c r="G261" s="233">
        <f>IFERROR(VLOOKUP(A261,Sheet1!$A$4:$N$2722,10,1),"-")</f>
        <v>0</v>
      </c>
      <c r="H261" s="234">
        <f>IFERROR(VLOOKUP(A261,Sheet1!$A$4:$N$2722,11,1),"-")</f>
        <v>0</v>
      </c>
      <c r="I261" s="128">
        <f>IFERROR(VLOOKUP($A261,Sheet1!$A$4:$H$2722,8,1),"-")</f>
        <v>34.369999999999997</v>
      </c>
      <c r="J261" s="26">
        <f>I261-(I261*Cuprins!$H$15)</f>
        <v>34.369999999999997</v>
      </c>
      <c r="K261" s="9"/>
      <c r="L261" s="706"/>
    </row>
    <row r="262" spans="1:12" ht="14.25" customHeight="1" x14ac:dyDescent="0.3">
      <c r="A262" s="107">
        <f>Sheet1!A456</f>
        <v>201022200500</v>
      </c>
      <c r="B262" s="593" t="str">
        <f>IFERROR(VLOOKUP(A262,Sheet1!$A$4:$H$2722,5,0),"-")</f>
        <v>Surub RIGIDUR 3,5x40 (1000 buc/cut)</v>
      </c>
      <c r="C262" s="593" t="e">
        <f>VLOOKUP(#REF!,Sheet1!$A$4:$H$2722,7,1)</f>
        <v>#REF!</v>
      </c>
      <c r="D262" s="593" t="e">
        <f>VLOOKUP(#REF!,Sheet1!$A$4:$H$2722,7,1)</f>
        <v>#REF!</v>
      </c>
      <c r="E262" s="20" t="str">
        <f>IFERROR(VLOOKUP(A262,Sheet1!$A$4:$N$2722,7,1),"-")</f>
        <v>pac</v>
      </c>
      <c r="F262" s="242">
        <f>IFERROR(VLOOKUP(A262,Sheet1!$A$4:$N$2722,9,1),"-")</f>
        <v>0</v>
      </c>
      <c r="G262" s="242">
        <f>IFERROR(VLOOKUP(A262,Sheet1!$A$4:$N$2722,10,1),"-")</f>
        <v>0</v>
      </c>
      <c r="H262" s="242">
        <f>IFERROR(VLOOKUP(A262,Sheet1!$A$4:$N$2722,11,1),"-")</f>
        <v>0</v>
      </c>
      <c r="I262" s="129">
        <f>IFERROR(VLOOKUP($A262,Sheet1!$A$4:$H$2722,8,1),"-")</f>
        <v>34.369999999999997</v>
      </c>
      <c r="J262" s="25">
        <f>I262-(I262*Cuprins!$H$15)</f>
        <v>34.369999999999997</v>
      </c>
      <c r="K262" s="9"/>
      <c r="L262" s="706"/>
    </row>
    <row r="263" spans="1:12" ht="14.25" customHeight="1" x14ac:dyDescent="0.3">
      <c r="A263" s="109"/>
      <c r="B263" s="626" t="str">
        <f>IFERROR(VLOOKUP(A263,Sheet1!$A$4:$H$2722,5,0),"-")</f>
        <v>-</v>
      </c>
      <c r="C263" s="627" t="e">
        <f>VLOOKUP(#REF!,Sheet1!$A$4:$H$2722,7,1)</f>
        <v>#REF!</v>
      </c>
      <c r="D263" s="628" t="e">
        <f>VLOOKUP(#REF!,Sheet1!$A$4:$H$2722,7,1)</f>
        <v>#REF!</v>
      </c>
      <c r="E263" s="30" t="str">
        <f>IFERROR(VLOOKUP(A263,Sheet1!$A$4:$N$2722,7,1),"-")</f>
        <v>-</v>
      </c>
      <c r="F263" s="58" t="str">
        <f>IFERROR(VLOOKUP(A263,Sheet1!$A$4:$N$2722,9,1),"-")</f>
        <v>-</v>
      </c>
      <c r="G263" s="60" t="str">
        <f>IFERROR(VLOOKUP(A263,Sheet1!$A$4:$N$2722,10,1),"-")</f>
        <v>-</v>
      </c>
      <c r="H263" s="46" t="str">
        <f>IFERROR(VLOOKUP(A263,Sheet1!$A$4:$N$2722,11,1),"-")</f>
        <v>-</v>
      </c>
      <c r="I263" s="128" t="str">
        <f>IFERROR(VLOOKUP($A263,Sheet1!$A$4:$H$2722,8,1),"-")</f>
        <v>-</v>
      </c>
      <c r="J263" s="26" t="str">
        <f>IFERROR(VLOOKUP($A263,Sheet1!$A$4:$H$2722,8,1),"-")</f>
        <v>-</v>
      </c>
      <c r="K263" s="9"/>
      <c r="L263" s="706"/>
    </row>
    <row r="264" spans="1:12" ht="14.25" customHeight="1" x14ac:dyDescent="0.3">
      <c r="A264" s="108"/>
      <c r="B264" s="609" t="str">
        <f>IFERROR(VLOOKUP(A264,Sheet1!$A$4:$H$2722,5,0),"-")</f>
        <v>-</v>
      </c>
      <c r="C264" s="609" t="e">
        <f>VLOOKUP(#REF!,Sheet1!$A$4:$H$2722,7,1)</f>
        <v>#REF!</v>
      </c>
      <c r="D264" s="609" t="e">
        <f>VLOOKUP(#REF!,Sheet1!$A$4:$H$2722,7,1)</f>
        <v>#REF!</v>
      </c>
      <c r="E264" s="27" t="str">
        <f>IFERROR(VLOOKUP(A264,Sheet1!$A$4:$N$2722,7,1),"-")</f>
        <v>-</v>
      </c>
      <c r="F264" s="35" t="str">
        <f>IFERROR(VLOOKUP(A264,Sheet1!$A$4:$N$2722,9,1),"-")</f>
        <v>-</v>
      </c>
      <c r="G264" s="35" t="str">
        <f>IFERROR(VLOOKUP(A264,Sheet1!$A$4:$N$2722,10,1),"-")</f>
        <v>-</v>
      </c>
      <c r="H264" s="35" t="str">
        <f>IFERROR(VLOOKUP(A264,Sheet1!$A$4:$N$2722,11,1),"-")</f>
        <v>-</v>
      </c>
      <c r="I264" s="131" t="str">
        <f>IFERROR(VLOOKUP($A264,Sheet1!$A$4:$H$2722,8,1),"-")</f>
        <v>-</v>
      </c>
      <c r="J264" s="29" t="str">
        <f>IFERROR(VLOOKUP($A264,Sheet1!$A$4:$H$2722,8,1),"-")</f>
        <v>-</v>
      </c>
      <c r="K264" s="9"/>
      <c r="L264" s="706"/>
    </row>
    <row r="265" spans="1:12" ht="14.25" customHeight="1" x14ac:dyDescent="0.3">
      <c r="K265" s="9"/>
      <c r="L265" s="706"/>
    </row>
    <row r="266" spans="1:12" ht="14.25" customHeight="1" x14ac:dyDescent="0.3">
      <c r="A266" s="667"/>
      <c r="B266" s="669" t="s">
        <v>3122</v>
      </c>
      <c r="C266" s="669"/>
      <c r="D266" s="669"/>
      <c r="E266" s="669"/>
      <c r="F266" s="669"/>
      <c r="G266" s="669"/>
      <c r="H266" s="669"/>
      <c r="I266" s="671"/>
      <c r="J266" s="672"/>
      <c r="K266" s="9"/>
      <c r="L266" s="706"/>
    </row>
    <row r="267" spans="1:12" ht="14.25" customHeight="1" x14ac:dyDescent="0.3">
      <c r="A267" s="668"/>
      <c r="B267" s="670"/>
      <c r="C267" s="670"/>
      <c r="D267" s="670"/>
      <c r="E267" s="670"/>
      <c r="F267" s="670"/>
      <c r="G267" s="670"/>
      <c r="H267" s="670"/>
      <c r="I267" s="673"/>
      <c r="J267" s="674"/>
      <c r="K267" s="9"/>
      <c r="L267" s="706"/>
    </row>
    <row r="268" spans="1:12" ht="14.25" customHeight="1" x14ac:dyDescent="0.3">
      <c r="A268" s="698" t="s">
        <v>2989</v>
      </c>
      <c r="B268" s="631" t="s">
        <v>2996</v>
      </c>
      <c r="C268" s="631"/>
      <c r="D268" s="631"/>
      <c r="E268" s="642" t="s">
        <v>3035</v>
      </c>
      <c r="F268" s="642" t="s">
        <v>2991</v>
      </c>
      <c r="G268" s="642" t="s">
        <v>2990</v>
      </c>
      <c r="H268" s="642" t="s">
        <v>3010</v>
      </c>
      <c r="I268" s="522" t="s">
        <v>3430</v>
      </c>
      <c r="J268" s="498" t="s">
        <v>3431</v>
      </c>
      <c r="K268" s="9"/>
      <c r="L268" s="706"/>
    </row>
    <row r="269" spans="1:12" ht="14.25" customHeight="1" x14ac:dyDescent="0.3">
      <c r="A269" s="699"/>
      <c r="B269" s="633"/>
      <c r="C269" s="633"/>
      <c r="D269" s="633"/>
      <c r="E269" s="643"/>
      <c r="F269" s="643"/>
      <c r="G269" s="643"/>
      <c r="H269" s="643"/>
      <c r="I269" s="524"/>
      <c r="J269" s="500"/>
      <c r="K269" s="9"/>
      <c r="L269" s="706"/>
    </row>
    <row r="270" spans="1:12" ht="14.25" customHeight="1" x14ac:dyDescent="0.3">
      <c r="A270" s="700"/>
      <c r="B270" s="635"/>
      <c r="C270" s="635"/>
      <c r="D270" s="635"/>
      <c r="E270" s="644"/>
      <c r="F270" s="643"/>
      <c r="G270" s="644"/>
      <c r="H270" s="644"/>
      <c r="I270" s="524"/>
      <c r="J270" s="500"/>
      <c r="L270" s="706"/>
    </row>
    <row r="271" spans="1:12" ht="14.25" customHeight="1" x14ac:dyDescent="0.3">
      <c r="A271" s="109">
        <f>Sheet1!A457</f>
        <v>201022205000</v>
      </c>
      <c r="B271" s="626" t="str">
        <f>IFERROR(VLOOKUP(A271,Sheet1!$A$4:$H$2722,5,0),"-")</f>
        <v>Surub RIDURIT 35 (1000 buc)</v>
      </c>
      <c r="C271" s="627" t="e">
        <f>VLOOKUP(#REF!,Sheet1!$A$4:$H$2722,7,1)</f>
        <v>#REF!</v>
      </c>
      <c r="D271" s="628" t="e">
        <f>VLOOKUP(#REF!,Sheet1!$A$4:$H$2722,7,1)</f>
        <v>#REF!</v>
      </c>
      <c r="E271" s="30" t="str">
        <f>IFERROR(VLOOKUP(A271,Sheet1!$A$4:$N$2722,7,1),"-")</f>
        <v>pac</v>
      </c>
      <c r="F271" s="232">
        <f>IFERROR(VLOOKUP(A271,Sheet1!$A$4:$N$2722,9,1),"-")</f>
        <v>0</v>
      </c>
      <c r="G271" s="233">
        <f>IFERROR(VLOOKUP(A271,Sheet1!$A$4:$N$2722,10,1),"-")</f>
        <v>0</v>
      </c>
      <c r="H271" s="234">
        <f>IFERROR(VLOOKUP(A271,Sheet1!$A$4:$N$2722,11,1),"-")</f>
        <v>0</v>
      </c>
      <c r="I271" s="128">
        <f>IFERROR(VLOOKUP($A271,Sheet1!$A$4:$H$2722,8,1),"-")</f>
        <v>34.369999999999997</v>
      </c>
      <c r="J271" s="26">
        <f>I271-(I271*Cuprins!$H$15)</f>
        <v>34.369999999999997</v>
      </c>
      <c r="L271" s="706"/>
    </row>
    <row r="272" spans="1:12" ht="14.25" customHeight="1" x14ac:dyDescent="0.3">
      <c r="A272" s="107">
        <f>Sheet1!A458</f>
        <v>201022205500</v>
      </c>
      <c r="B272" s="593" t="str">
        <f>IFERROR(VLOOKUP(A272,Sheet1!$A$4:$H$2722,5,0),"-")</f>
        <v>Surub RIDURIT 45 (500 buc)</v>
      </c>
      <c r="C272" s="593" t="e">
        <f>VLOOKUP(#REF!,Sheet1!$A$4:$H$2722,7,1)</f>
        <v>#REF!</v>
      </c>
      <c r="D272" s="593" t="e">
        <f>VLOOKUP(#REF!,Sheet1!$A$4:$H$2722,7,1)</f>
        <v>#REF!</v>
      </c>
      <c r="E272" s="20" t="str">
        <f>IFERROR(VLOOKUP(A272,Sheet1!$A$4:$N$2722,7,1),"-")</f>
        <v>pac</v>
      </c>
      <c r="F272" s="242">
        <f>IFERROR(VLOOKUP(A272,Sheet1!$A$4:$N$2722,9,1),"-")</f>
        <v>0</v>
      </c>
      <c r="G272" s="242">
        <f>IFERROR(VLOOKUP(A272,Sheet1!$A$4:$N$2722,10,1),"-")</f>
        <v>0</v>
      </c>
      <c r="H272" s="242">
        <f>IFERROR(VLOOKUP(A272,Sheet1!$A$4:$N$2722,11,1),"-")</f>
        <v>0</v>
      </c>
      <c r="I272" s="129">
        <f>IFERROR(VLOOKUP($A272,Sheet1!$A$4:$H$2722,8,1),"-")</f>
        <v>34.369999999999997</v>
      </c>
      <c r="J272" s="25">
        <f>I272-(I272*Cuprins!$H$15)</f>
        <v>34.369999999999997</v>
      </c>
      <c r="L272" s="706"/>
    </row>
    <row r="273" spans="1:12" ht="14.25" customHeight="1" x14ac:dyDescent="0.3">
      <c r="A273" s="109">
        <f>Sheet1!A460</f>
        <v>201022206500</v>
      </c>
      <c r="B273" s="626" t="str">
        <f>IFERROR(VLOOKUP(A273,Sheet1!$A$4:$H$2722,5,0),"-")</f>
        <v xml:space="preserve">Surub RIDURIT 70 (250 buc) </v>
      </c>
      <c r="C273" s="627" t="e">
        <f>VLOOKUP(#REF!,Sheet1!$A$4:$H$2722,7,1)</f>
        <v>#REF!</v>
      </c>
      <c r="D273" s="628" t="e">
        <f>VLOOKUP(#REF!,Sheet1!$A$4:$H$2722,7,1)</f>
        <v>#REF!</v>
      </c>
      <c r="E273" s="30" t="str">
        <f>IFERROR(VLOOKUP(A273,Sheet1!$A$4:$N$2722,7,1),"-")</f>
        <v>pac</v>
      </c>
      <c r="F273" s="232">
        <f>IFERROR(VLOOKUP(A273,Sheet1!$A$4:$N$2722,9,1),"-")</f>
        <v>0</v>
      </c>
      <c r="G273" s="233">
        <f>IFERROR(VLOOKUP(A273,Sheet1!$A$4:$N$2722,10,1),"-")</f>
        <v>0</v>
      </c>
      <c r="H273" s="234">
        <f>IFERROR(VLOOKUP(A273,Sheet1!$A$4:$N$2722,11,1),"-")</f>
        <v>0</v>
      </c>
      <c r="I273" s="128">
        <f>IFERROR(VLOOKUP($A273,Sheet1!$A$4:$H$2722,8,1),"-")</f>
        <v>61.29</v>
      </c>
      <c r="J273" s="26">
        <f>I273-(I273*Cuprins!$H$15)</f>
        <v>61.29</v>
      </c>
      <c r="L273" s="706"/>
    </row>
    <row r="274" spans="1:12" ht="14.25" customHeight="1" x14ac:dyDescent="0.3">
      <c r="A274" s="108"/>
      <c r="B274" s="609" t="str">
        <f>IFERROR(VLOOKUP(A274,Sheet1!$A$4:$H$2722,5,0),"-")</f>
        <v>-</v>
      </c>
      <c r="C274" s="609" t="e">
        <f>VLOOKUP(#REF!,Sheet1!$A$4:$H$2722,7,1)</f>
        <v>#REF!</v>
      </c>
      <c r="D274" s="609" t="e">
        <f>VLOOKUP(#REF!,Sheet1!$A$4:$H$2722,7,1)</f>
        <v>#REF!</v>
      </c>
      <c r="E274" s="27" t="str">
        <f>IFERROR(VLOOKUP(A274,Sheet1!$A$4:$N$2722,7,1),"-")</f>
        <v>-</v>
      </c>
      <c r="F274" s="238" t="str">
        <f>IFERROR(VLOOKUP(A274,Sheet1!$A$4:$N$2722,9,1),"-")</f>
        <v>-</v>
      </c>
      <c r="G274" s="238" t="str">
        <f>IFERROR(VLOOKUP(A274,Sheet1!$A$4:$N$2722,10,1),"-")</f>
        <v>-</v>
      </c>
      <c r="H274" s="238" t="str">
        <f>IFERROR(VLOOKUP(A274,Sheet1!$A$4:$N$2722,11,1),"-")</f>
        <v>-</v>
      </c>
      <c r="I274" s="131" t="str">
        <f>IFERROR(VLOOKUP($A274,Sheet1!$A$4:$H$2722,8,1),"-")</f>
        <v>-</v>
      </c>
      <c r="J274" s="29" t="str">
        <f>IFERROR(VLOOKUP($A274,Sheet1!$A$4:$H$2722,8,1),"-")</f>
        <v>-</v>
      </c>
      <c r="K274" s="7"/>
      <c r="L274" s="706"/>
    </row>
    <row r="275" spans="1:12" ht="14.25" customHeight="1" x14ac:dyDescent="0.3">
      <c r="A275" s="158"/>
      <c r="B275" s="293"/>
      <c r="C275" s="293"/>
      <c r="D275" s="293"/>
      <c r="E275" s="160"/>
      <c r="F275" s="306"/>
      <c r="G275" s="306"/>
      <c r="H275" s="306"/>
      <c r="I275" s="294"/>
      <c r="J275" s="126"/>
      <c r="K275" s="7"/>
      <c r="L275" s="706"/>
    </row>
    <row r="276" spans="1:12" ht="14.25" customHeight="1" x14ac:dyDescent="0.3">
      <c r="A276" s="158"/>
      <c r="B276" s="293"/>
      <c r="C276" s="293"/>
      <c r="D276" s="293"/>
      <c r="E276" s="160"/>
      <c r="F276" s="306"/>
      <c r="G276" s="306"/>
      <c r="H276" s="306"/>
      <c r="I276" s="294"/>
      <c r="J276" s="126"/>
      <c r="K276" s="7"/>
      <c r="L276" s="706"/>
    </row>
    <row r="277" spans="1:12" ht="14.25" customHeight="1" x14ac:dyDescent="0.3">
      <c r="A277" s="158"/>
      <c r="B277" s="293"/>
      <c r="C277" s="293"/>
      <c r="D277" s="293"/>
      <c r="E277" s="160"/>
      <c r="F277" s="306"/>
      <c r="G277" s="306"/>
      <c r="H277" s="306"/>
      <c r="I277" s="294"/>
      <c r="J277" s="126"/>
      <c r="K277" s="7"/>
      <c r="L277" s="707" t="s">
        <v>3108</v>
      </c>
    </row>
    <row r="278" spans="1:12" ht="14.25" customHeight="1" x14ac:dyDescent="0.3">
      <c r="K278" s="7"/>
      <c r="L278" s="707"/>
    </row>
    <row r="279" spans="1:12" ht="14.25" customHeight="1" x14ac:dyDescent="0.3">
      <c r="A279" s="667"/>
      <c r="B279" s="669" t="s">
        <v>3123</v>
      </c>
      <c r="C279" s="669"/>
      <c r="D279" s="669"/>
      <c r="E279" s="669"/>
      <c r="F279" s="669"/>
      <c r="G279" s="669"/>
      <c r="H279" s="669"/>
      <c r="I279" s="671"/>
      <c r="J279" s="672"/>
      <c r="L279" s="707"/>
    </row>
    <row r="280" spans="1:12" ht="14.25" customHeight="1" x14ac:dyDescent="0.3">
      <c r="A280" s="668"/>
      <c r="B280" s="670"/>
      <c r="C280" s="670"/>
      <c r="D280" s="670"/>
      <c r="E280" s="670"/>
      <c r="F280" s="670"/>
      <c r="G280" s="670"/>
      <c r="H280" s="670"/>
      <c r="I280" s="673"/>
      <c r="J280" s="674"/>
      <c r="L280" s="707"/>
    </row>
    <row r="281" spans="1:12" ht="14.25" customHeight="1" x14ac:dyDescent="0.3">
      <c r="A281" s="698" t="s">
        <v>2989</v>
      </c>
      <c r="B281" s="631" t="s">
        <v>2996</v>
      </c>
      <c r="C281" s="631"/>
      <c r="D281" s="631"/>
      <c r="E281" s="642" t="s">
        <v>3035</v>
      </c>
      <c r="F281" s="642" t="s">
        <v>2991</v>
      </c>
      <c r="G281" s="642" t="s">
        <v>2990</v>
      </c>
      <c r="H281" s="642" t="s">
        <v>3010</v>
      </c>
      <c r="I281" s="522" t="s">
        <v>3430</v>
      </c>
      <c r="J281" s="498" t="s">
        <v>3431</v>
      </c>
      <c r="L281" s="707"/>
    </row>
    <row r="282" spans="1:12" ht="14.25" customHeight="1" x14ac:dyDescent="0.3">
      <c r="A282" s="699"/>
      <c r="B282" s="633"/>
      <c r="C282" s="633"/>
      <c r="D282" s="633"/>
      <c r="E282" s="643"/>
      <c r="F282" s="643"/>
      <c r="G282" s="643"/>
      <c r="H282" s="643"/>
      <c r="I282" s="524"/>
      <c r="J282" s="500"/>
      <c r="L282" s="707"/>
    </row>
    <row r="283" spans="1:12" ht="14.25" customHeight="1" x14ac:dyDescent="0.3">
      <c r="A283" s="700"/>
      <c r="B283" s="635"/>
      <c r="C283" s="635"/>
      <c r="D283" s="635"/>
      <c r="E283" s="644"/>
      <c r="F283" s="643"/>
      <c r="G283" s="644"/>
      <c r="H283" s="644"/>
      <c r="I283" s="524"/>
      <c r="J283" s="500"/>
      <c r="L283" s="707"/>
    </row>
    <row r="284" spans="1:12" ht="14.25" customHeight="1" x14ac:dyDescent="0.3">
      <c r="A284" s="109">
        <f>Sheet1!A451</f>
        <v>201022114500</v>
      </c>
      <c r="B284" s="626" t="str">
        <f>IFERROR(VLOOKUP(A284,Sheet1!$A$4:$H$2722,5,0),"-")</f>
        <v>Surub Autoperforant  221 x 45 S G (500)</v>
      </c>
      <c r="C284" s="627" t="e">
        <f>VLOOKUP(#REF!,Sheet1!$A$4:$H$2722,7,1)</f>
        <v>#REF!</v>
      </c>
      <c r="D284" s="628" t="e">
        <f>VLOOKUP(#REF!,Sheet1!$A$4:$H$2722,7,1)</f>
        <v>#REF!</v>
      </c>
      <c r="E284" s="30" t="str">
        <f>IFERROR(VLOOKUP(A284,Sheet1!$A$4:$N$2722,7,1),"-")</f>
        <v>pac</v>
      </c>
      <c r="F284" s="232">
        <f>IFERROR(VLOOKUP(A284,Sheet1!$A$4:$N$2722,9,1),"-")</f>
        <v>0</v>
      </c>
      <c r="G284" s="233">
        <f>IFERROR(VLOOKUP(A284,Sheet1!$A$4:$N$2722,10,1),"-")</f>
        <v>0</v>
      </c>
      <c r="H284" s="234">
        <f>IFERROR(VLOOKUP(A284,Sheet1!$A$4:$N$2722,11,1),"-")</f>
        <v>0</v>
      </c>
      <c r="I284" s="128">
        <f>IFERROR(VLOOKUP($A284,Sheet1!$A$4:$H$2722,8,1),"-")</f>
        <v>34.369999999999997</v>
      </c>
      <c r="J284" s="26">
        <f>I284-(I284*Cuprins!$H$15)</f>
        <v>34.369999999999997</v>
      </c>
      <c r="L284" s="707"/>
    </row>
    <row r="285" spans="1:12" ht="14.25" customHeight="1" x14ac:dyDescent="0.3">
      <c r="A285" s="107">
        <f>Sheet1!A453</f>
        <v>201022152500</v>
      </c>
      <c r="B285" s="593" t="str">
        <f>IFERROR(VLOOKUP(A285,Sheet1!$A$4:$H$2722,5,0),"-")</f>
        <v>Diblu Metalic 6 x 35 DN6 S G (100 buc)</v>
      </c>
      <c r="C285" s="593" t="e">
        <f>VLOOKUP(#REF!,Sheet1!$A$4:$H$2722,7,1)</f>
        <v>#REF!</v>
      </c>
      <c r="D285" s="593" t="e">
        <f>VLOOKUP(#REF!,Sheet1!$A$4:$H$2722,7,1)</f>
        <v>#REF!</v>
      </c>
      <c r="E285" s="20" t="str">
        <f>IFERROR(VLOOKUP(A285,Sheet1!$A$4:$N$2722,7,1),"-")</f>
        <v>pac</v>
      </c>
      <c r="F285" s="242">
        <f>IFERROR(VLOOKUP(A285,Sheet1!$A$4:$N$2722,9,1),"-")</f>
        <v>0</v>
      </c>
      <c r="G285" s="242">
        <f>IFERROR(VLOOKUP(A285,Sheet1!$A$4:$N$2722,10,1),"-")</f>
        <v>0</v>
      </c>
      <c r="H285" s="242">
        <f>IFERROR(VLOOKUP(A285,Sheet1!$A$4:$N$2722,11,1),"-")</f>
        <v>0</v>
      </c>
      <c r="I285" s="129">
        <f>IFERROR(VLOOKUP($A285,Sheet1!$A$4:$H$2722,8,1),"-")</f>
        <v>34.369999999999997</v>
      </c>
      <c r="J285" s="25">
        <f>I285-(I285*Cuprins!$H$15)</f>
        <v>34.369999999999997</v>
      </c>
      <c r="L285" s="707"/>
    </row>
    <row r="286" spans="1:12" ht="14.25" customHeight="1" x14ac:dyDescent="0.3">
      <c r="A286" s="109">
        <f>Sheet1!A454</f>
        <v>201022172000</v>
      </c>
      <c r="B286" s="626" t="str">
        <f>IFERROR(VLOOKUP(A286,Sheet1!$A$4:$H$2722,5,0),"-")</f>
        <v>Diblu cu surub 6 x 45 S G (100 buc)</v>
      </c>
      <c r="C286" s="627" t="e">
        <f>VLOOKUP(#REF!,Sheet1!$A$4:$H$2722,7,1)</f>
        <v>#REF!</v>
      </c>
      <c r="D286" s="628" t="e">
        <f>VLOOKUP(#REF!,Sheet1!$A$4:$H$2722,7,1)</f>
        <v>#REF!</v>
      </c>
      <c r="E286" s="30" t="str">
        <f>IFERROR(VLOOKUP(A286,Sheet1!$A$4:$N$2722,7,1),"-")</f>
        <v>pac</v>
      </c>
      <c r="F286" s="232">
        <f>IFERROR(VLOOKUP(A286,Sheet1!$A$4:$N$2722,9,1),"-")</f>
        <v>0</v>
      </c>
      <c r="G286" s="233">
        <f>IFERROR(VLOOKUP(A286,Sheet1!$A$4:$N$2722,10,1),"-")</f>
        <v>0</v>
      </c>
      <c r="H286" s="234">
        <f>IFERROR(VLOOKUP(A286,Sheet1!$A$4:$N$2722,11,1),"-")</f>
        <v>0</v>
      </c>
      <c r="I286" s="128">
        <f>IFERROR(VLOOKUP($A286,Sheet1!$A$4:$H$2722,8,1),"-")</f>
        <v>34.369999999999997</v>
      </c>
      <c r="J286" s="26">
        <f>I286-(I286*Cuprins!$H$15)</f>
        <v>34.369999999999997</v>
      </c>
      <c r="L286" s="707"/>
    </row>
    <row r="287" spans="1:12" ht="14.25" customHeight="1" x14ac:dyDescent="0.3">
      <c r="A287" s="107">
        <f>Sheet1!A461</f>
        <v>201022302500</v>
      </c>
      <c r="B287" s="593" t="str">
        <f>IFERROR(VLOOKUP(A287,Sheet1!$A$4:$H$2722,5,0),"-")</f>
        <v>Surub Hartfix 3,9x25 (1000 buc) SG</v>
      </c>
      <c r="C287" s="593" t="e">
        <f>VLOOKUP(#REF!,Sheet1!$A$4:$H$2722,7,1)</f>
        <v>#REF!</v>
      </c>
      <c r="D287" s="593" t="e">
        <f>VLOOKUP(#REF!,Sheet1!$A$4:$H$2722,7,1)</f>
        <v>#REF!</v>
      </c>
      <c r="E287" s="20" t="str">
        <f>IFERROR(VLOOKUP(A287,Sheet1!$A$4:$N$2722,7,1),"-")</f>
        <v>buc</v>
      </c>
      <c r="F287" s="242">
        <f>IFERROR(VLOOKUP(A287,Sheet1!$A$4:$N$2722,9,1),"-")</f>
        <v>0</v>
      </c>
      <c r="G287" s="242">
        <f>IFERROR(VLOOKUP(A287,Sheet1!$A$4:$N$2722,10,1),"-")</f>
        <v>0</v>
      </c>
      <c r="H287" s="242">
        <f>IFERROR(VLOOKUP(A287,Sheet1!$A$4:$N$2722,11,1),"-")</f>
        <v>0</v>
      </c>
      <c r="I287" s="129">
        <f>IFERROR(VLOOKUP($A287,Sheet1!$A$4:$H$2722,8,1),"-")</f>
        <v>52.13</v>
      </c>
      <c r="J287" s="25">
        <f>I287-(I287*Cuprins!$H$15)</f>
        <v>52.13</v>
      </c>
      <c r="L287" s="707"/>
    </row>
    <row r="288" spans="1:12" ht="14.25" customHeight="1" x14ac:dyDescent="0.3">
      <c r="A288" s="115">
        <f>Sheet1!A462</f>
        <v>201020303500</v>
      </c>
      <c r="B288" s="649" t="str">
        <f>IFERROR(VLOOKUP(A288,Sheet1!$A$4:$H$2722,5,0),"-")</f>
        <v>Surub Hartfix 3,9x35 (1000 buc) SG</v>
      </c>
      <c r="C288" s="650" t="e">
        <f>VLOOKUP(#REF!,Sheet1!$A$4:$H$2722,7,1)</f>
        <v>#REF!</v>
      </c>
      <c r="D288" s="651" t="e">
        <f>VLOOKUP(#REF!,Sheet1!$A$4:$H$2722,7,1)</f>
        <v>#REF!</v>
      </c>
      <c r="E288" s="70" t="str">
        <f>IFERROR(VLOOKUP(A288,Sheet1!$A$4:$N$2722,7,1),"-")</f>
        <v>pac</v>
      </c>
      <c r="F288" s="244">
        <f>IFERROR(VLOOKUP(A288,Sheet1!$A$4:$N$2722,9,1),"-")</f>
        <v>0</v>
      </c>
      <c r="G288" s="243">
        <f>IFERROR(VLOOKUP(A288,Sheet1!$A$4:$N$2722,10,1),"-")</f>
        <v>0</v>
      </c>
      <c r="H288" s="246">
        <f>IFERROR(VLOOKUP(A288,Sheet1!$A$4:$N$2722,11,1),"-")</f>
        <v>0</v>
      </c>
      <c r="I288" s="140">
        <f>IFERROR(VLOOKUP($A288,Sheet1!$A$4:$H$2722,8,1),"-")</f>
        <v>38.61</v>
      </c>
      <c r="J288" s="71">
        <f>I288-(I288*Cuprins!$H$15)</f>
        <v>38.61</v>
      </c>
      <c r="L288" s="707"/>
    </row>
    <row r="289" spans="12:12" ht="14.25" customHeight="1" x14ac:dyDescent="0.3">
      <c r="L289" s="707"/>
    </row>
    <row r="290" spans="12:12" ht="14.25" customHeight="1" x14ac:dyDescent="0.3">
      <c r="L290" s="707"/>
    </row>
    <row r="291" spans="12:12" ht="14.25" customHeight="1" x14ac:dyDescent="0.3">
      <c r="L291" s="707"/>
    </row>
    <row r="292" spans="12:12" ht="14.25" customHeight="1" x14ac:dyDescent="0.3">
      <c r="L292" s="494">
        <f>L237+1</f>
        <v>36</v>
      </c>
    </row>
    <row r="293" spans="12:12" ht="14.25" customHeight="1" x14ac:dyDescent="0.3">
      <c r="L293" s="494"/>
    </row>
    <row r="294" spans="12:12" ht="14.25" customHeight="1" x14ac:dyDescent="0.3">
      <c r="L294" s="706" t="s">
        <v>3001</v>
      </c>
    </row>
    <row r="295" spans="12:12" ht="14.25" customHeight="1" x14ac:dyDescent="0.3">
      <c r="L295" s="706"/>
    </row>
    <row r="296" spans="12:12" ht="14.25" customHeight="1" x14ac:dyDescent="0.3">
      <c r="L296" s="706"/>
    </row>
    <row r="297" spans="12:12" ht="14.25" customHeight="1" x14ac:dyDescent="0.3">
      <c r="L297" s="706"/>
    </row>
    <row r="298" spans="12:12" ht="14.25" customHeight="1" x14ac:dyDescent="0.3">
      <c r="L298" s="706"/>
    </row>
    <row r="299" spans="12:12" ht="14.25" customHeight="1" x14ac:dyDescent="0.3">
      <c r="L299" s="706"/>
    </row>
    <row r="300" spans="12:12" ht="14.25" customHeight="1" x14ac:dyDescent="0.3">
      <c r="L300" s="706"/>
    </row>
    <row r="301" spans="12:12" ht="14.25" customHeight="1" x14ac:dyDescent="0.3">
      <c r="L301" s="706"/>
    </row>
    <row r="302" spans="12:12" ht="14.25" customHeight="1" x14ac:dyDescent="0.3">
      <c r="L302" s="706"/>
    </row>
    <row r="303" spans="12:12" ht="14.25" customHeight="1" x14ac:dyDescent="0.3">
      <c r="L303" s="706"/>
    </row>
    <row r="304" spans="12:12" ht="14.25" customHeight="1" x14ac:dyDescent="0.3">
      <c r="L304" s="706"/>
    </row>
    <row r="305" spans="12:12" ht="14.25" customHeight="1" x14ac:dyDescent="0.3">
      <c r="L305" s="706"/>
    </row>
    <row r="306" spans="12:12" ht="14.25" customHeight="1" x14ac:dyDescent="0.3">
      <c r="L306" s="706"/>
    </row>
    <row r="307" spans="12:12" ht="14.25" customHeight="1" x14ac:dyDescent="0.3">
      <c r="L307" s="706"/>
    </row>
    <row r="308" spans="12:12" ht="14.25" customHeight="1" x14ac:dyDescent="0.3">
      <c r="L308" s="706"/>
    </row>
    <row r="309" spans="12:12" ht="14.25" customHeight="1" x14ac:dyDescent="0.3">
      <c r="L309" s="706"/>
    </row>
    <row r="310" spans="12:12" ht="14.25" customHeight="1" x14ac:dyDescent="0.3">
      <c r="L310" s="706"/>
    </row>
    <row r="311" spans="12:12" ht="14.25" customHeight="1" x14ac:dyDescent="0.3">
      <c r="L311" s="706"/>
    </row>
    <row r="312" spans="12:12" ht="14.25" customHeight="1" x14ac:dyDescent="0.3">
      <c r="L312" s="706"/>
    </row>
    <row r="313" spans="12:12" ht="14.25" customHeight="1" x14ac:dyDescent="0.3">
      <c r="L313" s="706"/>
    </row>
    <row r="314" spans="12:12" ht="14.25" customHeight="1" x14ac:dyDescent="0.3">
      <c r="L314" s="706"/>
    </row>
    <row r="315" spans="12:12" ht="14.25" customHeight="1" x14ac:dyDescent="0.3">
      <c r="L315" s="706"/>
    </row>
    <row r="316" spans="12:12" ht="14.25" customHeight="1" x14ac:dyDescent="0.3">
      <c r="L316" s="706"/>
    </row>
    <row r="317" spans="12:12" ht="14.25" customHeight="1" x14ac:dyDescent="0.3">
      <c r="L317" s="706"/>
    </row>
    <row r="318" spans="12:12" ht="14.25" customHeight="1" x14ac:dyDescent="0.3">
      <c r="L318" s="706"/>
    </row>
    <row r="319" spans="12:12" ht="14.25" customHeight="1" x14ac:dyDescent="0.3">
      <c r="L319" s="706"/>
    </row>
    <row r="320" spans="12:12" ht="14.25" customHeight="1" x14ac:dyDescent="0.3">
      <c r="L320" s="706"/>
    </row>
    <row r="321" spans="1:12" ht="14.25" customHeight="1" x14ac:dyDescent="0.3">
      <c r="L321" s="706"/>
    </row>
    <row r="322" spans="1:12" ht="14.25" customHeight="1" x14ac:dyDescent="0.3">
      <c r="L322" s="706"/>
    </row>
    <row r="323" spans="1:12" ht="14.25" customHeight="1" x14ac:dyDescent="0.3">
      <c r="L323" s="706"/>
    </row>
    <row r="324" spans="1:12" ht="14.25" customHeight="1" x14ac:dyDescent="0.3">
      <c r="L324" s="706"/>
    </row>
    <row r="325" spans="1:12" ht="14.25" customHeight="1" x14ac:dyDescent="0.3">
      <c r="L325" s="706"/>
    </row>
    <row r="326" spans="1:12" ht="14.25" customHeight="1" x14ac:dyDescent="0.3">
      <c r="L326" s="706"/>
    </row>
    <row r="327" spans="1:12" ht="14.25" customHeight="1" x14ac:dyDescent="0.3">
      <c r="L327" s="706"/>
    </row>
    <row r="328" spans="1:12" ht="14.25" customHeight="1" x14ac:dyDescent="0.3">
      <c r="L328" s="706"/>
    </row>
    <row r="329" spans="1:12" ht="14.25" customHeight="1" x14ac:dyDescent="0.3">
      <c r="L329" s="706"/>
    </row>
    <row r="330" spans="1:12" ht="14.25" customHeight="1" x14ac:dyDescent="0.3">
      <c r="L330" s="706"/>
    </row>
    <row r="331" spans="1:12" ht="14.25" customHeight="1" x14ac:dyDescent="0.3">
      <c r="L331" s="706"/>
    </row>
    <row r="332" spans="1:12" ht="14.25" customHeight="1" x14ac:dyDescent="0.3">
      <c r="L332" s="707" t="s">
        <v>3108</v>
      </c>
    </row>
    <row r="333" spans="1:12" ht="14.25" customHeight="1" thickBot="1" x14ac:dyDescent="0.35">
      <c r="L333" s="707"/>
    </row>
    <row r="334" spans="1:12" ht="14.25" customHeight="1" x14ac:dyDescent="0.3">
      <c r="A334" s="658"/>
      <c r="B334" s="661" t="s">
        <v>3124</v>
      </c>
      <c r="C334" s="661"/>
      <c r="D334" s="661"/>
      <c r="E334" s="661"/>
      <c r="F334" s="661"/>
      <c r="G334" s="661"/>
      <c r="H334" s="661"/>
      <c r="I334" s="661"/>
      <c r="J334" s="664"/>
      <c r="L334" s="707"/>
    </row>
    <row r="335" spans="1:12" ht="14.25" customHeight="1" x14ac:dyDescent="0.3">
      <c r="A335" s="659"/>
      <c r="B335" s="662"/>
      <c r="C335" s="662"/>
      <c r="D335" s="662"/>
      <c r="E335" s="662"/>
      <c r="F335" s="662"/>
      <c r="G335" s="662"/>
      <c r="H335" s="662"/>
      <c r="I335" s="662"/>
      <c r="J335" s="665"/>
      <c r="L335" s="707"/>
    </row>
    <row r="336" spans="1:12" ht="14.25" customHeight="1" thickBot="1" x14ac:dyDescent="0.35">
      <c r="A336" s="660"/>
      <c r="B336" s="663"/>
      <c r="C336" s="663"/>
      <c r="D336" s="663"/>
      <c r="E336" s="663"/>
      <c r="F336" s="663"/>
      <c r="G336" s="663"/>
      <c r="H336" s="663"/>
      <c r="I336" s="663"/>
      <c r="J336" s="666"/>
      <c r="L336" s="707"/>
    </row>
    <row r="337" spans="1:12" ht="14.25" customHeight="1" x14ac:dyDescent="0.3">
      <c r="A337" s="1"/>
      <c r="B337" s="88"/>
      <c r="C337" s="4"/>
      <c r="D337" s="4"/>
      <c r="E337" s="4"/>
      <c r="F337" s="4"/>
      <c r="G337" s="4"/>
      <c r="H337" s="5"/>
      <c r="I337" s="138"/>
      <c r="J337" s="3"/>
      <c r="L337" s="707"/>
    </row>
    <row r="338" spans="1:12" ht="14.25" customHeight="1" x14ac:dyDescent="0.3">
      <c r="A338" s="667"/>
      <c r="B338" s="669">
        <v>212</v>
      </c>
      <c r="C338" s="669"/>
      <c r="D338" s="669"/>
      <c r="E338" s="669"/>
      <c r="F338" s="669"/>
      <c r="G338" s="669"/>
      <c r="H338" s="669"/>
      <c r="I338" s="671"/>
      <c r="J338" s="672"/>
      <c r="L338" s="707"/>
    </row>
    <row r="339" spans="1:12" ht="14.25" customHeight="1" x14ac:dyDescent="0.3">
      <c r="A339" s="668"/>
      <c r="B339" s="670"/>
      <c r="C339" s="670"/>
      <c r="D339" s="670"/>
      <c r="E339" s="670"/>
      <c r="F339" s="670"/>
      <c r="G339" s="670"/>
      <c r="H339" s="670"/>
      <c r="I339" s="673"/>
      <c r="J339" s="674"/>
      <c r="L339" s="707"/>
    </row>
    <row r="340" spans="1:12" ht="14.25" customHeight="1" x14ac:dyDescent="0.3">
      <c r="A340" s="698" t="s">
        <v>2989</v>
      </c>
      <c r="B340" s="631" t="s">
        <v>2996</v>
      </c>
      <c r="C340" s="631"/>
      <c r="D340" s="631"/>
      <c r="E340" s="642" t="s">
        <v>3035</v>
      </c>
      <c r="F340" s="642" t="s">
        <v>2991</v>
      </c>
      <c r="G340" s="642" t="s">
        <v>2990</v>
      </c>
      <c r="H340" s="642" t="s">
        <v>3010</v>
      </c>
      <c r="I340" s="522" t="s">
        <v>3430</v>
      </c>
      <c r="J340" s="498" t="s">
        <v>3431</v>
      </c>
      <c r="L340" s="707"/>
    </row>
    <row r="341" spans="1:12" ht="14.25" customHeight="1" x14ac:dyDescent="0.3">
      <c r="A341" s="699"/>
      <c r="B341" s="633"/>
      <c r="C341" s="633"/>
      <c r="D341" s="633"/>
      <c r="E341" s="643"/>
      <c r="F341" s="643"/>
      <c r="G341" s="643"/>
      <c r="H341" s="643"/>
      <c r="I341" s="524"/>
      <c r="J341" s="500"/>
      <c r="L341" s="707"/>
    </row>
    <row r="342" spans="1:12" ht="14.25" customHeight="1" x14ac:dyDescent="0.3">
      <c r="A342" s="700"/>
      <c r="B342" s="635"/>
      <c r="C342" s="635"/>
      <c r="D342" s="635"/>
      <c r="E342" s="644"/>
      <c r="F342" s="643"/>
      <c r="G342" s="644"/>
      <c r="H342" s="644"/>
      <c r="I342" s="524"/>
      <c r="J342" s="500"/>
      <c r="L342" s="707"/>
    </row>
    <row r="343" spans="1:12" ht="14.25" customHeight="1" x14ac:dyDescent="0.3">
      <c r="A343" s="109">
        <f>Sheet1!A464</f>
        <v>201099102500</v>
      </c>
      <c r="B343" s="626" t="str">
        <f>IFERROR(VLOOKUP(A343,Sheet1!$A$4:$H$2722,5,0),"-")</f>
        <v>Surub Autofiletant 212x25 (1000buc/cut)</v>
      </c>
      <c r="C343" s="627" t="e">
        <f>VLOOKUP(#REF!,Sheet1!$A$4:$H$2722,7,1)</f>
        <v>#REF!</v>
      </c>
      <c r="D343" s="628" t="e">
        <f>VLOOKUP(#REF!,Sheet1!$A$4:$H$2722,7,1)</f>
        <v>#REF!</v>
      </c>
      <c r="E343" s="30" t="str">
        <f>IFERROR(VLOOKUP(A343,Sheet1!$A$4:$N$2722,7,1),"-")</f>
        <v>buc</v>
      </c>
      <c r="F343" s="232">
        <f>IFERROR(VLOOKUP(A343,Sheet1!$A$4:$N$2722,9,1),"-")</f>
        <v>0</v>
      </c>
      <c r="G343" s="233">
        <f>IFERROR(VLOOKUP(A343,Sheet1!$A$4:$N$2722,10,1),"-")</f>
        <v>0</v>
      </c>
      <c r="H343" s="234">
        <f>IFERROR(VLOOKUP(A343,Sheet1!$A$4:$N$2722,11,1),"-")</f>
        <v>0</v>
      </c>
      <c r="I343" s="128">
        <f>IFERROR(VLOOKUP($A343,Sheet1!$A$4:$H$2722,8,1),"-")</f>
        <v>21.77</v>
      </c>
      <c r="J343" s="26">
        <f>I343-(I343*Cuprins!$H$15)</f>
        <v>21.77</v>
      </c>
      <c r="L343" s="707"/>
    </row>
    <row r="344" spans="1:12" ht="14.25" customHeight="1" x14ac:dyDescent="0.3">
      <c r="A344" s="107">
        <f>Sheet1!A465</f>
        <v>201099103500</v>
      </c>
      <c r="B344" s="593" t="str">
        <f>IFERROR(VLOOKUP(A344,Sheet1!$A$4:$H$2722,5,0),"-")</f>
        <v>Surub Autofiletant 212x35 (1000buc/cut)</v>
      </c>
      <c r="C344" s="593" t="e">
        <f>VLOOKUP(#REF!,Sheet1!$A$4:$H$2722,7,1)</f>
        <v>#REF!</v>
      </c>
      <c r="D344" s="593" t="e">
        <f>VLOOKUP(#REF!,Sheet1!$A$4:$H$2722,7,1)</f>
        <v>#REF!</v>
      </c>
      <c r="E344" s="20" t="str">
        <f>IFERROR(VLOOKUP(A344,Sheet1!$A$4:$N$2722,7,1),"-")</f>
        <v>buc</v>
      </c>
      <c r="F344" s="242">
        <f>IFERROR(VLOOKUP(A344,Sheet1!$A$4:$N$2722,9,1),"-")</f>
        <v>0</v>
      </c>
      <c r="G344" s="242">
        <f>IFERROR(VLOOKUP(A344,Sheet1!$A$4:$N$2722,10,1),"-")</f>
        <v>0</v>
      </c>
      <c r="H344" s="242">
        <f>IFERROR(VLOOKUP(A344,Sheet1!$A$4:$N$2722,11,1),"-")</f>
        <v>0</v>
      </c>
      <c r="I344" s="129">
        <f>IFERROR(VLOOKUP($A344,Sheet1!$A$4:$H$2722,8,1),"-")</f>
        <v>26.86</v>
      </c>
      <c r="J344" s="25">
        <f>I344-(I344*Cuprins!$H$15)</f>
        <v>26.86</v>
      </c>
      <c r="L344" s="707"/>
    </row>
    <row r="345" spans="1:12" ht="14.25" customHeight="1" x14ac:dyDescent="0.3">
      <c r="A345" s="109">
        <f>Sheet1!A466</f>
        <v>201099104700</v>
      </c>
      <c r="B345" s="626" t="str">
        <f>IFERROR(VLOOKUP(A345,Sheet1!$A$4:$H$2722,5,0),"-")</f>
        <v>Surub Autofiletant 212x45 (500buc/cut)</v>
      </c>
      <c r="C345" s="627" t="e">
        <f>VLOOKUP(#REF!,Sheet1!$A$4:$H$2722,7,1)</f>
        <v>#REF!</v>
      </c>
      <c r="D345" s="628" t="e">
        <f>VLOOKUP(#REF!,Sheet1!$A$4:$H$2722,7,1)</f>
        <v>#REF!</v>
      </c>
      <c r="E345" s="30" t="str">
        <f>IFERROR(VLOOKUP(A345,Sheet1!$A$4:$N$2722,7,1),"-")</f>
        <v>pac</v>
      </c>
      <c r="F345" s="232">
        <f>IFERROR(VLOOKUP(A345,Sheet1!$A$4:$N$2722,9,1),"-")</f>
        <v>0</v>
      </c>
      <c r="G345" s="233">
        <f>IFERROR(VLOOKUP(A345,Sheet1!$A$4:$N$2722,10,1),"-")</f>
        <v>0</v>
      </c>
      <c r="H345" s="234">
        <f>IFERROR(VLOOKUP(A345,Sheet1!$A$4:$N$2722,11,1),"-")</f>
        <v>0</v>
      </c>
      <c r="I345" s="128">
        <f>IFERROR(VLOOKUP($A345,Sheet1!$A$4:$H$2722,8,1),"-")</f>
        <v>19.27</v>
      </c>
      <c r="J345" s="26">
        <f>I345-(I345*Cuprins!$H$15)</f>
        <v>19.27</v>
      </c>
      <c r="L345" s="707"/>
    </row>
    <row r="346" spans="1:12" ht="14.25" customHeight="1" x14ac:dyDescent="0.3">
      <c r="A346" s="108">
        <f>Sheet1!A467</f>
        <v>201099105700</v>
      </c>
      <c r="B346" s="609" t="str">
        <f>IFERROR(VLOOKUP(A346,Sheet1!$A$4:$H$2722,5,0),"-")</f>
        <v>Surub Autofiletant 212x55 (500 buc/cut)</v>
      </c>
      <c r="C346" s="609" t="e">
        <f>VLOOKUP(#REF!,Sheet1!$A$4:$H$2722,7,1)</f>
        <v>#REF!</v>
      </c>
      <c r="D346" s="609" t="e">
        <f>VLOOKUP(#REF!,Sheet1!$A$4:$H$2722,7,1)</f>
        <v>#REF!</v>
      </c>
      <c r="E346" s="27" t="str">
        <f>IFERROR(VLOOKUP(A346,Sheet1!$A$4:$N$2722,7,1),"-")</f>
        <v>buc</v>
      </c>
      <c r="F346" s="238">
        <f>IFERROR(VLOOKUP(A346,Sheet1!$A$4:$N$2722,9,1),"-")</f>
        <v>0</v>
      </c>
      <c r="G346" s="238">
        <f>IFERROR(VLOOKUP(A346,Sheet1!$A$4:$N$2722,10,1),"-")</f>
        <v>0</v>
      </c>
      <c r="H346" s="238">
        <f>IFERROR(VLOOKUP(A346,Sheet1!$A$4:$N$2722,11,1),"-")</f>
        <v>0</v>
      </c>
      <c r="I346" s="131">
        <f>IFERROR(VLOOKUP($A346,Sheet1!$A$4:$H$2722,8,1),"-")</f>
        <v>43.7</v>
      </c>
      <c r="J346" s="29">
        <f>I346-(I346*Cuprins!$H$15)</f>
        <v>43.7</v>
      </c>
      <c r="L346" s="707"/>
    </row>
    <row r="347" spans="1:12" ht="14.25" customHeight="1" x14ac:dyDescent="0.3">
      <c r="L347" s="494">
        <f>L292+1</f>
        <v>37</v>
      </c>
    </row>
    <row r="348" spans="1:12" ht="14.25" customHeight="1" x14ac:dyDescent="0.3">
      <c r="A348" s="667"/>
      <c r="B348" s="669">
        <v>421</v>
      </c>
      <c r="C348" s="669"/>
      <c r="D348" s="669"/>
      <c r="E348" s="669"/>
      <c r="F348" s="669"/>
      <c r="G348" s="669"/>
      <c r="H348" s="669"/>
      <c r="I348" s="671"/>
      <c r="J348" s="672"/>
      <c r="L348" s="494"/>
    </row>
    <row r="349" spans="1:12" ht="14.25" customHeight="1" x14ac:dyDescent="0.3">
      <c r="A349" s="668"/>
      <c r="B349" s="670"/>
      <c r="C349" s="670"/>
      <c r="D349" s="670"/>
      <c r="E349" s="670"/>
      <c r="F349" s="670"/>
      <c r="G349" s="670"/>
      <c r="H349" s="670"/>
      <c r="I349" s="673"/>
      <c r="J349" s="674"/>
      <c r="L349" s="706" t="s">
        <v>3001</v>
      </c>
    </row>
    <row r="350" spans="1:12" ht="14.25" customHeight="1" x14ac:dyDescent="0.3">
      <c r="A350" s="698" t="s">
        <v>2989</v>
      </c>
      <c r="B350" s="631" t="s">
        <v>2996</v>
      </c>
      <c r="C350" s="631"/>
      <c r="D350" s="631"/>
      <c r="E350" s="642" t="s">
        <v>3035</v>
      </c>
      <c r="F350" s="642" t="s">
        <v>2991</v>
      </c>
      <c r="G350" s="642" t="s">
        <v>2990</v>
      </c>
      <c r="H350" s="642" t="s">
        <v>3010</v>
      </c>
      <c r="I350" s="522" t="s">
        <v>3430</v>
      </c>
      <c r="J350" s="498" t="s">
        <v>3431</v>
      </c>
      <c r="L350" s="706"/>
    </row>
    <row r="351" spans="1:12" ht="14.25" customHeight="1" x14ac:dyDescent="0.3">
      <c r="A351" s="699"/>
      <c r="B351" s="633"/>
      <c r="C351" s="633"/>
      <c r="D351" s="633"/>
      <c r="E351" s="643"/>
      <c r="F351" s="643"/>
      <c r="G351" s="643"/>
      <c r="H351" s="643"/>
      <c r="I351" s="524"/>
      <c r="J351" s="500"/>
      <c r="L351" s="706"/>
    </row>
    <row r="352" spans="1:12" ht="14.25" customHeight="1" x14ac:dyDescent="0.3">
      <c r="A352" s="700"/>
      <c r="B352" s="635"/>
      <c r="C352" s="635"/>
      <c r="D352" s="635"/>
      <c r="E352" s="644"/>
      <c r="F352" s="643"/>
      <c r="G352" s="644"/>
      <c r="H352" s="644"/>
      <c r="I352" s="524"/>
      <c r="J352" s="500"/>
      <c r="L352" s="706"/>
    </row>
    <row r="353" spans="1:12" ht="14.25" customHeight="1" x14ac:dyDescent="0.3">
      <c r="A353" s="109">
        <f>Sheet1!A468</f>
        <v>201099111500</v>
      </c>
      <c r="B353" s="626" t="str">
        <f>IFERROR(VLOOKUP(A353,Sheet1!$A$4:$H$2722,5,0),"-")</f>
        <v>Surub Autoperf. 421x9,5 (1000 buc/cut)</v>
      </c>
      <c r="C353" s="627" t="e">
        <f>VLOOKUP(#REF!,Sheet1!$A$4:$H$2722,7,1)</f>
        <v>#REF!</v>
      </c>
      <c r="D353" s="628" t="e">
        <f>VLOOKUP(#REF!,Sheet1!$A$4:$H$2722,7,1)</f>
        <v>#REF!</v>
      </c>
      <c r="E353" s="30" t="str">
        <f>IFERROR(VLOOKUP(A353,Sheet1!$A$4:$N$2722,7,1),"-")</f>
        <v>buc</v>
      </c>
      <c r="F353" s="232">
        <f>IFERROR(VLOOKUP(A353,Sheet1!$A$4:$N$2722,9,1),"-")</f>
        <v>0</v>
      </c>
      <c r="G353" s="233">
        <f>IFERROR(VLOOKUP(A353,Sheet1!$A$4:$N$2722,10,1),"-")</f>
        <v>0</v>
      </c>
      <c r="H353" s="234">
        <f>IFERROR(VLOOKUP(A353,Sheet1!$A$4:$N$2722,11,1),"-")</f>
        <v>0</v>
      </c>
      <c r="I353" s="128">
        <f>IFERROR(VLOOKUP($A353,Sheet1!$A$4:$H$2722,8,1),"-")</f>
        <v>20.66</v>
      </c>
      <c r="J353" s="26">
        <f>I353-(I353*Cuprins!$H$15)</f>
        <v>20.66</v>
      </c>
      <c r="L353" s="706"/>
    </row>
    <row r="354" spans="1:12" ht="14.25" customHeight="1" x14ac:dyDescent="0.3">
      <c r="A354" s="108"/>
      <c r="B354" s="609" t="str">
        <f>IFERROR(VLOOKUP(A354,Sheet1!$A$4:$H$2722,5,0),"-")</f>
        <v>-</v>
      </c>
      <c r="C354" s="609" t="e">
        <f>VLOOKUP(#REF!,Sheet1!$A$4:$H$2722,7,1)</f>
        <v>#REF!</v>
      </c>
      <c r="D354" s="609" t="e">
        <f>VLOOKUP(#REF!,Sheet1!$A$4:$H$2722,7,1)</f>
        <v>#REF!</v>
      </c>
      <c r="E354" s="27" t="str">
        <f>IFERROR(VLOOKUP(A354,Sheet1!$A$4:$N$2722,7,1),"-")</f>
        <v>-</v>
      </c>
      <c r="F354" s="35" t="str">
        <f>IFERROR(VLOOKUP(A354,Sheet1!$A$4:$N$2722,9,1),"-")</f>
        <v>-</v>
      </c>
      <c r="G354" s="35" t="str">
        <f>IFERROR(VLOOKUP(A354,Sheet1!$A$4:$N$2722,10,1),"-")</f>
        <v>-</v>
      </c>
      <c r="H354" s="35" t="str">
        <f>IFERROR(VLOOKUP(A354,Sheet1!$A$4:$N$2722,11,1),"-")</f>
        <v>-</v>
      </c>
      <c r="I354" s="131" t="str">
        <f>IFERROR(VLOOKUP($A354,Sheet1!$A$4:$H$2722,8,1),"-")</f>
        <v>-</v>
      </c>
      <c r="J354" s="29" t="str">
        <f>IFERROR(VLOOKUP($A354,Sheet1!$A$4:$H$2722,8,1),"-")</f>
        <v>-</v>
      </c>
      <c r="L354" s="706"/>
    </row>
    <row r="355" spans="1:12" ht="14.25" customHeight="1" x14ac:dyDescent="0.3">
      <c r="L355" s="706"/>
    </row>
    <row r="356" spans="1:12" ht="14.25" customHeight="1" x14ac:dyDescent="0.3">
      <c r="A356" s="667"/>
      <c r="B356" s="669">
        <v>221</v>
      </c>
      <c r="C356" s="669"/>
      <c r="D356" s="669"/>
      <c r="E356" s="669"/>
      <c r="F356" s="669"/>
      <c r="G356" s="669"/>
      <c r="H356" s="669"/>
      <c r="I356" s="671"/>
      <c r="J356" s="672"/>
      <c r="L356" s="706"/>
    </row>
    <row r="357" spans="1:12" ht="14.25" customHeight="1" x14ac:dyDescent="0.3">
      <c r="A357" s="668"/>
      <c r="B357" s="670"/>
      <c r="C357" s="670"/>
      <c r="D357" s="670"/>
      <c r="E357" s="670"/>
      <c r="F357" s="670"/>
      <c r="G357" s="670"/>
      <c r="H357" s="670"/>
      <c r="I357" s="673"/>
      <c r="J357" s="674"/>
      <c r="L357" s="706"/>
    </row>
    <row r="358" spans="1:12" ht="14.25" customHeight="1" x14ac:dyDescent="0.3">
      <c r="A358" s="698" t="s">
        <v>2989</v>
      </c>
      <c r="B358" s="631" t="s">
        <v>2996</v>
      </c>
      <c r="C358" s="631"/>
      <c r="D358" s="631"/>
      <c r="E358" s="642" t="s">
        <v>3035</v>
      </c>
      <c r="F358" s="642" t="s">
        <v>2991</v>
      </c>
      <c r="G358" s="642" t="s">
        <v>2990</v>
      </c>
      <c r="H358" s="642" t="s">
        <v>3010</v>
      </c>
      <c r="I358" s="522" t="s">
        <v>3430</v>
      </c>
      <c r="J358" s="498" t="s">
        <v>3431</v>
      </c>
      <c r="L358" s="706"/>
    </row>
    <row r="359" spans="1:12" ht="14.25" customHeight="1" x14ac:dyDescent="0.3">
      <c r="A359" s="699"/>
      <c r="B359" s="633"/>
      <c r="C359" s="633"/>
      <c r="D359" s="633"/>
      <c r="E359" s="643"/>
      <c r="F359" s="643"/>
      <c r="G359" s="643"/>
      <c r="H359" s="643"/>
      <c r="I359" s="524"/>
      <c r="J359" s="500"/>
      <c r="L359" s="706"/>
    </row>
    <row r="360" spans="1:12" ht="14.25" customHeight="1" x14ac:dyDescent="0.3">
      <c r="A360" s="700"/>
      <c r="B360" s="635"/>
      <c r="C360" s="635"/>
      <c r="D360" s="635"/>
      <c r="E360" s="644"/>
      <c r="F360" s="643"/>
      <c r="G360" s="644"/>
      <c r="H360" s="644"/>
      <c r="I360" s="524"/>
      <c r="J360" s="500"/>
      <c r="L360" s="706"/>
    </row>
    <row r="361" spans="1:12" ht="14.25" customHeight="1" x14ac:dyDescent="0.3">
      <c r="A361" s="109">
        <f>Sheet1!A469</f>
        <v>201099112500</v>
      </c>
      <c r="B361" s="626" t="str">
        <f>IFERROR(VLOOKUP(A361,Sheet1!$A$4:$H$2722,5,0),"-")</f>
        <v>Surub Autoperf 221 x 25 (1000 buc/cut.)</v>
      </c>
      <c r="C361" s="627" t="e">
        <f>VLOOKUP(#REF!,Sheet1!$A$4:$H$2722,7,1)</f>
        <v>#REF!</v>
      </c>
      <c r="D361" s="628" t="e">
        <f>VLOOKUP(#REF!,Sheet1!$A$4:$H$2722,7,1)</f>
        <v>#REF!</v>
      </c>
      <c r="E361" s="30" t="str">
        <f>IFERROR(VLOOKUP(A361,Sheet1!$A$4:$N$2722,7,1),"-")</f>
        <v>buc</v>
      </c>
      <c r="F361" s="232">
        <f>IFERROR(VLOOKUP(A361,Sheet1!$A$4:$N$2722,9,1),"-")</f>
        <v>0</v>
      </c>
      <c r="G361" s="233">
        <f>IFERROR(VLOOKUP(A361,Sheet1!$A$4:$N$2722,10,1),"-")</f>
        <v>0</v>
      </c>
      <c r="H361" s="234">
        <f>IFERROR(VLOOKUP(A361,Sheet1!$A$4:$N$2722,11,1),"-")</f>
        <v>0</v>
      </c>
      <c r="I361" s="128">
        <f>IFERROR(VLOOKUP($A361,Sheet1!$A$4:$H$2722,8,1),"-")</f>
        <v>32.79</v>
      </c>
      <c r="J361" s="26">
        <f>I361-(I361*Cuprins!$H$15)</f>
        <v>32.79</v>
      </c>
      <c r="L361" s="706"/>
    </row>
    <row r="362" spans="1:12" ht="14.25" customHeight="1" x14ac:dyDescent="0.3">
      <c r="A362" s="107">
        <f>Sheet1!A470</f>
        <v>201099113500</v>
      </c>
      <c r="B362" s="593" t="str">
        <f>IFERROR(VLOOKUP(A362,Sheet1!$A$4:$H$2722,5,0),"-")</f>
        <v>Surub Autoperf 221 x 35( 1000 buc/cut.)</v>
      </c>
      <c r="C362" s="593" t="e">
        <f>VLOOKUP(#REF!,Sheet1!$A$4:$H$2722,7,1)</f>
        <v>#REF!</v>
      </c>
      <c r="D362" s="593" t="e">
        <f>VLOOKUP(#REF!,Sheet1!$A$4:$H$2722,7,1)</f>
        <v>#REF!</v>
      </c>
      <c r="E362" s="20" t="str">
        <f>IFERROR(VLOOKUP(A362,Sheet1!$A$4:$N$2722,7,1),"-")</f>
        <v>buc</v>
      </c>
      <c r="F362" s="242">
        <f>IFERROR(VLOOKUP(A362,Sheet1!$A$4:$N$2722,9,1),"-")</f>
        <v>0</v>
      </c>
      <c r="G362" s="242">
        <f>IFERROR(VLOOKUP(A362,Sheet1!$A$4:$N$2722,10,1),"-")</f>
        <v>0</v>
      </c>
      <c r="H362" s="242">
        <f>IFERROR(VLOOKUP(A362,Sheet1!$A$4:$N$2722,11,1),"-")</f>
        <v>0</v>
      </c>
      <c r="I362" s="129">
        <f>IFERROR(VLOOKUP($A362,Sheet1!$A$4:$H$2722,8,1),"-")</f>
        <v>41.55</v>
      </c>
      <c r="J362" s="25">
        <f>I362-(I362*Cuprins!$H$15)</f>
        <v>41.55</v>
      </c>
      <c r="L362" s="706"/>
    </row>
    <row r="363" spans="1:12" ht="14.25" customHeight="1" x14ac:dyDescent="0.3">
      <c r="A363" s="109">
        <f>Sheet1!A471</f>
        <v>201099115000</v>
      </c>
      <c r="B363" s="626" t="str">
        <f>IFERROR(VLOOKUP(A363,Sheet1!$A$4:$H$2722,5,0),"-")</f>
        <v>Surub Autoperf 221 x 45 ( 1000 buc/cut.)</v>
      </c>
      <c r="C363" s="627" t="e">
        <f>VLOOKUP(#REF!,Sheet1!$A$4:$H$2722,7,1)</f>
        <v>#REF!</v>
      </c>
      <c r="D363" s="628" t="e">
        <f>VLOOKUP(#REF!,Sheet1!$A$4:$H$2722,7,1)</f>
        <v>#REF!</v>
      </c>
      <c r="E363" s="30" t="str">
        <f>IFERROR(VLOOKUP(A363,Sheet1!$A$4:$N$2722,7,1),"-")</f>
        <v>buc</v>
      </c>
      <c r="F363" s="232">
        <f>IFERROR(VLOOKUP(A363,Sheet1!$A$4:$N$2722,9,1),"-")</f>
        <v>0</v>
      </c>
      <c r="G363" s="233">
        <f>IFERROR(VLOOKUP(A363,Sheet1!$A$4:$N$2722,10,1),"-")</f>
        <v>0</v>
      </c>
      <c r="H363" s="234">
        <f>IFERROR(VLOOKUP(A363,Sheet1!$A$4:$N$2722,11,1),"-")</f>
        <v>0</v>
      </c>
      <c r="I363" s="128">
        <f>IFERROR(VLOOKUP($A363,Sheet1!$A$4:$H$2722,8,1),"-")</f>
        <v>47.18</v>
      </c>
      <c r="J363" s="26">
        <f>I363-(I363*Cuprins!$H$15)</f>
        <v>47.18</v>
      </c>
      <c r="L363" s="706"/>
    </row>
    <row r="364" spans="1:12" ht="14.25" customHeight="1" x14ac:dyDescent="0.3">
      <c r="A364" s="108">
        <f>Sheet1!A472</f>
        <v>201099115700</v>
      </c>
      <c r="B364" s="609" t="str">
        <f>IFERROR(VLOOKUP(A364,Sheet1!$A$4:$H$2722,5,0),"-")</f>
        <v>Surub Autoperf 221 x 55 ( 500 buc/cut.)</v>
      </c>
      <c r="C364" s="609" t="e">
        <f>VLOOKUP(#REF!,Sheet1!$A$4:$H$2722,7,1)</f>
        <v>#REF!</v>
      </c>
      <c r="D364" s="609" t="e">
        <f>VLOOKUP(#REF!,Sheet1!$A$4:$H$2722,7,1)</f>
        <v>#REF!</v>
      </c>
      <c r="E364" s="27" t="str">
        <f>IFERROR(VLOOKUP(A364,Sheet1!$A$4:$N$2722,7,1),"-")</f>
        <v>buc</v>
      </c>
      <c r="F364" s="238">
        <f>IFERROR(VLOOKUP(A364,Sheet1!$A$4:$N$2722,9,1),"-")</f>
        <v>0</v>
      </c>
      <c r="G364" s="238">
        <f>IFERROR(VLOOKUP(A364,Sheet1!$A$4:$N$2722,10,1),"-")</f>
        <v>0</v>
      </c>
      <c r="H364" s="238">
        <f>IFERROR(VLOOKUP(A364,Sheet1!$A$4:$N$2722,11,1),"-")</f>
        <v>0</v>
      </c>
      <c r="I364" s="131">
        <f>IFERROR(VLOOKUP($A364,Sheet1!$A$4:$H$2722,8,1),"-")</f>
        <v>69.959999999999994</v>
      </c>
      <c r="J364" s="29">
        <f>I364-(I364*Cuprins!$H$15)</f>
        <v>69.959999999999994</v>
      </c>
      <c r="L364" s="706"/>
    </row>
    <row r="365" spans="1:12" ht="14.25" customHeight="1" x14ac:dyDescent="0.3">
      <c r="L365" s="706"/>
    </row>
    <row r="366" spans="1:12" ht="14.25" customHeight="1" x14ac:dyDescent="0.3">
      <c r="A366" s="667"/>
      <c r="B366" s="669" t="s">
        <v>3125</v>
      </c>
      <c r="C366" s="669"/>
      <c r="D366" s="669"/>
      <c r="E366" s="669"/>
      <c r="F366" s="669"/>
      <c r="G366" s="669"/>
      <c r="H366" s="669"/>
      <c r="I366" s="671"/>
      <c r="J366" s="672"/>
      <c r="L366" s="706"/>
    </row>
    <row r="367" spans="1:12" ht="14.25" customHeight="1" x14ac:dyDescent="0.3">
      <c r="A367" s="668"/>
      <c r="B367" s="670"/>
      <c r="C367" s="670"/>
      <c r="D367" s="670"/>
      <c r="E367" s="670"/>
      <c r="F367" s="670"/>
      <c r="G367" s="670"/>
      <c r="H367" s="670"/>
      <c r="I367" s="673"/>
      <c r="J367" s="674"/>
      <c r="L367" s="706"/>
    </row>
    <row r="368" spans="1:12" ht="14.25" customHeight="1" x14ac:dyDescent="0.3">
      <c r="A368" s="698" t="s">
        <v>2989</v>
      </c>
      <c r="B368" s="631" t="s">
        <v>2996</v>
      </c>
      <c r="C368" s="631"/>
      <c r="D368" s="631"/>
      <c r="E368" s="642" t="s">
        <v>3035</v>
      </c>
      <c r="F368" s="642" t="s">
        <v>2991</v>
      </c>
      <c r="G368" s="642" t="s">
        <v>2990</v>
      </c>
      <c r="H368" s="642" t="s">
        <v>3010</v>
      </c>
      <c r="I368" s="522" t="s">
        <v>3430</v>
      </c>
      <c r="J368" s="498" t="s">
        <v>3431</v>
      </c>
      <c r="L368" s="706"/>
    </row>
    <row r="369" spans="1:12" ht="14.25" customHeight="1" x14ac:dyDescent="0.3">
      <c r="A369" s="699"/>
      <c r="B369" s="633"/>
      <c r="C369" s="633"/>
      <c r="D369" s="633"/>
      <c r="E369" s="643"/>
      <c r="F369" s="643"/>
      <c r="G369" s="643"/>
      <c r="H369" s="643"/>
      <c r="I369" s="524"/>
      <c r="J369" s="500"/>
      <c r="L369" s="706"/>
    </row>
    <row r="370" spans="1:12" ht="14.25" customHeight="1" x14ac:dyDescent="0.3">
      <c r="A370" s="700"/>
      <c r="B370" s="635"/>
      <c r="C370" s="635"/>
      <c r="D370" s="635"/>
      <c r="E370" s="644"/>
      <c r="F370" s="643"/>
      <c r="G370" s="644"/>
      <c r="H370" s="644"/>
      <c r="I370" s="524"/>
      <c r="J370" s="500"/>
      <c r="L370" s="706"/>
    </row>
    <row r="371" spans="1:12" ht="14.25" customHeight="1" x14ac:dyDescent="0.3">
      <c r="A371" s="109">
        <f>Sheet1!A478</f>
        <v>201099171900</v>
      </c>
      <c r="B371" s="626" t="str">
        <f>IFERROR(VLOOKUP(A371,Sheet1!$A$4:$H$2722,5,0),"-")</f>
        <v>Diblu cu surub 6 x 40 (200 buc/cut)</v>
      </c>
      <c r="C371" s="627" t="e">
        <f>VLOOKUP(#REF!,Sheet1!$A$4:$H$2722,7,1)</f>
        <v>#REF!</v>
      </c>
      <c r="D371" s="628" t="e">
        <f>VLOOKUP(#REF!,Sheet1!$A$4:$H$2722,7,1)</f>
        <v>#REF!</v>
      </c>
      <c r="E371" s="30" t="str">
        <f>IFERROR(VLOOKUP(A371,Sheet1!$A$4:$N$2722,7,1),"-")</f>
        <v>pac</v>
      </c>
      <c r="F371" s="232">
        <f>IFERROR(VLOOKUP(A371,Sheet1!$A$4:$N$2722,9,1),"-")</f>
        <v>0</v>
      </c>
      <c r="G371" s="233">
        <f>IFERROR(VLOOKUP(A371,Sheet1!$A$4:$N$2722,10,1),"-")</f>
        <v>0</v>
      </c>
      <c r="H371" s="234">
        <f>IFERROR(VLOOKUP(A371,Sheet1!$A$4:$N$2722,11,1),"-")</f>
        <v>0</v>
      </c>
      <c r="I371" s="128">
        <f>IFERROR(VLOOKUP($A371,Sheet1!$A$4:$H$2722,8,1),"-")</f>
        <v>13.13</v>
      </c>
      <c r="J371" s="26">
        <f>I371-(I371*Cuprins!$H$15)</f>
        <v>13.13</v>
      </c>
      <c r="L371" s="706"/>
    </row>
    <row r="372" spans="1:12" ht="14.25" customHeight="1" x14ac:dyDescent="0.3">
      <c r="A372" s="107">
        <f>Sheet1!A479</f>
        <v>201099172500</v>
      </c>
      <c r="B372" s="593" t="str">
        <f>IFERROR(VLOOKUP(A372,Sheet1!$A$4:$H$2722,5,0),"-")</f>
        <v>Diblu cu surub 6 x 60  (100 buc/cut)</v>
      </c>
      <c r="C372" s="593" t="e">
        <f>VLOOKUP(#REF!,Sheet1!$A$4:$H$2722,7,1)</f>
        <v>#REF!</v>
      </c>
      <c r="D372" s="593" t="e">
        <f>VLOOKUP(#REF!,Sheet1!$A$4:$H$2722,7,1)</f>
        <v>#REF!</v>
      </c>
      <c r="E372" s="20" t="str">
        <f>IFERROR(VLOOKUP(A372,Sheet1!$A$4:$N$2722,7,1),"-")</f>
        <v>buc</v>
      </c>
      <c r="F372" s="242">
        <f>IFERROR(VLOOKUP(A372,Sheet1!$A$4:$N$2722,9,1),"-")</f>
        <v>0</v>
      </c>
      <c r="G372" s="242">
        <f>IFERROR(VLOOKUP(A372,Sheet1!$A$4:$N$2722,10,1),"-")</f>
        <v>0</v>
      </c>
      <c r="H372" s="242">
        <f>IFERROR(VLOOKUP(A372,Sheet1!$A$4:$N$2722,11,1),"-")</f>
        <v>0</v>
      </c>
      <c r="I372" s="129">
        <f>IFERROR(VLOOKUP($A372,Sheet1!$A$4:$H$2722,8,1),"-")</f>
        <v>10.9</v>
      </c>
      <c r="J372" s="25">
        <f>I372-(I372*Cuprins!$H$15)</f>
        <v>10.9</v>
      </c>
      <c r="L372" s="706"/>
    </row>
    <row r="373" spans="1:12" ht="14.25" customHeight="1" x14ac:dyDescent="0.3">
      <c r="A373" s="109">
        <f>Sheet1!A480</f>
        <v>201099172900</v>
      </c>
      <c r="B373" s="626" t="str">
        <f>IFERROR(VLOOKUP(A373,Sheet1!$A$4:$H$2722,5,0),"-")</f>
        <v>Diblu cu surub 6 x 60  (200 buc/cut)</v>
      </c>
      <c r="C373" s="627" t="e">
        <f>VLOOKUP(#REF!,Sheet1!$A$4:$H$2722,7,1)</f>
        <v>#REF!</v>
      </c>
      <c r="D373" s="628" t="e">
        <f>VLOOKUP(#REF!,Sheet1!$A$4:$H$2722,7,1)</f>
        <v>#REF!</v>
      </c>
      <c r="E373" s="30" t="str">
        <f>IFERROR(VLOOKUP(A373,Sheet1!$A$4:$N$2722,7,1),"-")</f>
        <v>pac</v>
      </c>
      <c r="F373" s="232">
        <f>IFERROR(VLOOKUP(A373,Sheet1!$A$4:$N$2722,9,1),"-")</f>
        <v>0</v>
      </c>
      <c r="G373" s="233">
        <f>IFERROR(VLOOKUP(A373,Sheet1!$A$4:$N$2722,10,1),"-")</f>
        <v>0</v>
      </c>
      <c r="H373" s="234">
        <f>IFERROR(VLOOKUP(A373,Sheet1!$A$4:$N$2722,11,1),"-")</f>
        <v>0</v>
      </c>
      <c r="I373" s="128">
        <f>IFERROR(VLOOKUP($A373,Sheet1!$A$4:$H$2722,8,1),"-")</f>
        <v>21.88</v>
      </c>
      <c r="J373" s="26">
        <f>I373-(I373*Cuprins!$H$15)</f>
        <v>21.88</v>
      </c>
      <c r="L373" s="706"/>
    </row>
    <row r="374" spans="1:12" ht="14.25" customHeight="1" x14ac:dyDescent="0.3">
      <c r="A374" s="107">
        <f>Sheet1!A481</f>
        <v>201099173000</v>
      </c>
      <c r="B374" s="593" t="str">
        <f>IFERROR(VLOOKUP(A374,Sheet1!$A$4:$H$2722,5,0),"-")</f>
        <v>Diblu cu surub 6 x 80 (100 buc/cut)</v>
      </c>
      <c r="C374" s="593" t="e">
        <f>VLOOKUP(#REF!,Sheet1!$A$4:$H$2722,7,1)</f>
        <v>#REF!</v>
      </c>
      <c r="D374" s="593" t="e">
        <f>VLOOKUP(#REF!,Sheet1!$A$4:$H$2722,7,1)</f>
        <v>#REF!</v>
      </c>
      <c r="E374" s="20" t="str">
        <f>IFERROR(VLOOKUP(A374,Sheet1!$A$4:$N$2722,7,1),"-")</f>
        <v>buc</v>
      </c>
      <c r="F374" s="242">
        <f>IFERROR(VLOOKUP(A374,Sheet1!$A$4:$N$2722,9,1),"-")</f>
        <v>0</v>
      </c>
      <c r="G374" s="242">
        <f>IFERROR(VLOOKUP(A374,Sheet1!$A$4:$N$2722,10,1),"-")</f>
        <v>0</v>
      </c>
      <c r="H374" s="242">
        <f>IFERROR(VLOOKUP(A374,Sheet1!$A$4:$N$2722,11,1),"-")</f>
        <v>0</v>
      </c>
      <c r="I374" s="129">
        <f>IFERROR(VLOOKUP($A374,Sheet1!$A$4:$H$2722,8,1),"-")</f>
        <v>17.43</v>
      </c>
      <c r="J374" s="25">
        <f>I374-(I374*Cuprins!$H$15)</f>
        <v>17.43</v>
      </c>
      <c r="L374" s="706"/>
    </row>
    <row r="375" spans="1:12" ht="14.25" customHeight="1" x14ac:dyDescent="0.3">
      <c r="A375" s="109">
        <f>Sheet1!A482</f>
        <v>201099174000</v>
      </c>
      <c r="B375" s="626" t="str">
        <f>IFERROR(VLOOKUP(A375,Sheet1!$A$4:$H$2722,5,0),"-")</f>
        <v>Diblu cu surub 8 x 100  ( 100  buc/cut)</v>
      </c>
      <c r="C375" s="627" t="e">
        <f>VLOOKUP(#REF!,Sheet1!$A$4:$H$2722,7,1)</f>
        <v>#REF!</v>
      </c>
      <c r="D375" s="628" t="e">
        <f>VLOOKUP(#REF!,Sheet1!$A$4:$H$2722,7,1)</f>
        <v>#REF!</v>
      </c>
      <c r="E375" s="30" t="str">
        <f>IFERROR(VLOOKUP(A375,Sheet1!$A$4:$N$2722,7,1),"-")</f>
        <v>buc</v>
      </c>
      <c r="F375" s="232">
        <f>IFERROR(VLOOKUP(A375,Sheet1!$A$4:$N$2722,9,1),"-")</f>
        <v>0</v>
      </c>
      <c r="G375" s="233">
        <f>IFERROR(VLOOKUP(A375,Sheet1!$A$4:$N$2722,10,1),"-")</f>
        <v>0</v>
      </c>
      <c r="H375" s="234">
        <f>IFERROR(VLOOKUP(A375,Sheet1!$A$4:$N$2722,11,1),"-")</f>
        <v>0</v>
      </c>
      <c r="I375" s="128">
        <f>IFERROR(VLOOKUP($A375,Sheet1!$A$4:$H$2722,8,1),"-")</f>
        <v>30.4</v>
      </c>
      <c r="J375" s="26">
        <f>I375-(I375*Cuprins!$H$15)</f>
        <v>30.4</v>
      </c>
      <c r="L375" s="706"/>
    </row>
    <row r="376" spans="1:12" ht="14.25" customHeight="1" x14ac:dyDescent="0.3">
      <c r="A376" s="108"/>
      <c r="B376" s="609" t="str">
        <f>IFERROR(VLOOKUP(A376,Sheet1!$A$4:$H$2722,5,0),"-")</f>
        <v>-</v>
      </c>
      <c r="C376" s="609" t="e">
        <f>VLOOKUP(#REF!,Sheet1!$A$4:$H$2722,7,1)</f>
        <v>#REF!</v>
      </c>
      <c r="D376" s="609" t="e">
        <f>VLOOKUP(#REF!,Sheet1!$A$4:$H$2722,7,1)</f>
        <v>#REF!</v>
      </c>
      <c r="E376" s="27" t="str">
        <f>IFERROR(VLOOKUP(A376,Sheet1!$A$4:$N$2722,7,1),"-")</f>
        <v>-</v>
      </c>
      <c r="F376" s="35" t="str">
        <f>IFERROR(VLOOKUP(A376,Sheet1!$A$4:$N$2722,9,1),"-")</f>
        <v>-</v>
      </c>
      <c r="G376" s="35" t="str">
        <f>IFERROR(VLOOKUP(A376,Sheet1!$A$4:$N$2722,10,1),"-")</f>
        <v>-</v>
      </c>
      <c r="H376" s="35" t="str">
        <f>IFERROR(VLOOKUP(A376,Sheet1!$A$4:$N$2722,11,1),"-")</f>
        <v>-</v>
      </c>
      <c r="I376" s="131" t="str">
        <f>IFERROR(VLOOKUP($A376,Sheet1!$A$4:$H$2722,8,1),"-")</f>
        <v>-</v>
      </c>
      <c r="J376" s="29" t="str">
        <f>IFERROR(VLOOKUP($A376,Sheet1!$A$4:$H$2722,8,1),"-")</f>
        <v>-</v>
      </c>
      <c r="L376" s="706"/>
    </row>
    <row r="377" spans="1:12" ht="14.25" customHeight="1" x14ac:dyDescent="0.3">
      <c r="A377" s="158"/>
      <c r="B377" s="293"/>
      <c r="C377" s="293"/>
      <c r="D377" s="293"/>
      <c r="E377" s="160"/>
      <c r="F377" s="161"/>
      <c r="G377" s="161"/>
      <c r="H377" s="161"/>
      <c r="I377" s="294"/>
      <c r="J377" s="126"/>
      <c r="L377" s="706"/>
    </row>
    <row r="378" spans="1:12" ht="14.25" customHeight="1" x14ac:dyDescent="0.3">
      <c r="A378" s="158"/>
      <c r="B378" s="293"/>
      <c r="C378" s="293"/>
      <c r="D378" s="293"/>
      <c r="E378" s="160"/>
      <c r="F378" s="161"/>
      <c r="G378" s="161"/>
      <c r="H378" s="161"/>
      <c r="I378" s="294"/>
      <c r="J378" s="126"/>
      <c r="L378" s="706"/>
    </row>
    <row r="379" spans="1:12" ht="14.25" customHeight="1" x14ac:dyDescent="0.3">
      <c r="A379" s="158"/>
      <c r="B379" s="293"/>
      <c r="C379" s="293"/>
      <c r="D379" s="293"/>
      <c r="E379" s="160"/>
      <c r="F379" s="161"/>
      <c r="G379" s="161"/>
      <c r="H379" s="161"/>
      <c r="I379" s="294"/>
      <c r="J379" s="126"/>
      <c r="L379" s="706"/>
    </row>
    <row r="380" spans="1:12" ht="14.25" customHeight="1" x14ac:dyDescent="0.3">
      <c r="A380" s="158"/>
      <c r="B380" s="293"/>
      <c r="C380" s="293"/>
      <c r="D380" s="293"/>
      <c r="E380" s="160"/>
      <c r="F380" s="161"/>
      <c r="G380" s="161"/>
      <c r="H380" s="161"/>
      <c r="I380" s="294"/>
      <c r="J380" s="126"/>
      <c r="L380" s="706"/>
    </row>
    <row r="381" spans="1:12" ht="14.25" customHeight="1" x14ac:dyDescent="0.3">
      <c r="A381" s="158"/>
      <c r="B381" s="293"/>
      <c r="C381" s="293"/>
      <c r="D381" s="293"/>
      <c r="E381" s="160"/>
      <c r="F381" s="161"/>
      <c r="G381" s="161"/>
      <c r="H381" s="161"/>
      <c r="I381" s="294"/>
      <c r="J381" s="126"/>
      <c r="L381" s="706"/>
    </row>
    <row r="382" spans="1:12" ht="14.25" customHeight="1" x14ac:dyDescent="0.3">
      <c r="A382" s="158"/>
      <c r="B382" s="293"/>
      <c r="C382" s="293"/>
      <c r="D382" s="293"/>
      <c r="E382" s="160"/>
      <c r="F382" s="161"/>
      <c r="G382" s="161"/>
      <c r="H382" s="161"/>
      <c r="I382" s="294"/>
      <c r="J382" s="126"/>
      <c r="L382" s="706"/>
    </row>
    <row r="383" spans="1:12" ht="14.25" customHeight="1" x14ac:dyDescent="0.3">
      <c r="A383" s="158"/>
      <c r="B383" s="293"/>
      <c r="C383" s="293"/>
      <c r="D383" s="293"/>
      <c r="E383" s="160"/>
      <c r="F383" s="161"/>
      <c r="G383" s="161"/>
      <c r="H383" s="161"/>
      <c r="I383" s="294"/>
      <c r="J383" s="126"/>
      <c r="L383" s="706"/>
    </row>
    <row r="384" spans="1:12" ht="14.25" customHeight="1" x14ac:dyDescent="0.3">
      <c r="A384" s="158"/>
      <c r="B384" s="293"/>
      <c r="C384" s="293"/>
      <c r="D384" s="293"/>
      <c r="E384" s="160"/>
      <c r="F384" s="161"/>
      <c r="G384" s="161"/>
      <c r="H384" s="161"/>
      <c r="I384" s="294"/>
      <c r="J384" s="126"/>
      <c r="L384" s="706"/>
    </row>
    <row r="385" spans="1:12" ht="14.25" customHeight="1" x14ac:dyDescent="0.3">
      <c r="A385" s="158"/>
      <c r="B385" s="293"/>
      <c r="C385" s="293"/>
      <c r="D385" s="293"/>
      <c r="E385" s="160"/>
      <c r="F385" s="161"/>
      <c r="G385" s="161"/>
      <c r="H385" s="161"/>
      <c r="I385" s="294"/>
      <c r="J385" s="126"/>
      <c r="L385" s="706"/>
    </row>
    <row r="386" spans="1:12" ht="14.25" customHeight="1" x14ac:dyDescent="0.3">
      <c r="A386" s="158"/>
      <c r="B386" s="293"/>
      <c r="C386" s="293"/>
      <c r="D386" s="293"/>
      <c r="E386" s="160"/>
      <c r="F386" s="161"/>
      <c r="G386" s="161"/>
      <c r="H386" s="161"/>
      <c r="I386" s="294"/>
      <c r="J386" s="126"/>
      <c r="L386" s="706"/>
    </row>
    <row r="387" spans="1:12" ht="14.25" customHeight="1" x14ac:dyDescent="0.3">
      <c r="A387" s="158"/>
      <c r="B387" s="293"/>
      <c r="C387" s="293"/>
      <c r="D387" s="293"/>
      <c r="E387" s="160"/>
      <c r="F387" s="161"/>
      <c r="G387" s="161"/>
      <c r="H387" s="161"/>
      <c r="I387" s="294"/>
      <c r="J387" s="126"/>
      <c r="L387" s="707" t="s">
        <v>3108</v>
      </c>
    </row>
    <row r="388" spans="1:12" ht="14.25" customHeight="1" x14ac:dyDescent="0.3">
      <c r="L388" s="707"/>
    </row>
    <row r="389" spans="1:12" ht="14.25" customHeight="1" x14ac:dyDescent="0.3">
      <c r="A389" s="667"/>
      <c r="B389" s="669" t="s">
        <v>3123</v>
      </c>
      <c r="C389" s="669"/>
      <c r="D389" s="669"/>
      <c r="E389" s="669"/>
      <c r="F389" s="669"/>
      <c r="G389" s="669"/>
      <c r="H389" s="669"/>
      <c r="I389" s="671"/>
      <c r="J389" s="672"/>
      <c r="L389" s="707"/>
    </row>
    <row r="390" spans="1:12" ht="14.25" customHeight="1" x14ac:dyDescent="0.3">
      <c r="A390" s="668"/>
      <c r="B390" s="670"/>
      <c r="C390" s="670"/>
      <c r="D390" s="670"/>
      <c r="E390" s="670"/>
      <c r="F390" s="670"/>
      <c r="G390" s="670"/>
      <c r="H390" s="670"/>
      <c r="I390" s="673"/>
      <c r="J390" s="674"/>
      <c r="L390" s="707"/>
    </row>
    <row r="391" spans="1:12" ht="14.25" customHeight="1" x14ac:dyDescent="0.3">
      <c r="A391" s="698" t="s">
        <v>2989</v>
      </c>
      <c r="B391" s="631" t="s">
        <v>2996</v>
      </c>
      <c r="C391" s="631"/>
      <c r="D391" s="631"/>
      <c r="E391" s="642" t="s">
        <v>3035</v>
      </c>
      <c r="F391" s="642" t="s">
        <v>2991</v>
      </c>
      <c r="G391" s="642" t="s">
        <v>2990</v>
      </c>
      <c r="H391" s="642" t="s">
        <v>3010</v>
      </c>
      <c r="I391" s="522" t="s">
        <v>3430</v>
      </c>
      <c r="J391" s="498" t="s">
        <v>3431</v>
      </c>
      <c r="L391" s="707"/>
    </row>
    <row r="392" spans="1:12" ht="14.25" customHeight="1" x14ac:dyDescent="0.3">
      <c r="A392" s="699"/>
      <c r="B392" s="633"/>
      <c r="C392" s="633"/>
      <c r="D392" s="633"/>
      <c r="E392" s="643"/>
      <c r="F392" s="643"/>
      <c r="G392" s="643"/>
      <c r="H392" s="643"/>
      <c r="I392" s="524"/>
      <c r="J392" s="500"/>
      <c r="L392" s="707"/>
    </row>
    <row r="393" spans="1:12" ht="14.25" customHeight="1" x14ac:dyDescent="0.3">
      <c r="A393" s="700"/>
      <c r="B393" s="635"/>
      <c r="C393" s="635"/>
      <c r="D393" s="635"/>
      <c r="E393" s="644"/>
      <c r="F393" s="643"/>
      <c r="G393" s="644"/>
      <c r="H393" s="644"/>
      <c r="I393" s="524"/>
      <c r="J393" s="500"/>
      <c r="L393" s="707"/>
    </row>
    <row r="394" spans="1:12" ht="14.25" customHeight="1" x14ac:dyDescent="0.3">
      <c r="A394" s="109">
        <f>Sheet1!A473</f>
        <v>201099152000</v>
      </c>
      <c r="B394" s="626" t="str">
        <f>IFERROR(VLOOKUP(A394,Sheet1!$A$4:$H$2722,5,0),"-")</f>
        <v>Diblu Melc DRIVA Metal ( 100 buc/cut)</v>
      </c>
      <c r="C394" s="627" t="e">
        <f>VLOOKUP(#REF!,Sheet1!$A$4:$H$2722,7,1)</f>
        <v>#REF!</v>
      </c>
      <c r="D394" s="628" t="e">
        <f>VLOOKUP(#REF!,Sheet1!$A$4:$H$2722,7,1)</f>
        <v>#REF!</v>
      </c>
      <c r="E394" s="30" t="str">
        <f>IFERROR(VLOOKUP(A394,Sheet1!$A$4:$N$2722,7,1),"-")</f>
        <v>buc</v>
      </c>
      <c r="F394" s="232">
        <f>IFERROR(VLOOKUP(A394,Sheet1!$A$4:$N$2722,9,1),"-")</f>
        <v>0</v>
      </c>
      <c r="G394" s="233">
        <f>IFERROR(VLOOKUP(A394,Sheet1!$A$4:$N$2722,10,1),"-")</f>
        <v>0</v>
      </c>
      <c r="H394" s="234">
        <f>IFERROR(VLOOKUP(A394,Sheet1!$A$4:$N$2722,11,1),"-")</f>
        <v>0</v>
      </c>
      <c r="I394" s="128">
        <f>IFERROR(VLOOKUP($A394,Sheet1!$A$4:$H$2722,8,1),"-")</f>
        <v>33.74</v>
      </c>
      <c r="J394" s="26">
        <f>I394-(I394*Cuprins!$H$15)</f>
        <v>33.74</v>
      </c>
      <c r="L394" s="707"/>
    </row>
    <row r="395" spans="1:12" ht="14.25" customHeight="1" x14ac:dyDescent="0.3">
      <c r="A395" s="107">
        <f>Sheet1!A474</f>
        <v>201099153000</v>
      </c>
      <c r="B395" s="593" t="str">
        <f>IFERROR(VLOOKUP(A395,Sheet1!$A$4:$H$2722,5,0),"-")</f>
        <v>Diblu metalic 6 x 40 DN 6 (100 buc/cut)</v>
      </c>
      <c r="C395" s="593" t="e">
        <f>VLOOKUP(#REF!,Sheet1!$A$4:$H$2722,7,1)</f>
        <v>#REF!</v>
      </c>
      <c r="D395" s="593" t="e">
        <f>VLOOKUP(#REF!,Sheet1!$A$4:$H$2722,7,1)</f>
        <v>#REF!</v>
      </c>
      <c r="E395" s="20" t="str">
        <f>IFERROR(VLOOKUP(A395,Sheet1!$A$4:$N$2722,7,1),"-")</f>
        <v>pac</v>
      </c>
      <c r="F395" s="242">
        <f>IFERROR(VLOOKUP(A395,Sheet1!$A$4:$N$2722,9,1),"-")</f>
        <v>0</v>
      </c>
      <c r="G395" s="242">
        <f>IFERROR(VLOOKUP(A395,Sheet1!$A$4:$N$2722,10,1),"-")</f>
        <v>0</v>
      </c>
      <c r="H395" s="242">
        <f>IFERROR(VLOOKUP(A395,Sheet1!$A$4:$N$2722,11,1),"-")</f>
        <v>0</v>
      </c>
      <c r="I395" s="129">
        <f>IFERROR(VLOOKUP($A395,Sheet1!$A$4:$H$2722,8,1),"-")</f>
        <v>40.119999999999997</v>
      </c>
      <c r="J395" s="25">
        <f>I395-(I395*Cuprins!$H$15)</f>
        <v>40.119999999999997</v>
      </c>
      <c r="L395" s="707"/>
    </row>
    <row r="396" spans="1:12" ht="14.25" customHeight="1" x14ac:dyDescent="0.3">
      <c r="A396" s="109">
        <f>Sheet1!A475</f>
        <v>201099153200</v>
      </c>
      <c r="B396" s="626" t="str">
        <f>IFERROR(VLOOKUP(A396,Sheet1!$A$4:$H$2722,5,0),"-")</f>
        <v>Diblu metalic 6 x 40 DN 6  (200 buc/cut)</v>
      </c>
      <c r="C396" s="627" t="e">
        <f>VLOOKUP(#REF!,Sheet1!$A$4:$H$2722,7,1)</f>
        <v>#REF!</v>
      </c>
      <c r="D396" s="628" t="e">
        <f>VLOOKUP(#REF!,Sheet1!$A$4:$H$2722,7,1)</f>
        <v>#REF!</v>
      </c>
      <c r="E396" s="30" t="str">
        <f>IFERROR(VLOOKUP(A396,Sheet1!$A$4:$N$2722,7,1),"-")</f>
        <v>pac</v>
      </c>
      <c r="F396" s="232">
        <f>IFERROR(VLOOKUP(A396,Sheet1!$A$4:$N$2722,9,1),"-")</f>
        <v>0</v>
      </c>
      <c r="G396" s="233">
        <f>IFERROR(VLOOKUP(A396,Sheet1!$A$4:$N$2722,10,1),"-")</f>
        <v>0</v>
      </c>
      <c r="H396" s="234">
        <f>IFERROR(VLOOKUP(A396,Sheet1!$A$4:$N$2722,11,1),"-")</f>
        <v>0</v>
      </c>
      <c r="I396" s="128">
        <f>IFERROR(VLOOKUP($A396,Sheet1!$A$4:$H$2722,8,1),"-")</f>
        <v>80.25</v>
      </c>
      <c r="J396" s="26">
        <f>I396-(I396*Cuprins!$H$15)</f>
        <v>80.25</v>
      </c>
      <c r="L396" s="707"/>
    </row>
    <row r="397" spans="1:12" ht="14.25" customHeight="1" x14ac:dyDescent="0.3">
      <c r="A397" s="107">
        <f>Sheet1!A476</f>
        <v>201099153400</v>
      </c>
      <c r="B397" s="593" t="str">
        <f>IFERROR(VLOOKUP(A397,Sheet1!$A$4:$H$2722,5,0),"-")</f>
        <v xml:space="preserve">Diblu metalic SPEED 6 x 40 cu ochi  </v>
      </c>
      <c r="C397" s="593" t="e">
        <f>VLOOKUP(#REF!,Sheet1!$A$4:$H$2722,7,1)</f>
        <v>#REF!</v>
      </c>
      <c r="D397" s="593" t="e">
        <f>VLOOKUP(#REF!,Sheet1!$A$4:$H$2722,7,1)</f>
        <v>#REF!</v>
      </c>
      <c r="E397" s="20" t="str">
        <f>IFERROR(VLOOKUP(A397,Sheet1!$A$4:$N$2722,7,1),"-")</f>
        <v>buc</v>
      </c>
      <c r="F397" s="242">
        <f>IFERROR(VLOOKUP(A397,Sheet1!$A$4:$N$2722,9,1),"-")</f>
        <v>0</v>
      </c>
      <c r="G397" s="242">
        <f>IFERROR(VLOOKUP(A397,Sheet1!$A$4:$N$2722,10,1),"-")</f>
        <v>0</v>
      </c>
      <c r="H397" s="242">
        <f>IFERROR(VLOOKUP(A397,Sheet1!$A$4:$N$2722,11,1),"-")</f>
        <v>0</v>
      </c>
      <c r="I397" s="129">
        <f>IFERROR(VLOOKUP($A397,Sheet1!$A$4:$H$2722,8,1),"-")</f>
        <v>0.63</v>
      </c>
      <c r="J397" s="25">
        <f>I397-(I397*Cuprins!$H$15)</f>
        <v>0.63</v>
      </c>
      <c r="L397" s="707"/>
    </row>
    <row r="398" spans="1:12" ht="14.25" customHeight="1" x14ac:dyDescent="0.3">
      <c r="A398" s="109">
        <f>Sheet1!A477</f>
        <v>201099153600</v>
      </c>
      <c r="B398" s="626" t="str">
        <f>IFERROR(VLOOKUP(A398,Sheet1!$A$4:$H$2722,5,0),"-")</f>
        <v>Diblu metalic DN 6x65 (100 buc/cut)</v>
      </c>
      <c r="C398" s="627" t="e">
        <f>VLOOKUP(#REF!,Sheet1!$A$4:$H$2722,7,1)</f>
        <v>#REF!</v>
      </c>
      <c r="D398" s="628" t="e">
        <f>VLOOKUP(#REF!,Sheet1!$A$4:$H$2722,7,1)</f>
        <v>#REF!</v>
      </c>
      <c r="E398" s="30" t="str">
        <f>IFERROR(VLOOKUP(A398,Sheet1!$A$4:$N$2722,7,1),"-")</f>
        <v>buc</v>
      </c>
      <c r="F398" s="232">
        <f>IFERROR(VLOOKUP(A398,Sheet1!$A$4:$N$2722,9,1),"-")</f>
        <v>0</v>
      </c>
      <c r="G398" s="233">
        <f>IFERROR(VLOOKUP(A398,Sheet1!$A$4:$N$2722,10,1),"-")</f>
        <v>0</v>
      </c>
      <c r="H398" s="234">
        <f>IFERROR(VLOOKUP(A398,Sheet1!$A$4:$N$2722,11,1),"-")</f>
        <v>0</v>
      </c>
      <c r="I398" s="128">
        <f>IFERROR(VLOOKUP($A398,Sheet1!$A$4:$H$2722,8,1),"-")</f>
        <v>93.49</v>
      </c>
      <c r="J398" s="26">
        <f>I398-(I398*Cuprins!$H$15)</f>
        <v>93.49</v>
      </c>
      <c r="L398" s="707"/>
    </row>
    <row r="399" spans="1:12" ht="14.25" customHeight="1" x14ac:dyDescent="0.3">
      <c r="A399" s="107" t="s">
        <v>2994</v>
      </c>
      <c r="B399" s="679" t="str">
        <f>IFERROR(VLOOKUP(A399,Sheet1!$A$4:$H$2722,5,0),"-")</f>
        <v>-</v>
      </c>
      <c r="C399" s="679" t="e">
        <f>VLOOKUP(#REF!,Sheet1!$A$4:$H$2722,7,1)</f>
        <v>#REF!</v>
      </c>
      <c r="D399" s="679" t="e">
        <f>VLOOKUP(#REF!,Sheet1!$A$4:$H$2722,7,1)</f>
        <v>#REF!</v>
      </c>
      <c r="E399" s="20" t="str">
        <f>IFERROR(VLOOKUP(A399,Sheet1!$A$4:$N$2722,7,1),"-")</f>
        <v>-</v>
      </c>
      <c r="F399" s="38" t="str">
        <f>IFERROR(VLOOKUP(A399,Sheet1!$A$4:$N$2722,9,1),"-")</f>
        <v>-</v>
      </c>
      <c r="G399" s="38" t="str">
        <f>IFERROR(VLOOKUP(A399,Sheet1!$A$4:$N$2722,10,1),"-")</f>
        <v>-</v>
      </c>
      <c r="H399" s="38" t="str">
        <f>IFERROR(VLOOKUP(A399,Sheet1!$A$4:$N$2722,11,1),"-")</f>
        <v>-</v>
      </c>
      <c r="I399" s="129" t="str">
        <f>IFERROR(VLOOKUP($A399,Sheet1!$A$4:$H$2722,8,1),"-")</f>
        <v>-</v>
      </c>
      <c r="J399" s="25" t="str">
        <f>IFERROR(VLOOKUP($A399,Sheet1!$A$4:$H$2722,8,1),"-")</f>
        <v>-</v>
      </c>
      <c r="L399" s="707"/>
    </row>
    <row r="400" spans="1:12" ht="14.25" customHeight="1" x14ac:dyDescent="0.3">
      <c r="A400" s="109" t="s">
        <v>2994</v>
      </c>
      <c r="B400" s="703" t="str">
        <f>IFERROR(VLOOKUP(A400,Sheet1!$A$4:$H$2722,5,0),"-")</f>
        <v>-</v>
      </c>
      <c r="C400" s="704" t="e">
        <f>VLOOKUP(#REF!,Sheet1!$A$4:$H$2722,7,1)</f>
        <v>#REF!</v>
      </c>
      <c r="D400" s="705" t="e">
        <f>VLOOKUP(#REF!,Sheet1!$A$4:$H$2722,7,1)</f>
        <v>#REF!</v>
      </c>
      <c r="E400" s="30" t="str">
        <f>IFERROR(VLOOKUP(A400,Sheet1!$A$4:$N$2722,7,1),"-")</f>
        <v>-</v>
      </c>
      <c r="F400" s="58" t="str">
        <f>IFERROR(VLOOKUP(A400,Sheet1!$A$4:$N$2722,9,1),"-")</f>
        <v>-</v>
      </c>
      <c r="G400" s="60" t="str">
        <f>IFERROR(VLOOKUP(A400,Sheet1!$A$4:$N$2722,10,1),"-")</f>
        <v>-</v>
      </c>
      <c r="H400" s="46" t="str">
        <f>IFERROR(VLOOKUP(A400,Sheet1!$A$4:$N$2722,11,1),"-")</f>
        <v>-</v>
      </c>
      <c r="I400" s="128" t="str">
        <f>IFERROR(VLOOKUP($A400,Sheet1!$A$4:$H$2722,8,1),"-")</f>
        <v>-</v>
      </c>
      <c r="J400" s="26" t="str">
        <f>IFERROR(VLOOKUP($A400,Sheet1!$A$4:$H$2722,8,1),"-")</f>
        <v>-</v>
      </c>
      <c r="L400" s="707"/>
    </row>
    <row r="401" spans="1:12" ht="14.25" customHeight="1" x14ac:dyDescent="0.3">
      <c r="A401" s="107" t="s">
        <v>2994</v>
      </c>
      <c r="B401" s="679" t="str">
        <f>IFERROR(VLOOKUP(A401,Sheet1!$A$4:$H$2722,5,0),"-")</f>
        <v>-</v>
      </c>
      <c r="C401" s="679" t="e">
        <f>VLOOKUP(#REF!,Sheet1!$A$4:$H$2722,7,1)</f>
        <v>#REF!</v>
      </c>
      <c r="D401" s="679" t="e">
        <f>VLOOKUP(#REF!,Sheet1!$A$4:$H$2722,7,1)</f>
        <v>#REF!</v>
      </c>
      <c r="E401" s="20" t="str">
        <f>IFERROR(VLOOKUP(A401,Sheet1!$A$4:$N$2722,7,1),"-")</f>
        <v>-</v>
      </c>
      <c r="F401" s="38" t="str">
        <f>IFERROR(VLOOKUP(A401,Sheet1!$A$4:$N$2722,9,1),"-")</f>
        <v>-</v>
      </c>
      <c r="G401" s="38" t="str">
        <f>IFERROR(VLOOKUP(A401,Sheet1!$A$4:$N$2722,10,1),"-")</f>
        <v>-</v>
      </c>
      <c r="H401" s="38" t="str">
        <f>IFERROR(VLOOKUP(A401,Sheet1!$A$4:$N$2722,11,1),"-")</f>
        <v>-</v>
      </c>
      <c r="I401" s="129" t="str">
        <f>IFERROR(VLOOKUP($A401,Sheet1!$A$4:$H$2722,8,1),"-")</f>
        <v>-</v>
      </c>
      <c r="J401" s="25" t="str">
        <f>IFERROR(VLOOKUP($A401,Sheet1!$A$4:$H$2722,8,1),"-")</f>
        <v>-</v>
      </c>
      <c r="L401" s="707"/>
    </row>
    <row r="402" spans="1:12" ht="14.25" customHeight="1" x14ac:dyDescent="0.3">
      <c r="A402" s="109" t="s">
        <v>2994</v>
      </c>
      <c r="B402" s="703" t="str">
        <f>IFERROR(VLOOKUP(A402,Sheet1!$A$4:$H$2722,5,0),"-")</f>
        <v>-</v>
      </c>
      <c r="C402" s="704" t="e">
        <f>VLOOKUP(#REF!,Sheet1!$A$4:$H$2722,7,1)</f>
        <v>#REF!</v>
      </c>
      <c r="D402" s="705" t="e">
        <f>VLOOKUP(#REF!,Sheet1!$A$4:$H$2722,7,1)</f>
        <v>#REF!</v>
      </c>
      <c r="E402" s="30" t="str">
        <f>IFERROR(VLOOKUP(A402,Sheet1!$A$4:$N$2722,7,1),"-")</f>
        <v>-</v>
      </c>
      <c r="F402" s="58" t="str">
        <f>IFERROR(VLOOKUP(A402,Sheet1!$A$4:$N$2722,9,1),"-")</f>
        <v>-</v>
      </c>
      <c r="G402" s="60" t="str">
        <f>IFERROR(VLOOKUP(A402,Sheet1!$A$4:$N$2722,10,1),"-")</f>
        <v>-</v>
      </c>
      <c r="H402" s="46" t="str">
        <f>IFERROR(VLOOKUP(A402,Sheet1!$A$4:$N$2722,11,1),"-")</f>
        <v>-</v>
      </c>
      <c r="I402" s="128" t="str">
        <f>IFERROR(VLOOKUP($A402,Sheet1!$A$4:$H$2722,8,1),"-")</f>
        <v>-</v>
      </c>
      <c r="J402" s="26" t="str">
        <f>IFERROR(VLOOKUP($A402,Sheet1!$A$4:$H$2722,8,1),"-")</f>
        <v>-</v>
      </c>
      <c r="L402" s="494">
        <f>L347+1</f>
        <v>38</v>
      </c>
    </row>
    <row r="403" spans="1:12" ht="14.25" customHeight="1" x14ac:dyDescent="0.3">
      <c r="A403" s="108" t="s">
        <v>2994</v>
      </c>
      <c r="B403" s="597" t="str">
        <f>IFERROR(VLOOKUP(A403,Sheet1!$A$4:$H$2722,5,0),"-")</f>
        <v>-</v>
      </c>
      <c r="C403" s="597" t="e">
        <f>VLOOKUP(#REF!,Sheet1!$A$4:$H$2722,7,1)</f>
        <v>#REF!</v>
      </c>
      <c r="D403" s="597" t="e">
        <f>VLOOKUP(#REF!,Sheet1!$A$4:$H$2722,7,1)</f>
        <v>#REF!</v>
      </c>
      <c r="E403" s="27" t="str">
        <f>IFERROR(VLOOKUP(A403,Sheet1!$A$4:$N$2722,7,1),"-")</f>
        <v>-</v>
      </c>
      <c r="F403" s="35" t="str">
        <f>IFERROR(VLOOKUP(A403,Sheet1!$A$4:$N$2722,9,1),"-")</f>
        <v>-</v>
      </c>
      <c r="G403" s="35" t="str">
        <f>IFERROR(VLOOKUP(A403,Sheet1!$A$4:$N$2722,10,1),"-")</f>
        <v>-</v>
      </c>
      <c r="H403" s="35" t="str">
        <f>IFERROR(VLOOKUP(A403,Sheet1!$A$4:$N$2722,11,1),"-")</f>
        <v>-</v>
      </c>
      <c r="I403" s="131" t="str">
        <f>IFERROR(VLOOKUP($A403,Sheet1!$A$4:$H$2722,8,1),"-")</f>
        <v>-</v>
      </c>
      <c r="J403" s="29" t="str">
        <f>IFERROR(VLOOKUP($A403,Sheet1!$A$4:$H$2722,8,1),"-")</f>
        <v>-</v>
      </c>
      <c r="L403" s="494"/>
    </row>
    <row r="404" spans="1:12" ht="14.25" customHeight="1" x14ac:dyDescent="0.3">
      <c r="L404" s="706" t="s">
        <v>3001</v>
      </c>
    </row>
    <row r="405" spans="1:12" ht="14.25" customHeight="1" x14ac:dyDescent="0.3">
      <c r="L405" s="706"/>
    </row>
    <row r="406" spans="1:12" ht="14.25" customHeight="1" x14ac:dyDescent="0.3">
      <c r="L406" s="706"/>
    </row>
    <row r="407" spans="1:12" ht="14.25" customHeight="1" x14ac:dyDescent="0.3">
      <c r="L407" s="706"/>
    </row>
    <row r="408" spans="1:12" ht="14.25" customHeight="1" x14ac:dyDescent="0.3">
      <c r="L408" s="706"/>
    </row>
    <row r="409" spans="1:12" ht="14.25" customHeight="1" x14ac:dyDescent="0.3">
      <c r="L409" s="706"/>
    </row>
    <row r="410" spans="1:12" ht="14.25" customHeight="1" x14ac:dyDescent="0.3">
      <c r="L410" s="706"/>
    </row>
    <row r="411" spans="1:12" ht="14.25" customHeight="1" x14ac:dyDescent="0.3">
      <c r="L411" s="706"/>
    </row>
    <row r="412" spans="1:12" ht="14.25" customHeight="1" x14ac:dyDescent="0.3">
      <c r="L412" s="706"/>
    </row>
    <row r="413" spans="1:12" ht="14.25" customHeight="1" x14ac:dyDescent="0.3">
      <c r="L413" s="706"/>
    </row>
    <row r="414" spans="1:12" ht="14.25" customHeight="1" x14ac:dyDescent="0.3">
      <c r="L414" s="706"/>
    </row>
    <row r="415" spans="1:12" ht="14.25" customHeight="1" x14ac:dyDescent="0.3">
      <c r="L415" s="706"/>
    </row>
    <row r="416" spans="1:12" ht="14.25" customHeight="1" x14ac:dyDescent="0.3">
      <c r="L416" s="706"/>
    </row>
    <row r="417" spans="12:12" ht="14.25" customHeight="1" x14ac:dyDescent="0.3">
      <c r="L417" s="706"/>
    </row>
    <row r="418" spans="12:12" ht="14.25" customHeight="1" x14ac:dyDescent="0.3">
      <c r="L418" s="706"/>
    </row>
    <row r="419" spans="12:12" ht="14.25" customHeight="1" x14ac:dyDescent="0.3">
      <c r="L419" s="706"/>
    </row>
    <row r="420" spans="12:12" ht="14.25" customHeight="1" x14ac:dyDescent="0.3">
      <c r="L420" s="706"/>
    </row>
    <row r="421" spans="12:12" ht="14.25" customHeight="1" x14ac:dyDescent="0.3">
      <c r="L421" s="706"/>
    </row>
    <row r="422" spans="12:12" ht="14.25" customHeight="1" x14ac:dyDescent="0.3">
      <c r="L422" s="706"/>
    </row>
    <row r="423" spans="12:12" ht="14.25" customHeight="1" x14ac:dyDescent="0.3">
      <c r="L423" s="706"/>
    </row>
    <row r="424" spans="12:12" ht="14.25" customHeight="1" x14ac:dyDescent="0.3">
      <c r="L424" s="706"/>
    </row>
    <row r="425" spans="12:12" ht="14.25" customHeight="1" x14ac:dyDescent="0.3">
      <c r="L425" s="706"/>
    </row>
    <row r="426" spans="12:12" ht="14.25" customHeight="1" x14ac:dyDescent="0.3">
      <c r="L426" s="706"/>
    </row>
    <row r="427" spans="12:12" ht="14.25" customHeight="1" x14ac:dyDescent="0.3">
      <c r="L427" s="706"/>
    </row>
    <row r="428" spans="12:12" ht="14.25" customHeight="1" x14ac:dyDescent="0.3">
      <c r="L428" s="706"/>
    </row>
    <row r="429" spans="12:12" ht="14.25" customHeight="1" x14ac:dyDescent="0.3">
      <c r="L429" s="706"/>
    </row>
    <row r="430" spans="12:12" ht="14.25" customHeight="1" x14ac:dyDescent="0.3">
      <c r="L430" s="706"/>
    </row>
    <row r="431" spans="12:12" ht="14.25" customHeight="1" x14ac:dyDescent="0.3">
      <c r="L431" s="706"/>
    </row>
    <row r="432" spans="12:12" ht="14.25" customHeight="1" x14ac:dyDescent="0.3">
      <c r="L432" s="706"/>
    </row>
    <row r="433" spans="12:12" ht="14.25" customHeight="1" x14ac:dyDescent="0.3">
      <c r="L433" s="706"/>
    </row>
    <row r="434" spans="12:12" ht="14.25" customHeight="1" x14ac:dyDescent="0.3">
      <c r="L434" s="706"/>
    </row>
    <row r="435" spans="12:12" ht="14.25" customHeight="1" x14ac:dyDescent="0.3">
      <c r="L435" s="706"/>
    </row>
    <row r="436" spans="12:12" ht="14.25" customHeight="1" x14ac:dyDescent="0.3">
      <c r="L436" s="706"/>
    </row>
    <row r="437" spans="12:12" ht="14.25" customHeight="1" x14ac:dyDescent="0.3">
      <c r="L437" s="706"/>
    </row>
    <row r="438" spans="12:12" ht="14.25" customHeight="1" x14ac:dyDescent="0.3">
      <c r="L438" s="706"/>
    </row>
    <row r="439" spans="12:12" ht="14.25" customHeight="1" x14ac:dyDescent="0.3">
      <c r="L439" s="706"/>
    </row>
    <row r="440" spans="12:12" ht="14.25" customHeight="1" x14ac:dyDescent="0.3">
      <c r="L440" s="706"/>
    </row>
    <row r="441" spans="12:12" ht="14.25" customHeight="1" x14ac:dyDescent="0.3">
      <c r="L441" s="706"/>
    </row>
  </sheetData>
  <mergeCells count="428">
    <mergeCell ref="L277:L291"/>
    <mergeCell ref="L294:L331"/>
    <mergeCell ref="L332:L346"/>
    <mergeCell ref="L347:L348"/>
    <mergeCell ref="L387:L401"/>
    <mergeCell ref="L402:L403"/>
    <mergeCell ref="L2:L16"/>
    <mergeCell ref="L19:L56"/>
    <mergeCell ref="L57:L71"/>
    <mergeCell ref="L72:L73"/>
    <mergeCell ref="L74:L111"/>
    <mergeCell ref="L127:L128"/>
    <mergeCell ref="L129:L166"/>
    <mergeCell ref="L167:L181"/>
    <mergeCell ref="L184:L221"/>
    <mergeCell ref="L292:L293"/>
    <mergeCell ref="L349:L386"/>
    <mergeCell ref="L112:L126"/>
    <mergeCell ref="A152:A154"/>
    <mergeCell ref="B152:D154"/>
    <mergeCell ref="E152:E154"/>
    <mergeCell ref="F152:F154"/>
    <mergeCell ref="G152:G154"/>
    <mergeCell ref="H152:H154"/>
    <mergeCell ref="I152:I154"/>
    <mergeCell ref="J152:J154"/>
    <mergeCell ref="L222:L236"/>
    <mergeCell ref="A230:A232"/>
    <mergeCell ref="B230:D232"/>
    <mergeCell ref="E230:E232"/>
    <mergeCell ref="F230:F232"/>
    <mergeCell ref="G230:G232"/>
    <mergeCell ref="H230:H232"/>
    <mergeCell ref="I230:I232"/>
    <mergeCell ref="J230:J232"/>
    <mergeCell ref="B155:D155"/>
    <mergeCell ref="B156:D156"/>
    <mergeCell ref="B157:D157"/>
    <mergeCell ref="A391:A393"/>
    <mergeCell ref="B391:D393"/>
    <mergeCell ref="E391:E393"/>
    <mergeCell ref="F391:F393"/>
    <mergeCell ref="G391:G393"/>
    <mergeCell ref="H391:H393"/>
    <mergeCell ref="I391:I393"/>
    <mergeCell ref="J391:J393"/>
    <mergeCell ref="L404:L441"/>
    <mergeCell ref="B394:D394"/>
    <mergeCell ref="B395:D395"/>
    <mergeCell ref="B402:D402"/>
    <mergeCell ref="B403:D403"/>
    <mergeCell ref="B399:D399"/>
    <mergeCell ref="B400:D400"/>
    <mergeCell ref="B401:D401"/>
    <mergeCell ref="B396:D396"/>
    <mergeCell ref="B397:D397"/>
    <mergeCell ref="B398:D398"/>
    <mergeCell ref="A368:A370"/>
    <mergeCell ref="B368:D370"/>
    <mergeCell ref="E368:E370"/>
    <mergeCell ref="F368:F370"/>
    <mergeCell ref="G368:G370"/>
    <mergeCell ref="H368:H370"/>
    <mergeCell ref="I368:I370"/>
    <mergeCell ref="J368:J370"/>
    <mergeCell ref="B389:H390"/>
    <mergeCell ref="I389:J390"/>
    <mergeCell ref="A389:A390"/>
    <mergeCell ref="B371:D371"/>
    <mergeCell ref="B375:D375"/>
    <mergeCell ref="B376:D376"/>
    <mergeCell ref="B372:D372"/>
    <mergeCell ref="B373:D373"/>
    <mergeCell ref="B374:D374"/>
    <mergeCell ref="A358:A360"/>
    <mergeCell ref="B358:D360"/>
    <mergeCell ref="E358:E360"/>
    <mergeCell ref="F358:F360"/>
    <mergeCell ref="G358:G360"/>
    <mergeCell ref="H358:H360"/>
    <mergeCell ref="I358:I360"/>
    <mergeCell ref="J358:J360"/>
    <mergeCell ref="A366:A367"/>
    <mergeCell ref="B366:H367"/>
    <mergeCell ref="I366:J367"/>
    <mergeCell ref="B362:D362"/>
    <mergeCell ref="B363:D363"/>
    <mergeCell ref="B364:D364"/>
    <mergeCell ref="B361:D361"/>
    <mergeCell ref="A350:A352"/>
    <mergeCell ref="B350:D352"/>
    <mergeCell ref="E350:E352"/>
    <mergeCell ref="F350:F352"/>
    <mergeCell ref="G350:G352"/>
    <mergeCell ref="H350:H352"/>
    <mergeCell ref="I350:I352"/>
    <mergeCell ref="J350:J352"/>
    <mergeCell ref="A356:A357"/>
    <mergeCell ref="B356:H357"/>
    <mergeCell ref="I356:J357"/>
    <mergeCell ref="B353:D353"/>
    <mergeCell ref="B354:D354"/>
    <mergeCell ref="A340:A342"/>
    <mergeCell ref="B340:D342"/>
    <mergeCell ref="E340:E342"/>
    <mergeCell ref="F340:F342"/>
    <mergeCell ref="G340:G342"/>
    <mergeCell ref="H340:H342"/>
    <mergeCell ref="I340:I342"/>
    <mergeCell ref="J340:J342"/>
    <mergeCell ref="A348:A349"/>
    <mergeCell ref="B348:H349"/>
    <mergeCell ref="I348:J349"/>
    <mergeCell ref="B343:D343"/>
    <mergeCell ref="B344:D344"/>
    <mergeCell ref="B345:D345"/>
    <mergeCell ref="B346:D346"/>
    <mergeCell ref="A281:A283"/>
    <mergeCell ref="B281:D283"/>
    <mergeCell ref="E281:E283"/>
    <mergeCell ref="F281:F283"/>
    <mergeCell ref="G281:G283"/>
    <mergeCell ref="H281:H283"/>
    <mergeCell ref="I281:I283"/>
    <mergeCell ref="J281:J283"/>
    <mergeCell ref="A338:A339"/>
    <mergeCell ref="B338:H339"/>
    <mergeCell ref="I338:J339"/>
    <mergeCell ref="A334:A336"/>
    <mergeCell ref="B334:H336"/>
    <mergeCell ref="I334:J336"/>
    <mergeCell ref="B285:D285"/>
    <mergeCell ref="B286:D286"/>
    <mergeCell ref="B287:D287"/>
    <mergeCell ref="B288:D288"/>
    <mergeCell ref="B284:D284"/>
    <mergeCell ref="A268:A270"/>
    <mergeCell ref="B268:D270"/>
    <mergeCell ref="E268:E270"/>
    <mergeCell ref="F268:F270"/>
    <mergeCell ref="G268:G270"/>
    <mergeCell ref="H268:H270"/>
    <mergeCell ref="I268:I270"/>
    <mergeCell ref="J268:J270"/>
    <mergeCell ref="A279:A280"/>
    <mergeCell ref="B279:H280"/>
    <mergeCell ref="I279:J280"/>
    <mergeCell ref="B272:D272"/>
    <mergeCell ref="B273:D273"/>
    <mergeCell ref="B274:D274"/>
    <mergeCell ref="B271:D271"/>
    <mergeCell ref="A258:A260"/>
    <mergeCell ref="B258:D260"/>
    <mergeCell ref="E258:E260"/>
    <mergeCell ref="F258:F260"/>
    <mergeCell ref="G258:G260"/>
    <mergeCell ref="H258:H260"/>
    <mergeCell ref="I258:I260"/>
    <mergeCell ref="J258:J260"/>
    <mergeCell ref="A266:A267"/>
    <mergeCell ref="B266:H267"/>
    <mergeCell ref="I266:J267"/>
    <mergeCell ref="B261:D261"/>
    <mergeCell ref="B262:D262"/>
    <mergeCell ref="B263:D263"/>
    <mergeCell ref="B264:D264"/>
    <mergeCell ref="A248:A250"/>
    <mergeCell ref="B248:D250"/>
    <mergeCell ref="E248:E250"/>
    <mergeCell ref="F248:F250"/>
    <mergeCell ref="G248:G250"/>
    <mergeCell ref="H248:H250"/>
    <mergeCell ref="I248:I250"/>
    <mergeCell ref="J248:J250"/>
    <mergeCell ref="A256:A257"/>
    <mergeCell ref="B256:H257"/>
    <mergeCell ref="I256:J257"/>
    <mergeCell ref="B253:D253"/>
    <mergeCell ref="B252:D252"/>
    <mergeCell ref="B254:D254"/>
    <mergeCell ref="B251:D251"/>
    <mergeCell ref="A240:A242"/>
    <mergeCell ref="B240:D242"/>
    <mergeCell ref="E240:E242"/>
    <mergeCell ref="F240:F242"/>
    <mergeCell ref="G240:G242"/>
    <mergeCell ref="H240:H242"/>
    <mergeCell ref="I240:I242"/>
    <mergeCell ref="J240:J242"/>
    <mergeCell ref="A246:A247"/>
    <mergeCell ref="B246:H247"/>
    <mergeCell ref="I246:J247"/>
    <mergeCell ref="A238:A239"/>
    <mergeCell ref="B238:H239"/>
    <mergeCell ref="I238:J239"/>
    <mergeCell ref="A171:A173"/>
    <mergeCell ref="B171:D173"/>
    <mergeCell ref="E171:E173"/>
    <mergeCell ref="F171:F173"/>
    <mergeCell ref="G171:G173"/>
    <mergeCell ref="H171:H173"/>
    <mergeCell ref="I171:I173"/>
    <mergeCell ref="J171:J173"/>
    <mergeCell ref="A228:A229"/>
    <mergeCell ref="B228:H229"/>
    <mergeCell ref="I228:J229"/>
    <mergeCell ref="A128:A130"/>
    <mergeCell ref="B128:D130"/>
    <mergeCell ref="E128:E130"/>
    <mergeCell ref="F128:F130"/>
    <mergeCell ref="G128:G130"/>
    <mergeCell ref="H128:H130"/>
    <mergeCell ref="I128:I130"/>
    <mergeCell ref="J128:J130"/>
    <mergeCell ref="A169:A170"/>
    <mergeCell ref="B169:H170"/>
    <mergeCell ref="I169:J170"/>
    <mergeCell ref="A140:A141"/>
    <mergeCell ref="B140:H141"/>
    <mergeCell ref="I140:J141"/>
    <mergeCell ref="A142:A144"/>
    <mergeCell ref="B142:D144"/>
    <mergeCell ref="E142:E144"/>
    <mergeCell ref="F142:F144"/>
    <mergeCell ref="G142:G144"/>
    <mergeCell ref="H142:H144"/>
    <mergeCell ref="I142:I144"/>
    <mergeCell ref="J142:J144"/>
    <mergeCell ref="A150:A151"/>
    <mergeCell ref="B150:H151"/>
    <mergeCell ref="A120:A122"/>
    <mergeCell ref="B120:D122"/>
    <mergeCell ref="E120:E122"/>
    <mergeCell ref="F120:F122"/>
    <mergeCell ref="G120:G122"/>
    <mergeCell ref="H120:H122"/>
    <mergeCell ref="I120:I122"/>
    <mergeCell ref="J120:J122"/>
    <mergeCell ref="A126:A127"/>
    <mergeCell ref="B126:H127"/>
    <mergeCell ref="I126:J127"/>
    <mergeCell ref="B124:D124"/>
    <mergeCell ref="A97:A99"/>
    <mergeCell ref="B97:D99"/>
    <mergeCell ref="E97:E99"/>
    <mergeCell ref="F97:F99"/>
    <mergeCell ref="G97:G99"/>
    <mergeCell ref="H97:H99"/>
    <mergeCell ref="I97:I99"/>
    <mergeCell ref="J97:J99"/>
    <mergeCell ref="A118:A119"/>
    <mergeCell ref="B118:H119"/>
    <mergeCell ref="I118:J119"/>
    <mergeCell ref="A87:A89"/>
    <mergeCell ref="B87:D89"/>
    <mergeCell ref="E87:E89"/>
    <mergeCell ref="F87:F89"/>
    <mergeCell ref="G87:G89"/>
    <mergeCell ref="H87:H89"/>
    <mergeCell ref="I87:I89"/>
    <mergeCell ref="J87:J89"/>
    <mergeCell ref="A95:A96"/>
    <mergeCell ref="B95:H96"/>
    <mergeCell ref="I95:J96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16:A17"/>
    <mergeCell ref="B16:H17"/>
    <mergeCell ref="I16:J17"/>
    <mergeCell ref="A18:A20"/>
    <mergeCell ref="B18:D20"/>
    <mergeCell ref="E18:E20"/>
    <mergeCell ref="F18:F20"/>
    <mergeCell ref="A44:A45"/>
    <mergeCell ref="B44:H45"/>
    <mergeCell ref="B21:D21"/>
    <mergeCell ref="A85:A86"/>
    <mergeCell ref="I4:J6"/>
    <mergeCell ref="A59:A61"/>
    <mergeCell ref="B59:H61"/>
    <mergeCell ref="I59:J61"/>
    <mergeCell ref="A114:A116"/>
    <mergeCell ref="B114:H116"/>
    <mergeCell ref="I114:J116"/>
    <mergeCell ref="G18:G20"/>
    <mergeCell ref="H18:H20"/>
    <mergeCell ref="I18:I20"/>
    <mergeCell ref="J18:J20"/>
    <mergeCell ref="A34:A35"/>
    <mergeCell ref="B34:H35"/>
    <mergeCell ref="I34:J35"/>
    <mergeCell ref="A36:A38"/>
    <mergeCell ref="B36:D38"/>
    <mergeCell ref="E36:E38"/>
    <mergeCell ref="F36:F38"/>
    <mergeCell ref="G36:G38"/>
    <mergeCell ref="H36:H38"/>
    <mergeCell ref="I36:I38"/>
    <mergeCell ref="J36:J38"/>
    <mergeCell ref="I44:J45"/>
    <mergeCell ref="A46:A48"/>
    <mergeCell ref="A4:A6"/>
    <mergeCell ref="B4:H6"/>
    <mergeCell ref="A224:A226"/>
    <mergeCell ref="B224:H226"/>
    <mergeCell ref="B46:D48"/>
    <mergeCell ref="E46:E48"/>
    <mergeCell ref="F46:F48"/>
    <mergeCell ref="G46:G48"/>
    <mergeCell ref="H46:H48"/>
    <mergeCell ref="A63:A64"/>
    <mergeCell ref="B63:H64"/>
    <mergeCell ref="A65:A67"/>
    <mergeCell ref="B65:D67"/>
    <mergeCell ref="E65:E67"/>
    <mergeCell ref="F65:F67"/>
    <mergeCell ref="G65:G67"/>
    <mergeCell ref="A73:A74"/>
    <mergeCell ref="B73:H74"/>
    <mergeCell ref="A75:A77"/>
    <mergeCell ref="B75:D77"/>
    <mergeCell ref="E75:E77"/>
    <mergeCell ref="F75:F77"/>
    <mergeCell ref="G75:G77"/>
    <mergeCell ref="B146:D146"/>
    <mergeCell ref="B147:D147"/>
    <mergeCell ref="B158:D158"/>
    <mergeCell ref="B134:D134"/>
    <mergeCell ref="B138:D138"/>
    <mergeCell ref="B135:D135"/>
    <mergeCell ref="B136:D136"/>
    <mergeCell ref="B137:D137"/>
    <mergeCell ref="B148:D148"/>
    <mergeCell ref="B132:D132"/>
    <mergeCell ref="L182:L183"/>
    <mergeCell ref="B243:D243"/>
    <mergeCell ref="B244:D244"/>
    <mergeCell ref="B180:D180"/>
    <mergeCell ref="B181:D181"/>
    <mergeCell ref="B182:D182"/>
    <mergeCell ref="B233:D233"/>
    <mergeCell ref="B234:D234"/>
    <mergeCell ref="B235:D235"/>
    <mergeCell ref="B177:D177"/>
    <mergeCell ref="B178:D178"/>
    <mergeCell ref="B179:D179"/>
    <mergeCell ref="B174:D174"/>
    <mergeCell ref="B175:D175"/>
    <mergeCell ref="B176:D176"/>
    <mergeCell ref="L237:L238"/>
    <mergeCell ref="B236:D236"/>
    <mergeCell ref="B183:D183"/>
    <mergeCell ref="B133:D133"/>
    <mergeCell ref="I224:J226"/>
    <mergeCell ref="I150:J151"/>
    <mergeCell ref="L239:L276"/>
    <mergeCell ref="B145:D145"/>
    <mergeCell ref="B131:D131"/>
    <mergeCell ref="B104:D104"/>
    <mergeCell ref="B105:D105"/>
    <mergeCell ref="B106:D106"/>
    <mergeCell ref="B123:D123"/>
    <mergeCell ref="B32:D32"/>
    <mergeCell ref="B22:D22"/>
    <mergeCell ref="B23:D23"/>
    <mergeCell ref="B78:D78"/>
    <mergeCell ref="B68:D68"/>
    <mergeCell ref="B69:D69"/>
    <mergeCell ref="B70:D70"/>
    <mergeCell ref="B71:D71"/>
    <mergeCell ref="B56:D56"/>
    <mergeCell ref="B101:D101"/>
    <mergeCell ref="B102:D102"/>
    <mergeCell ref="B103:D103"/>
    <mergeCell ref="B100:D100"/>
    <mergeCell ref="B79:D79"/>
    <mergeCell ref="B80:D80"/>
    <mergeCell ref="B81:D81"/>
    <mergeCell ref="B82:D82"/>
    <mergeCell ref="B91:D91"/>
    <mergeCell ref="B92:D92"/>
    <mergeCell ref="I63:J64"/>
    <mergeCell ref="H65:H67"/>
    <mergeCell ref="I65:I67"/>
    <mergeCell ref="J65:J67"/>
    <mergeCell ref="B24:D24"/>
    <mergeCell ref="B25:D25"/>
    <mergeCell ref="I73:J74"/>
    <mergeCell ref="B107:D107"/>
    <mergeCell ref="B93:D93"/>
    <mergeCell ref="B83:D83"/>
    <mergeCell ref="B90:D90"/>
    <mergeCell ref="B85:H86"/>
    <mergeCell ref="I85:J86"/>
    <mergeCell ref="I75:I77"/>
    <mergeCell ref="J75:J77"/>
    <mergeCell ref="B53:D53"/>
    <mergeCell ref="B54:D54"/>
    <mergeCell ref="B55:D55"/>
    <mergeCell ref="B50:D50"/>
    <mergeCell ref="B51:D51"/>
    <mergeCell ref="B52:D52"/>
    <mergeCell ref="H75:H77"/>
    <mergeCell ref="B14:D14"/>
    <mergeCell ref="B13:D13"/>
    <mergeCell ref="L17:L18"/>
    <mergeCell ref="B49:D49"/>
    <mergeCell ref="B40:D40"/>
    <mergeCell ref="B41:D41"/>
    <mergeCell ref="B42:D42"/>
    <mergeCell ref="B39:D39"/>
    <mergeCell ref="B26:D26"/>
    <mergeCell ref="B27:D27"/>
    <mergeCell ref="B28:D28"/>
    <mergeCell ref="B29:D29"/>
    <mergeCell ref="B30:D30"/>
    <mergeCell ref="B31:D31"/>
    <mergeCell ref="I46:I48"/>
    <mergeCell ref="J46:J48"/>
  </mergeCells>
  <hyperlinks>
    <hyperlink ref="A1" location="Cuprins!A1" display="cuprins" xr:uid="{00000000-0004-0000-0900-000000000000}"/>
    <hyperlink ref="C1" location="'Fisa de proiect'!A1" display="Fisa de Proiect" xr:uid="{00000000-0004-0000-09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14997"/>
  </sheetPr>
  <dimension ref="A1:L261"/>
  <sheetViews>
    <sheetView view="pageBreakPreview" zoomScale="55" zoomScaleNormal="130" zoomScaleSheetLayoutView="85" workbookViewId="0">
      <pane ySplit="1" topLeftCell="A2" activePane="bottomLeft" state="frozen"/>
      <selection pane="bottomLeft" activeCell="L225" sqref="L225:L226"/>
    </sheetView>
  </sheetViews>
  <sheetFormatPr defaultColWidth="8.88671875" defaultRowHeight="15" customHeight="1" x14ac:dyDescent="0.3"/>
  <cols>
    <col min="1" max="1" width="15.33203125" customWidth="1"/>
    <col min="2" max="4" width="12.33203125" style="245" customWidth="1"/>
    <col min="5" max="5" width="3.6640625" style="245" customWidth="1"/>
    <col min="6" max="8" width="8.6640625" style="245" customWidth="1"/>
    <col min="9" max="9" width="11.33203125" style="127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248" t="s">
        <v>3412</v>
      </c>
      <c r="J1" s="6"/>
      <c r="L1"/>
    </row>
    <row r="2" spans="1:12" ht="15" customHeight="1" x14ac:dyDescent="0.3">
      <c r="L2" s="707" t="s">
        <v>3127</v>
      </c>
    </row>
    <row r="3" spans="1:12" ht="15" customHeight="1" thickBot="1" x14ac:dyDescent="0.35">
      <c r="K3" s="7"/>
      <c r="L3" s="707"/>
    </row>
    <row r="4" spans="1:12" ht="15" customHeight="1" x14ac:dyDescent="0.3">
      <c r="A4" s="658"/>
      <c r="B4" s="661" t="s">
        <v>3126</v>
      </c>
      <c r="C4" s="661"/>
      <c r="D4" s="661"/>
      <c r="E4" s="661"/>
      <c r="F4" s="661"/>
      <c r="G4" s="661"/>
      <c r="H4" s="661"/>
      <c r="I4" s="661"/>
      <c r="J4" s="664"/>
      <c r="L4" s="707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07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07"/>
    </row>
    <row r="7" spans="1:12" ht="15" customHeight="1" x14ac:dyDescent="0.3">
      <c r="A7" s="1"/>
      <c r="B7" s="249"/>
      <c r="C7" s="250"/>
      <c r="D7" s="250"/>
      <c r="E7" s="250"/>
      <c r="F7" s="250"/>
      <c r="G7" s="250"/>
      <c r="H7" s="251"/>
      <c r="I7" s="138"/>
      <c r="J7" s="3"/>
      <c r="L7" s="707"/>
    </row>
    <row r="8" spans="1:12" ht="15" customHeight="1" x14ac:dyDescent="0.3">
      <c r="A8" s="667"/>
      <c r="B8" s="669" t="s">
        <v>3128</v>
      </c>
      <c r="C8" s="669"/>
      <c r="D8" s="669"/>
      <c r="E8" s="669"/>
      <c r="F8" s="669"/>
      <c r="G8" s="669"/>
      <c r="H8" s="669"/>
      <c r="I8" s="671"/>
      <c r="J8" s="672"/>
      <c r="L8" s="70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07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K10" s="8"/>
      <c r="L10" s="707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K11" s="8"/>
      <c r="L11" s="707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K12" s="8"/>
      <c r="L12" s="707"/>
    </row>
    <row r="13" spans="1:12" ht="15" customHeight="1" x14ac:dyDescent="0.3">
      <c r="A13" s="109">
        <f>Sheet1!A483</f>
        <v>201520100500</v>
      </c>
      <c r="B13" s="708" t="str">
        <f>IFERROR(VLOOKUP(A13,Sheet1!$A$4:$H$2722,5,0),"-")</f>
        <v>Brida reglabila Knauf CD 3,5 - 5 (100)</v>
      </c>
      <c r="C13" s="709" t="e">
        <f>VLOOKUP(#REF!,Sheet1!$A$4:$H$2722,7,1)</f>
        <v>#REF!</v>
      </c>
      <c r="D13" s="710" t="e">
        <f>VLOOKUP(#REF!,Sheet1!$A$4:$H$2722,7,1)</f>
        <v>#REF!</v>
      </c>
      <c r="E13" s="247" t="str">
        <f>IFERROR(VLOOKUP(A13,Sheet1!$A$4:$N$2722,7,1),"-")</f>
        <v>buc</v>
      </c>
      <c r="F13" s="232">
        <f>IFERROR(VLOOKUP(A13,Sheet1!$A$4:$N$2722,9,1),"-")</f>
        <v>0</v>
      </c>
      <c r="G13" s="233">
        <f>IFERROR(VLOOKUP(A13,Sheet1!$A$4:$N$2722,10,1),"-")</f>
        <v>0</v>
      </c>
      <c r="H13" s="234">
        <f>IFERROR(VLOOKUP(A13,Sheet1!$A$4:$N$2722,11,1),"-")</f>
        <v>0</v>
      </c>
      <c r="I13" s="128">
        <f>IFERROR(VLOOKUP($A13,Sheet1!$A$4:$H$2722,8,1),"-")</f>
        <v>62.84</v>
      </c>
      <c r="J13" s="26">
        <f>I13-(I13*Cuprins!$H$16)</f>
        <v>62.84</v>
      </c>
      <c r="L13" s="707"/>
    </row>
    <row r="14" spans="1:12" ht="15" customHeight="1" x14ac:dyDescent="0.3">
      <c r="A14" s="107">
        <f>Sheet1!A484</f>
        <v>201520101000</v>
      </c>
      <c r="B14" s="711" t="str">
        <f>IFERROR(VLOOKUP(A14,Sheet1!$A$4:$H$2722,5,0),"-")</f>
        <v>Brida reglabila Knauf CD 6,5 - 8 (100)</v>
      </c>
      <c r="C14" s="711" t="e">
        <f>VLOOKUP(#REF!,Sheet1!$A$4:$H$2722,7,1)</f>
        <v>#REF!</v>
      </c>
      <c r="D14" s="711" t="e">
        <f>VLOOKUP(#REF!,Sheet1!$A$4:$H$2722,7,1)</f>
        <v>#REF!</v>
      </c>
      <c r="E14" s="242" t="str">
        <f>IFERROR(VLOOKUP(A14,Sheet1!$A$4:$N$2722,7,1),"-")</f>
        <v>buc</v>
      </c>
      <c r="F14" s="242">
        <f>IFERROR(VLOOKUP(A14,Sheet1!$A$4:$N$2722,9,1),"-")</f>
        <v>0</v>
      </c>
      <c r="G14" s="242">
        <f>IFERROR(VLOOKUP(A14,Sheet1!$A$4:$N$2722,10,1),"-")</f>
        <v>0</v>
      </c>
      <c r="H14" s="242">
        <f>IFERROR(VLOOKUP(A14,Sheet1!$A$4:$N$2722,11,1),"-")</f>
        <v>0</v>
      </c>
      <c r="I14" s="129">
        <f>IFERROR(VLOOKUP($A14,Sheet1!$A$4:$H$2722,8,1),"-")</f>
        <v>81.28</v>
      </c>
      <c r="J14" s="25">
        <f>I14-(I14*Cuprins!$H$16)</f>
        <v>81.28</v>
      </c>
      <c r="L14" s="707"/>
    </row>
    <row r="15" spans="1:12" ht="15" customHeight="1" x14ac:dyDescent="0.3">
      <c r="A15" s="109">
        <f>Sheet1!A485</f>
        <v>201520101500</v>
      </c>
      <c r="B15" s="708" t="str">
        <f>IFERROR(VLOOKUP(A15,Sheet1!$A$4:$H$2722,5,0),"-")</f>
        <v>Brida reglabila Knauf CD 9 - 12  (50)</v>
      </c>
      <c r="C15" s="709" t="e">
        <f>VLOOKUP(#REF!,Sheet1!$A$4:$H$2722,7,1)</f>
        <v>#REF!</v>
      </c>
      <c r="D15" s="710" t="e">
        <f>VLOOKUP(#REF!,Sheet1!$A$4:$H$2722,7,1)</f>
        <v>#REF!</v>
      </c>
      <c r="E15" s="247" t="str">
        <f>IFERROR(VLOOKUP(A15,Sheet1!$A$4:$N$2722,7,1),"-")</f>
        <v>pac</v>
      </c>
      <c r="F15" s="232">
        <f>IFERROR(VLOOKUP(A15,Sheet1!$A$4:$N$2722,9,1),"-")</f>
        <v>0</v>
      </c>
      <c r="G15" s="233">
        <f>IFERROR(VLOOKUP(A15,Sheet1!$A$4:$N$2722,10,1),"-")</f>
        <v>0</v>
      </c>
      <c r="H15" s="234">
        <f>IFERROR(VLOOKUP(A15,Sheet1!$A$4:$N$2722,11,1),"-")</f>
        <v>0</v>
      </c>
      <c r="I15" s="128">
        <f>IFERROR(VLOOKUP($A15,Sheet1!$A$4:$H$2722,8,1),"-")</f>
        <v>45.88</v>
      </c>
      <c r="J15" s="26">
        <f>I15-(I15*Cuprins!$H$16)</f>
        <v>45.88</v>
      </c>
      <c r="L15" s="707"/>
    </row>
    <row r="16" spans="1:12" ht="15" customHeight="1" x14ac:dyDescent="0.3">
      <c r="A16" s="107">
        <f>Sheet1!A495</f>
        <v>201520111000</v>
      </c>
      <c r="B16" s="711" t="str">
        <f>IFERROR(VLOOKUP(A16,Sheet1!$A$4:$H$2722,5,0),"-")</f>
        <v>Brida multipla KN  (100)</v>
      </c>
      <c r="C16" s="711" t="e">
        <f>VLOOKUP(#REF!,Sheet1!$A$4:$H$2722,7,1)</f>
        <v>#REF!</v>
      </c>
      <c r="D16" s="711" t="e">
        <f>VLOOKUP(#REF!,Sheet1!$A$4:$H$2722,7,1)</f>
        <v>#REF!</v>
      </c>
      <c r="E16" s="242" t="str">
        <f>IFERROR(VLOOKUP(A16,Sheet1!$A$4:$N$2722,7,1),"-")</f>
        <v>pac</v>
      </c>
      <c r="F16" s="242">
        <f>IFERROR(VLOOKUP(A16,Sheet1!$A$4:$N$2722,9,1),"-")</f>
        <v>0</v>
      </c>
      <c r="G16" s="242">
        <f>IFERROR(VLOOKUP(A16,Sheet1!$A$4:$N$2722,10,1),"-")</f>
        <v>0</v>
      </c>
      <c r="H16" s="242">
        <f>IFERROR(VLOOKUP(A16,Sheet1!$A$4:$N$2722,11,1),"-")</f>
        <v>0</v>
      </c>
      <c r="I16" s="129">
        <f>IFERROR(VLOOKUP($A16,Sheet1!$A$4:$H$2722,8,1),"-")</f>
        <v>72.2</v>
      </c>
      <c r="J16" s="25">
        <f>I16-(I16*Cuprins!$H$16)</f>
        <v>72.2</v>
      </c>
      <c r="K16" s="7"/>
      <c r="L16" s="707"/>
    </row>
    <row r="17" spans="1:12" ht="15" customHeight="1" x14ac:dyDescent="0.3">
      <c r="A17" s="109">
        <f>Sheet1!A496</f>
        <v>201520114100</v>
      </c>
      <c r="B17" s="708" t="str">
        <f>IFERROR(VLOOKUP(A17,Sheet1!$A$4:$H$2722,5,0),"-")</f>
        <v>Brida antif. fixare dir. CD 12 cm (100)</v>
      </c>
      <c r="C17" s="709" t="e">
        <f>VLOOKUP(#REF!,Sheet1!$A$4:$H$2722,7,1)</f>
        <v>#REF!</v>
      </c>
      <c r="D17" s="710" t="e">
        <f>VLOOKUP(#REF!,Sheet1!$A$4:$H$2722,7,1)</f>
        <v>#REF!</v>
      </c>
      <c r="E17" s="247" t="str">
        <f>IFERROR(VLOOKUP(A17,Sheet1!$A$4:$N$2722,7,1),"-")</f>
        <v>pac</v>
      </c>
      <c r="F17" s="232">
        <f>IFERROR(VLOOKUP(A17,Sheet1!$A$4:$N$2722,9,1),"-")</f>
        <v>0</v>
      </c>
      <c r="G17" s="233">
        <f>IFERROR(VLOOKUP(A17,Sheet1!$A$4:$N$2722,10,1),"-")</f>
        <v>0</v>
      </c>
      <c r="H17" s="234">
        <f>IFERROR(VLOOKUP(A17,Sheet1!$A$4:$N$2722,11,1),"-")</f>
        <v>0</v>
      </c>
      <c r="I17" s="128">
        <f>IFERROR(VLOOKUP($A17,Sheet1!$A$4:$H$2722,8,1),"-")</f>
        <v>624.34</v>
      </c>
      <c r="J17" s="26">
        <f>I17-(I17*Cuprins!$H$16)</f>
        <v>624.34</v>
      </c>
      <c r="K17" s="9"/>
      <c r="L17" s="494">
        <f>'Sist. Fixare'!L402+1</f>
        <v>39</v>
      </c>
    </row>
    <row r="18" spans="1:12" ht="15" customHeight="1" x14ac:dyDescent="0.3">
      <c r="A18" s="107">
        <f>Sheet1!A497</f>
        <v>201520114200</v>
      </c>
      <c r="B18" s="711" t="str">
        <f>IFERROR(VLOOKUP(A18,Sheet1!$A$4:$H$2722,5,0),"-")</f>
        <v>Brida antif. fixare dir. CD 20 cm (100)</v>
      </c>
      <c r="C18" s="711" t="e">
        <f>VLOOKUP(#REF!,Sheet1!$A$4:$H$2722,7,1)</f>
        <v>#REF!</v>
      </c>
      <c r="D18" s="711" t="e">
        <f>VLOOKUP(#REF!,Sheet1!$A$4:$H$2722,7,1)</f>
        <v>#REF!</v>
      </c>
      <c r="E18" s="242" t="str">
        <f>IFERROR(VLOOKUP(A18,Sheet1!$A$4:$N$2722,7,1),"-")</f>
        <v>pac</v>
      </c>
      <c r="F18" s="242">
        <f>IFERROR(VLOOKUP(A18,Sheet1!$A$4:$N$2722,9,1),"-")</f>
        <v>0</v>
      </c>
      <c r="G18" s="242">
        <f>IFERROR(VLOOKUP(A18,Sheet1!$A$4:$N$2722,10,1),"-")</f>
        <v>0</v>
      </c>
      <c r="H18" s="242">
        <f>IFERROR(VLOOKUP(A18,Sheet1!$A$4:$N$2722,11,1),"-")</f>
        <v>0</v>
      </c>
      <c r="I18" s="129">
        <f>IFERROR(VLOOKUP($A18,Sheet1!$A$4:$H$2722,8,1),"-")</f>
        <v>691.48</v>
      </c>
      <c r="J18" s="25">
        <f>I18-(I18*Cuprins!$H$16)</f>
        <v>691.48</v>
      </c>
      <c r="L18" s="494"/>
    </row>
    <row r="19" spans="1:12" ht="15" customHeight="1" x14ac:dyDescent="0.3">
      <c r="A19" s="109">
        <f>Sheet1!A498</f>
        <v>201520114300</v>
      </c>
      <c r="B19" s="708" t="str">
        <f>IFERROR(VLOOKUP(A19,Sheet1!$A$4:$H$2722,5,0),"-")</f>
        <v>Brida fixare directa CD 12 cm (100)</v>
      </c>
      <c r="C19" s="709" t="e">
        <f>VLOOKUP(#REF!,Sheet1!$A$4:$H$2722,7,1)</f>
        <v>#REF!</v>
      </c>
      <c r="D19" s="710" t="e">
        <f>VLOOKUP(#REF!,Sheet1!$A$4:$H$2722,7,1)</f>
        <v>#REF!</v>
      </c>
      <c r="E19" s="247" t="str">
        <f>IFERROR(VLOOKUP(A19,Sheet1!$A$4:$N$2722,7,1),"-")</f>
        <v>buc</v>
      </c>
      <c r="F19" s="232">
        <f>IFERROR(VLOOKUP(A19,Sheet1!$A$4:$N$2722,9,1),"-")</f>
        <v>0</v>
      </c>
      <c r="G19" s="233">
        <f>IFERROR(VLOOKUP(A19,Sheet1!$A$4:$N$2722,10,1),"-")</f>
        <v>0</v>
      </c>
      <c r="H19" s="234">
        <f>IFERROR(VLOOKUP(A19,Sheet1!$A$4:$N$2722,11,1),"-")</f>
        <v>0</v>
      </c>
      <c r="I19" s="128">
        <f>IFERROR(VLOOKUP($A19,Sheet1!$A$4:$H$2722,8,1),"-")</f>
        <v>100.83</v>
      </c>
      <c r="J19" s="26">
        <f>I19-(I19*Cuprins!$H$16)</f>
        <v>100.83</v>
      </c>
      <c r="K19" s="9"/>
      <c r="L19" s="706" t="s">
        <v>3001</v>
      </c>
    </row>
    <row r="20" spans="1:12" ht="15" customHeight="1" x14ac:dyDescent="0.3">
      <c r="A20" s="107">
        <f>Sheet1!A499</f>
        <v>201520114400</v>
      </c>
      <c r="B20" s="711" t="str">
        <f>IFERROR(VLOOKUP(A20,Sheet1!$A$4:$H$2722,5,0),"-")</f>
        <v>Brida fixare directa CD 20 cm (100)</v>
      </c>
      <c r="C20" s="711" t="e">
        <f>VLOOKUP(#REF!,Sheet1!$A$4:$H$2722,7,1)</f>
        <v>#REF!</v>
      </c>
      <c r="D20" s="711" t="e">
        <f>VLOOKUP(#REF!,Sheet1!$A$4:$H$2722,7,1)</f>
        <v>#REF!</v>
      </c>
      <c r="E20" s="242" t="str">
        <f>IFERROR(VLOOKUP(A20,Sheet1!$A$4:$N$2722,7,1),"-")</f>
        <v>buc</v>
      </c>
      <c r="F20" s="242">
        <f>IFERROR(VLOOKUP(A20,Sheet1!$A$4:$N$2722,9,1),"-")</f>
        <v>0</v>
      </c>
      <c r="G20" s="242">
        <f>IFERROR(VLOOKUP(A20,Sheet1!$A$4:$N$2722,10,1),"-")</f>
        <v>0</v>
      </c>
      <c r="H20" s="242">
        <f>IFERROR(VLOOKUP(A20,Sheet1!$A$4:$N$2722,11,1),"-")</f>
        <v>0</v>
      </c>
      <c r="I20" s="129">
        <f>IFERROR(VLOOKUP($A20,Sheet1!$A$4:$H$2722,8,1),"-")</f>
        <v>143.71</v>
      </c>
      <c r="J20" s="25">
        <f>I20-(I20*Cuprins!$H$16)</f>
        <v>143.71</v>
      </c>
      <c r="K20" s="9"/>
      <c r="L20" s="706"/>
    </row>
    <row r="21" spans="1:12" ht="15" customHeight="1" x14ac:dyDescent="0.3">
      <c r="A21" s="105"/>
      <c r="B21" s="712" t="str">
        <f>IFERROR(VLOOKUP(A21,Sheet1!$A$4:$H$2722,5,0),"-")</f>
        <v>-</v>
      </c>
      <c r="C21" s="713" t="e">
        <f>VLOOKUP(#REF!,Sheet1!$A$4:$H$2722,7,1)</f>
        <v>#REF!</v>
      </c>
      <c r="D21" s="714" t="e">
        <f>VLOOKUP(#REF!,Sheet1!$A$4:$H$2722,7,1)</f>
        <v>#REF!</v>
      </c>
      <c r="E21" s="236" t="str">
        <f>IFERROR(VLOOKUP(A21,Sheet1!$A$4:$N$2722,7,1),"-")</f>
        <v>-</v>
      </c>
      <c r="F21" s="236" t="str">
        <f>IFERROR(VLOOKUP(A21,Sheet1!$A$4:$N$2722,9,1),"-")</f>
        <v>-</v>
      </c>
      <c r="G21" s="232" t="str">
        <f>IFERROR(VLOOKUP(A21,Sheet1!$A$4:$N$2722,10,1),"-")</f>
        <v>-</v>
      </c>
      <c r="H21" s="236" t="str">
        <f>IFERROR(VLOOKUP(A21,Sheet1!$A$4:$N$2722,11,1),"-")</f>
        <v>-</v>
      </c>
      <c r="I21" s="130" t="str">
        <f>IFERROR(VLOOKUP($A21,Sheet1!$A$4:$H$2722,8,1),"-")</f>
        <v>-</v>
      </c>
      <c r="J21" s="26" t="str">
        <f>IFERROR(VLOOKUP($A21,Sheet1!$A$4:$H$2722,8,1),"-")</f>
        <v>-</v>
      </c>
      <c r="K21" s="9"/>
      <c r="L21" s="706"/>
    </row>
    <row r="22" spans="1:12" ht="15" customHeight="1" x14ac:dyDescent="0.3">
      <c r="A22" s="108"/>
      <c r="B22" s="715" t="str">
        <f>IFERROR(VLOOKUP(A22,Sheet1!$A$4:$H$2722,5,0),"-")</f>
        <v>-</v>
      </c>
      <c r="C22" s="715" t="e">
        <f>VLOOKUP(#REF!,Sheet1!$A$4:$H$2722,7,1)</f>
        <v>#REF!</v>
      </c>
      <c r="D22" s="715" t="e">
        <f>VLOOKUP(#REF!,Sheet1!$A$4:$H$2722,7,1)</f>
        <v>#REF!</v>
      </c>
      <c r="E22" s="238" t="str">
        <f>IFERROR(VLOOKUP(A22,Sheet1!$A$4:$N$2722,7,1),"-")</f>
        <v>-</v>
      </c>
      <c r="F22" s="238" t="str">
        <f>IFERROR(VLOOKUP(A22,Sheet1!$A$4:$N$2722,9,1),"-")</f>
        <v>-</v>
      </c>
      <c r="G22" s="238" t="str">
        <f>IFERROR(VLOOKUP(A22,Sheet1!$A$4:$N$2722,10,1),"-")</f>
        <v>-</v>
      </c>
      <c r="H22" s="238" t="str">
        <f>IFERROR(VLOOKUP(A22,Sheet1!$A$4:$N$2722,11,1),"-")</f>
        <v>-</v>
      </c>
      <c r="I22" s="131" t="str">
        <f>IFERROR(VLOOKUP($A22,Sheet1!$A$4:$H$2722,8,1),"-")</f>
        <v>-</v>
      </c>
      <c r="J22" s="29" t="str">
        <f>IFERROR(VLOOKUP($A22,Sheet1!$A$4:$H$2722,8,1),"-")</f>
        <v>-</v>
      </c>
      <c r="K22" s="9"/>
      <c r="L22" s="706"/>
    </row>
    <row r="23" spans="1:12" ht="15" customHeight="1" x14ac:dyDescent="0.3">
      <c r="K23" s="9"/>
      <c r="L23" s="706"/>
    </row>
    <row r="24" spans="1:12" ht="15" customHeight="1" x14ac:dyDescent="0.3">
      <c r="A24" s="667"/>
      <c r="B24" s="669" t="s">
        <v>3129</v>
      </c>
      <c r="C24" s="669"/>
      <c r="D24" s="669"/>
      <c r="E24" s="669"/>
      <c r="F24" s="669"/>
      <c r="G24" s="669"/>
      <c r="H24" s="669"/>
      <c r="I24" s="671"/>
      <c r="J24" s="672"/>
      <c r="K24" s="9"/>
      <c r="L24" s="706"/>
    </row>
    <row r="25" spans="1:12" ht="15" customHeight="1" x14ac:dyDescent="0.3">
      <c r="A25" s="668"/>
      <c r="B25" s="670"/>
      <c r="C25" s="670"/>
      <c r="D25" s="670"/>
      <c r="E25" s="670"/>
      <c r="F25" s="670"/>
      <c r="G25" s="670"/>
      <c r="H25" s="670"/>
      <c r="I25" s="673"/>
      <c r="J25" s="674"/>
      <c r="K25" s="9"/>
      <c r="L25" s="706"/>
    </row>
    <row r="26" spans="1:12" ht="15" customHeight="1" x14ac:dyDescent="0.3">
      <c r="A26" s="698" t="s">
        <v>2989</v>
      </c>
      <c r="B26" s="631" t="s">
        <v>2996</v>
      </c>
      <c r="C26" s="631"/>
      <c r="D26" s="631"/>
      <c r="E26" s="642" t="s">
        <v>3035</v>
      </c>
      <c r="F26" s="642" t="s">
        <v>2991</v>
      </c>
      <c r="G26" s="642" t="s">
        <v>2990</v>
      </c>
      <c r="H26" s="642" t="s">
        <v>3010</v>
      </c>
      <c r="I26" s="522" t="s">
        <v>3430</v>
      </c>
      <c r="J26" s="498" t="s">
        <v>3431</v>
      </c>
      <c r="L26" s="706"/>
    </row>
    <row r="27" spans="1:12" ht="15" customHeight="1" x14ac:dyDescent="0.3">
      <c r="A27" s="699"/>
      <c r="B27" s="633"/>
      <c r="C27" s="633"/>
      <c r="D27" s="633"/>
      <c r="E27" s="643"/>
      <c r="F27" s="643"/>
      <c r="G27" s="643"/>
      <c r="H27" s="643"/>
      <c r="I27" s="524"/>
      <c r="J27" s="500"/>
      <c r="L27" s="706"/>
    </row>
    <row r="28" spans="1:12" ht="15" customHeight="1" x14ac:dyDescent="0.3">
      <c r="A28" s="700"/>
      <c r="B28" s="635"/>
      <c r="C28" s="635"/>
      <c r="D28" s="635"/>
      <c r="E28" s="644"/>
      <c r="F28" s="643"/>
      <c r="G28" s="644"/>
      <c r="H28" s="644"/>
      <c r="I28" s="524"/>
      <c r="J28" s="500"/>
      <c r="L28" s="706"/>
    </row>
    <row r="29" spans="1:12" ht="15" customHeight="1" x14ac:dyDescent="0.3">
      <c r="A29" s="109">
        <f>Sheet1!A492</f>
        <v>201520108500</v>
      </c>
      <c r="B29" s="708" t="str">
        <f>IFERROR(VLOOKUP(A29,Sheet1!$A$4:$H$2722,5,0),"-")</f>
        <v>Piesa incrucisare simpla CD KN (100)</v>
      </c>
      <c r="C29" s="709" t="e">
        <f>VLOOKUP(#REF!,Sheet1!$A$4:$H$2722,7,1)</f>
        <v>#REF!</v>
      </c>
      <c r="D29" s="710" t="e">
        <f>VLOOKUP(#REF!,Sheet1!$A$4:$H$2722,7,1)</f>
        <v>#REF!</v>
      </c>
      <c r="E29" s="247" t="str">
        <f>IFERROR(VLOOKUP(A29,Sheet1!$A$4:$N$2722,7,1),"-")</f>
        <v>buc</v>
      </c>
      <c r="F29" s="232">
        <f>IFERROR(VLOOKUP(A29,Sheet1!$A$4:$N$2722,9,1),"-")</f>
        <v>0</v>
      </c>
      <c r="G29" s="233">
        <f>IFERROR(VLOOKUP(A29,Sheet1!$A$4:$N$2722,10,1),"-")</f>
        <v>0</v>
      </c>
      <c r="H29" s="234">
        <f>IFERROR(VLOOKUP(A29,Sheet1!$A$4:$N$2722,11,1),"-")</f>
        <v>0</v>
      </c>
      <c r="I29" s="128">
        <f>IFERROR(VLOOKUP($A29,Sheet1!$A$4:$H$2722,8,1),"-")</f>
        <v>52.18</v>
      </c>
      <c r="J29" s="26">
        <f>I29-(I29*Cuprins!$H$16)</f>
        <v>52.18</v>
      </c>
      <c r="L29" s="706"/>
    </row>
    <row r="30" spans="1:12" ht="15" customHeight="1" x14ac:dyDescent="0.3">
      <c r="A30" s="107">
        <f>Sheet1!A493</f>
        <v>201520109000</v>
      </c>
      <c r="B30" s="711" t="str">
        <f>IFERROR(VLOOKUP(A30,Sheet1!$A$4:$H$2722,5,0),"-")</f>
        <v>Piesa incrucisare CD dubla Knauf (100)</v>
      </c>
      <c r="C30" s="711" t="e">
        <f>VLOOKUP(#REF!,Sheet1!$A$4:$H$2722,7,1)</f>
        <v>#REF!</v>
      </c>
      <c r="D30" s="711" t="e">
        <f>VLOOKUP(#REF!,Sheet1!$A$4:$H$2722,7,1)</f>
        <v>#REF!</v>
      </c>
      <c r="E30" s="242" t="str">
        <f>IFERROR(VLOOKUP(A30,Sheet1!$A$4:$N$2722,7,1),"-")</f>
        <v>buc</v>
      </c>
      <c r="F30" s="242">
        <f>IFERROR(VLOOKUP(A30,Sheet1!$A$4:$N$2722,9,1),"-")</f>
        <v>0</v>
      </c>
      <c r="G30" s="242">
        <f>IFERROR(VLOOKUP(A30,Sheet1!$A$4:$N$2722,10,1),"-")</f>
        <v>0</v>
      </c>
      <c r="H30" s="242">
        <f>IFERROR(VLOOKUP(A30,Sheet1!$A$4:$N$2722,11,1),"-")</f>
        <v>0</v>
      </c>
      <c r="I30" s="129">
        <f>IFERROR(VLOOKUP($A30,Sheet1!$A$4:$H$2722,8,1),"-")</f>
        <v>100.95</v>
      </c>
      <c r="J30" s="25">
        <f>I30-(I30*Cuprins!$H$16)</f>
        <v>100.95</v>
      </c>
      <c r="L30" s="706"/>
    </row>
    <row r="31" spans="1:12" ht="15" customHeight="1" x14ac:dyDescent="0.3">
      <c r="A31" s="109">
        <f>Sheet1!A494</f>
        <v>201520109500</v>
      </c>
      <c r="B31" s="708" t="str">
        <f>IFERROR(VLOOKUP(A31,Sheet1!$A$4:$H$2722,5,0),"-")</f>
        <v>Piesa incrucisare la nivel CD 60 (50)</v>
      </c>
      <c r="C31" s="709" t="e">
        <f>VLOOKUP(#REF!,Sheet1!$A$4:$H$2722,7,1)</f>
        <v>#REF!</v>
      </c>
      <c r="D31" s="710" t="e">
        <f>VLOOKUP(#REF!,Sheet1!$A$4:$H$2722,7,1)</f>
        <v>#REF!</v>
      </c>
      <c r="E31" s="247" t="str">
        <f>IFERROR(VLOOKUP(A31,Sheet1!$A$4:$N$2722,7,1),"-")</f>
        <v>pac</v>
      </c>
      <c r="F31" s="232">
        <f>IFERROR(VLOOKUP(A31,Sheet1!$A$4:$N$2722,9,1),"-")</f>
        <v>0</v>
      </c>
      <c r="G31" s="233">
        <f>IFERROR(VLOOKUP(A31,Sheet1!$A$4:$N$2722,10,1),"-")</f>
        <v>0</v>
      </c>
      <c r="H31" s="234">
        <f>IFERROR(VLOOKUP(A31,Sheet1!$A$4:$N$2722,11,1),"-")</f>
        <v>0</v>
      </c>
      <c r="I31" s="128">
        <f>IFERROR(VLOOKUP($A31,Sheet1!$A$4:$H$2722,8,1),"-")</f>
        <v>277.7</v>
      </c>
      <c r="J31" s="26">
        <f>I31-(I31*Cuprins!$H$16)</f>
        <v>277.7</v>
      </c>
      <c r="K31" s="7"/>
      <c r="L31" s="706"/>
    </row>
    <row r="32" spans="1:12" ht="15" customHeight="1" x14ac:dyDescent="0.3">
      <c r="A32" s="108">
        <f>Sheet1!A506</f>
        <v>201520311000</v>
      </c>
      <c r="B32" s="715" t="str">
        <f>IFERROR(VLOOKUP(A32,Sheet1!$A$4:$H$2722,5,0),"-")</f>
        <v>Piesa incrucisare dubla CD 60 neagra</v>
      </c>
      <c r="C32" s="715" t="e">
        <f>VLOOKUP(#REF!,Sheet1!$A$4:$H$2722,7,1)</f>
        <v>#REF!</v>
      </c>
      <c r="D32" s="715" t="e">
        <f>VLOOKUP(#REF!,Sheet1!$A$4:$H$2722,7,1)</f>
        <v>#REF!</v>
      </c>
      <c r="E32" s="238" t="str">
        <f>IFERROR(VLOOKUP(A32,Sheet1!$A$4:$N$2722,7,1),"-")</f>
        <v>buc</v>
      </c>
      <c r="F32" s="238">
        <f>IFERROR(VLOOKUP(A32,Sheet1!$A$4:$N$2722,9,1),"-")</f>
        <v>0</v>
      </c>
      <c r="G32" s="238">
        <f>IFERROR(VLOOKUP(A32,Sheet1!$A$4:$N$2722,10,1),"-")</f>
        <v>0</v>
      </c>
      <c r="H32" s="238">
        <f>IFERROR(VLOOKUP(A32,Sheet1!$A$4:$N$2722,11,1),"-")</f>
        <v>0</v>
      </c>
      <c r="I32" s="131">
        <f>IFERROR(VLOOKUP($A32,Sheet1!$A$4:$H$2722,8,1),"-")</f>
        <v>5.59</v>
      </c>
      <c r="J32" s="29">
        <f>I32-(I32*Cuprins!$H$16)</f>
        <v>5.59</v>
      </c>
      <c r="L32" s="706"/>
    </row>
    <row r="33" spans="1:12" ht="15" customHeight="1" x14ac:dyDescent="0.3">
      <c r="L33" s="706"/>
    </row>
    <row r="34" spans="1:12" ht="15" customHeight="1" x14ac:dyDescent="0.3">
      <c r="A34" s="667"/>
      <c r="B34" s="669" t="s">
        <v>3132</v>
      </c>
      <c r="C34" s="669"/>
      <c r="D34" s="669"/>
      <c r="E34" s="669"/>
      <c r="F34" s="669"/>
      <c r="G34" s="669"/>
      <c r="H34" s="669"/>
      <c r="I34" s="671"/>
      <c r="J34" s="672"/>
      <c r="K34" s="9"/>
      <c r="L34" s="706"/>
    </row>
    <row r="35" spans="1:12" ht="15" customHeight="1" x14ac:dyDescent="0.3">
      <c r="A35" s="668"/>
      <c r="B35" s="670"/>
      <c r="C35" s="670"/>
      <c r="D35" s="670"/>
      <c r="E35" s="670"/>
      <c r="F35" s="670"/>
      <c r="G35" s="670"/>
      <c r="H35" s="670"/>
      <c r="I35" s="673"/>
      <c r="J35" s="674"/>
      <c r="K35" s="9"/>
      <c r="L35" s="706"/>
    </row>
    <row r="36" spans="1:12" ht="15" customHeight="1" x14ac:dyDescent="0.3">
      <c r="A36" s="698" t="s">
        <v>2989</v>
      </c>
      <c r="B36" s="631" t="s">
        <v>2996</v>
      </c>
      <c r="C36" s="631"/>
      <c r="D36" s="631"/>
      <c r="E36" s="642" t="s">
        <v>3035</v>
      </c>
      <c r="F36" s="642" t="s">
        <v>2991</v>
      </c>
      <c r="G36" s="642" t="s">
        <v>2990</v>
      </c>
      <c r="H36" s="642" t="s">
        <v>3010</v>
      </c>
      <c r="I36" s="522" t="s">
        <v>3430</v>
      </c>
      <c r="J36" s="498" t="s">
        <v>3431</v>
      </c>
      <c r="L36" s="706"/>
    </row>
    <row r="37" spans="1:12" ht="15" customHeight="1" x14ac:dyDescent="0.3">
      <c r="A37" s="699"/>
      <c r="B37" s="633"/>
      <c r="C37" s="633"/>
      <c r="D37" s="633"/>
      <c r="E37" s="643"/>
      <c r="F37" s="643"/>
      <c r="G37" s="643"/>
      <c r="H37" s="643"/>
      <c r="I37" s="524"/>
      <c r="J37" s="500"/>
      <c r="L37" s="706"/>
    </row>
    <row r="38" spans="1:12" ht="15" customHeight="1" x14ac:dyDescent="0.3">
      <c r="A38" s="700"/>
      <c r="B38" s="635"/>
      <c r="C38" s="635"/>
      <c r="D38" s="635"/>
      <c r="E38" s="644"/>
      <c r="F38" s="643"/>
      <c r="G38" s="644"/>
      <c r="H38" s="644"/>
      <c r="I38" s="524"/>
      <c r="J38" s="500"/>
      <c r="L38" s="706"/>
    </row>
    <row r="39" spans="1:12" ht="15" customHeight="1" x14ac:dyDescent="0.3">
      <c r="A39" s="109">
        <f>Sheet1!A486</f>
        <v>201520102500</v>
      </c>
      <c r="B39" s="708" t="str">
        <f>IFERROR(VLOOKUP(A39,Sheet1!$A$4:$H$2722,5,0),"-")</f>
        <v>Racord suspensie rapida arc Knauf (100)</v>
      </c>
      <c r="C39" s="709" t="e">
        <f>VLOOKUP(#REF!,Sheet1!$A$4:$H$2722,7,1)</f>
        <v>#REF!</v>
      </c>
      <c r="D39" s="710" t="e">
        <f>VLOOKUP(#REF!,Sheet1!$A$4:$H$2722,7,1)</f>
        <v>#REF!</v>
      </c>
      <c r="E39" s="247" t="str">
        <f>IFERROR(VLOOKUP(A39,Sheet1!$A$4:$N$2722,7,1),"-")</f>
        <v>buc</v>
      </c>
      <c r="F39" s="232">
        <f>IFERROR(VLOOKUP(A39,Sheet1!$A$4:$N$2722,9,1),"-")</f>
        <v>0</v>
      </c>
      <c r="G39" s="233">
        <f>IFERROR(VLOOKUP(A39,Sheet1!$A$4:$N$2722,10,1),"-")</f>
        <v>0</v>
      </c>
      <c r="H39" s="234">
        <f>IFERROR(VLOOKUP(A39,Sheet1!$A$4:$N$2722,11,1),"-")</f>
        <v>0</v>
      </c>
      <c r="I39" s="128">
        <f>IFERROR(VLOOKUP($A39,Sheet1!$A$4:$H$2722,8,1),"-")</f>
        <v>130.75</v>
      </c>
      <c r="J39" s="26">
        <f>I39-(I39*Cuprins!$H$16)</f>
        <v>130.75</v>
      </c>
      <c r="L39" s="706"/>
    </row>
    <row r="40" spans="1:12" ht="15" customHeight="1" x14ac:dyDescent="0.3">
      <c r="A40" s="107">
        <f>Sheet1!A487</f>
        <v>201520103000</v>
      </c>
      <c r="B40" s="711" t="str">
        <f>IFERROR(VLOOKUP(A40,Sheet1!$A$4:$H$2722,5,0),"-")</f>
        <v xml:space="preserve">Piesa agatare in 4 puncte (100) </v>
      </c>
      <c r="C40" s="711" t="e">
        <f>VLOOKUP(#REF!,Sheet1!$A$4:$H$2722,7,1)</f>
        <v>#REF!</v>
      </c>
      <c r="D40" s="711" t="e">
        <f>VLOOKUP(#REF!,Sheet1!$A$4:$H$2722,7,1)</f>
        <v>#REF!</v>
      </c>
      <c r="E40" s="242" t="str">
        <f>IFERROR(VLOOKUP(A40,Sheet1!$A$4:$N$2722,7,1),"-")</f>
        <v>buc</v>
      </c>
      <c r="F40" s="242">
        <f>IFERROR(VLOOKUP(A40,Sheet1!$A$4:$N$2722,9,1),"-")</f>
        <v>0</v>
      </c>
      <c r="G40" s="242">
        <f>IFERROR(VLOOKUP(A40,Sheet1!$A$4:$N$2722,10,1),"-")</f>
        <v>0</v>
      </c>
      <c r="H40" s="242">
        <f>IFERROR(VLOOKUP(A40,Sheet1!$A$4:$N$2722,11,1),"-")</f>
        <v>0</v>
      </c>
      <c r="I40" s="129">
        <f>IFERROR(VLOOKUP($A40,Sheet1!$A$4:$H$2722,8,1),"-")</f>
        <v>220.28</v>
      </c>
      <c r="J40" s="25">
        <f>I40-(I40*Cuprins!$H$16)</f>
        <v>220.28</v>
      </c>
      <c r="L40" s="706"/>
    </row>
    <row r="41" spans="1:12" ht="15" customHeight="1" x14ac:dyDescent="0.3">
      <c r="A41" s="109">
        <f>Sheet1!A488</f>
        <v>201520105000</v>
      </c>
      <c r="B41" s="708" t="str">
        <f>IFERROR(VLOOKUP(A41,Sheet1!$A$4:$H$2722,5,0),"-")</f>
        <v>Piesa suspendare CD60, 170 mm (100)</v>
      </c>
      <c r="C41" s="709" t="e">
        <f>VLOOKUP(#REF!,Sheet1!$A$4:$H$2722,7,1)</f>
        <v>#REF!</v>
      </c>
      <c r="D41" s="710" t="e">
        <f>VLOOKUP(#REF!,Sheet1!$A$4:$H$2722,7,1)</f>
        <v>#REF!</v>
      </c>
      <c r="E41" s="247" t="str">
        <f>IFERROR(VLOOKUP(A41,Sheet1!$A$4:$N$2722,7,1),"-")</f>
        <v>buc</v>
      </c>
      <c r="F41" s="232">
        <f>IFERROR(VLOOKUP(A41,Sheet1!$A$4:$N$2722,9,1),"-")</f>
        <v>0</v>
      </c>
      <c r="G41" s="233">
        <f>IFERROR(VLOOKUP(A41,Sheet1!$A$4:$N$2722,10,1),"-")</f>
        <v>0</v>
      </c>
      <c r="H41" s="234">
        <f>IFERROR(VLOOKUP(A41,Sheet1!$A$4:$N$2722,11,1),"-")</f>
        <v>0</v>
      </c>
      <c r="I41" s="128">
        <f>IFERROR(VLOOKUP($A41,Sheet1!$A$4:$H$2722,8,1),"-")</f>
        <v>0.94</v>
      </c>
      <c r="J41" s="26">
        <f>I41-(I41*Cuprins!$H$16)</f>
        <v>0.94</v>
      </c>
      <c r="K41" s="7"/>
      <c r="L41" s="706"/>
    </row>
    <row r="42" spans="1:12" ht="15" customHeight="1" x14ac:dyDescent="0.3">
      <c r="A42" s="107">
        <f>Sheet1!A489</f>
        <v>201520105500</v>
      </c>
      <c r="B42" s="711" t="str">
        <f>IFERROR(VLOOKUP(A42,Sheet1!$A$4:$H$2722,5,0),"-")</f>
        <v>Piesa suspendare CD60, 270 mm (100)</v>
      </c>
      <c r="C42" s="711" t="e">
        <f>VLOOKUP(#REF!,Sheet1!$A$4:$H$2722,7,1)</f>
        <v>#REF!</v>
      </c>
      <c r="D42" s="711" t="e">
        <f>VLOOKUP(#REF!,Sheet1!$A$4:$H$2722,7,1)</f>
        <v>#REF!</v>
      </c>
      <c r="E42" s="242" t="str">
        <f>IFERROR(VLOOKUP(A42,Sheet1!$A$4:$N$2722,7,1),"-")</f>
        <v>buc</v>
      </c>
      <c r="F42" s="242">
        <f>IFERROR(VLOOKUP(A42,Sheet1!$A$4:$N$2722,9,1),"-")</f>
        <v>0</v>
      </c>
      <c r="G42" s="242">
        <f>IFERROR(VLOOKUP(A42,Sheet1!$A$4:$N$2722,10,1),"-")</f>
        <v>0</v>
      </c>
      <c r="H42" s="242">
        <f>IFERROR(VLOOKUP(A42,Sheet1!$A$4:$N$2722,11,1),"-")</f>
        <v>0</v>
      </c>
      <c r="I42" s="129">
        <f>IFERROR(VLOOKUP($A42,Sheet1!$A$4:$H$2722,8,1),"-")</f>
        <v>1.79</v>
      </c>
      <c r="J42" s="25">
        <f>I42-(I42*Cuprins!$H$16)</f>
        <v>1.79</v>
      </c>
      <c r="L42" s="706"/>
    </row>
    <row r="43" spans="1:12" ht="15" customHeight="1" x14ac:dyDescent="0.3">
      <c r="A43" s="109">
        <f>Sheet1!A490</f>
        <v>201520106000</v>
      </c>
      <c r="B43" s="708" t="str">
        <f>IFERROR(VLOOKUP(A43,Sheet1!$A$4:$H$2722,5,0),"-")</f>
        <v>Clips CD pt profile laminate (50)</v>
      </c>
      <c r="C43" s="709" t="e">
        <f>VLOOKUP(#REF!,Sheet1!$A$4:$H$2722,7,1)</f>
        <v>#REF!</v>
      </c>
      <c r="D43" s="710" t="e">
        <f>VLOOKUP(#REF!,Sheet1!$A$4:$H$2722,7,1)</f>
        <v>#REF!</v>
      </c>
      <c r="E43" s="247" t="str">
        <f>IFERROR(VLOOKUP(A43,Sheet1!$A$4:$N$2722,7,1),"-")</f>
        <v>pac</v>
      </c>
      <c r="F43" s="232">
        <f>IFERROR(VLOOKUP(A43,Sheet1!$A$4:$N$2722,9,1),"-")</f>
        <v>0</v>
      </c>
      <c r="G43" s="233">
        <f>IFERROR(VLOOKUP(A43,Sheet1!$A$4:$N$2722,10,1),"-")</f>
        <v>0</v>
      </c>
      <c r="H43" s="234">
        <f>IFERROR(VLOOKUP(A43,Sheet1!$A$4:$N$2722,11,1),"-")</f>
        <v>0</v>
      </c>
      <c r="I43" s="128">
        <f>IFERROR(VLOOKUP($A43,Sheet1!$A$4:$H$2722,8,1),"-")</f>
        <v>136.63999999999999</v>
      </c>
      <c r="J43" s="26">
        <f>I43-(I43*Cuprins!$H$16)</f>
        <v>136.63999999999999</v>
      </c>
      <c r="L43" s="706"/>
    </row>
    <row r="44" spans="1:12" ht="15" customHeight="1" x14ac:dyDescent="0.3">
      <c r="A44" s="107">
        <f>Sheet1!A491</f>
        <v>201520108000</v>
      </c>
      <c r="B44" s="711" t="str">
        <f>IFERROR(VLOOKUP(A44,Sheet1!$A$4:$H$2722,5,0),"-")</f>
        <v>Piesa Imbinare liniara CD  KN (100)</v>
      </c>
      <c r="C44" s="711" t="e">
        <f>VLOOKUP(#REF!,Sheet1!$A$4:$H$2722,7,1)</f>
        <v>#REF!</v>
      </c>
      <c r="D44" s="711" t="e">
        <f>VLOOKUP(#REF!,Sheet1!$A$4:$H$2722,7,1)</f>
        <v>#REF!</v>
      </c>
      <c r="E44" s="242" t="str">
        <f>IFERROR(VLOOKUP(A44,Sheet1!$A$4:$N$2722,7,1),"-")</f>
        <v>buc</v>
      </c>
      <c r="F44" s="242">
        <f>IFERROR(VLOOKUP(A44,Sheet1!$A$4:$N$2722,9,1),"-")</f>
        <v>0</v>
      </c>
      <c r="G44" s="242">
        <f>IFERROR(VLOOKUP(A44,Sheet1!$A$4:$N$2722,10,1),"-")</f>
        <v>0</v>
      </c>
      <c r="H44" s="242">
        <f>IFERROR(VLOOKUP(A44,Sheet1!$A$4:$N$2722,11,1),"-")</f>
        <v>0</v>
      </c>
      <c r="I44" s="129">
        <f>IFERROR(VLOOKUP($A44,Sheet1!$A$4:$H$2722,8,1),"-")</f>
        <v>68.2</v>
      </c>
      <c r="J44" s="25">
        <f>I44-(I44*Cuprins!$H$16)</f>
        <v>68.2</v>
      </c>
      <c r="L44" s="706"/>
    </row>
    <row r="45" spans="1:12" ht="15" customHeight="1" x14ac:dyDescent="0.3">
      <c r="A45" s="109">
        <f>Sheet1!A505</f>
        <v>201520310500</v>
      </c>
      <c r="B45" s="708" t="str">
        <f>IFERROR(VLOOKUP(A45,Sheet1!$A$4:$H$2722,5,0),"-")</f>
        <v>Piesa imbinare liniara CD 60 neagra</v>
      </c>
      <c r="C45" s="709" t="e">
        <f>VLOOKUP(#REF!,Sheet1!$A$4:$H$2722,7,1)</f>
        <v>#REF!</v>
      </c>
      <c r="D45" s="710" t="e">
        <f>VLOOKUP(#REF!,Sheet1!$A$4:$H$2722,7,1)</f>
        <v>#REF!</v>
      </c>
      <c r="E45" s="247" t="str">
        <f>IFERROR(VLOOKUP(A45,Sheet1!$A$4:$N$2722,7,1),"-")</f>
        <v>buc</v>
      </c>
      <c r="F45" s="232">
        <f>IFERROR(VLOOKUP(A45,Sheet1!$A$4:$N$2722,9,1),"-")</f>
        <v>0</v>
      </c>
      <c r="G45" s="233">
        <f>IFERROR(VLOOKUP(A45,Sheet1!$A$4:$N$2722,10,1),"-")</f>
        <v>0</v>
      </c>
      <c r="H45" s="234">
        <f>IFERROR(VLOOKUP(A45,Sheet1!$A$4:$N$2722,11,1),"-")</f>
        <v>0</v>
      </c>
      <c r="I45" s="128">
        <f>IFERROR(VLOOKUP($A45,Sheet1!$A$4:$H$2722,8,1),"-")</f>
        <v>28.04</v>
      </c>
      <c r="J45" s="26">
        <f>I45-(I45*Cuprins!$H$16)</f>
        <v>28.04</v>
      </c>
      <c r="L45" s="706"/>
    </row>
    <row r="46" spans="1:12" ht="15" customHeight="1" x14ac:dyDescent="0.3">
      <c r="A46" s="107">
        <f>Sheet1!A504</f>
        <v>201520215000</v>
      </c>
      <c r="B46" s="711" t="str">
        <f>IFERROR(VLOOKUP(A46,Sheet1!$A$4:$H$2722,5,0),"-")</f>
        <v>Piesa fixare universala CD 60 (100)</v>
      </c>
      <c r="C46" s="711" t="e">
        <f>VLOOKUP(#REF!,Sheet1!$A$4:$H$2722,7,1)</f>
        <v>#REF!</v>
      </c>
      <c r="D46" s="711" t="e">
        <f>VLOOKUP(#REF!,Sheet1!$A$4:$H$2722,7,1)</f>
        <v>#REF!</v>
      </c>
      <c r="E46" s="242" t="str">
        <f>IFERROR(VLOOKUP(A46,Sheet1!$A$4:$N$2722,7,1),"-")</f>
        <v>buc</v>
      </c>
      <c r="F46" s="242">
        <f>IFERROR(VLOOKUP(A46,Sheet1!$A$4:$N$2722,9,1),"-")</f>
        <v>0</v>
      </c>
      <c r="G46" s="242">
        <f>IFERROR(VLOOKUP(A46,Sheet1!$A$4:$N$2722,10,1),"-")</f>
        <v>0</v>
      </c>
      <c r="H46" s="242">
        <f>IFERROR(VLOOKUP(A46,Sheet1!$A$4:$N$2722,11,1),"-")</f>
        <v>0</v>
      </c>
      <c r="I46" s="129">
        <f>IFERROR(VLOOKUP($A46,Sheet1!$A$4:$H$2722,8,1),"-")</f>
        <v>219.29</v>
      </c>
      <c r="J46" s="25">
        <f>I46-(I46*Cuprins!$H$16)</f>
        <v>219.29</v>
      </c>
      <c r="L46" s="706"/>
    </row>
    <row r="47" spans="1:12" ht="15" customHeight="1" x14ac:dyDescent="0.3">
      <c r="A47" s="109">
        <f>Sheet1!A500</f>
        <v>201520115500</v>
      </c>
      <c r="B47" s="708" t="str">
        <f>IFERROR(VLOOKUP(A47,Sheet1!$A$4:$H$2722,5,0),"-")</f>
        <v>Piesa zimtata agatare pt izolatii (100)</v>
      </c>
      <c r="C47" s="709" t="e">
        <f>VLOOKUP(#REF!,Sheet1!$A$4:$H$2722,7,1)</f>
        <v>#REF!</v>
      </c>
      <c r="D47" s="710" t="e">
        <f>VLOOKUP(#REF!,Sheet1!$A$4:$H$2722,7,1)</f>
        <v>#REF!</v>
      </c>
      <c r="E47" s="247" t="str">
        <f>IFERROR(VLOOKUP(A47,Sheet1!$A$4:$N$2722,7,1),"-")</f>
        <v>buc</v>
      </c>
      <c r="F47" s="232">
        <f>IFERROR(VLOOKUP(A47,Sheet1!$A$4:$N$2722,9,1),"-")</f>
        <v>0</v>
      </c>
      <c r="G47" s="233">
        <f>IFERROR(VLOOKUP(A47,Sheet1!$A$4:$N$2722,10,1),"-")</f>
        <v>0</v>
      </c>
      <c r="H47" s="234">
        <f>IFERROR(VLOOKUP(A47,Sheet1!$A$4:$N$2722,11,1),"-")</f>
        <v>0</v>
      </c>
      <c r="I47" s="128">
        <f>IFERROR(VLOOKUP($A47,Sheet1!$A$4:$H$2722,8,1),"-")</f>
        <v>228.11</v>
      </c>
      <c r="J47" s="26">
        <f>I47-(I47*Cuprins!$H$16)</f>
        <v>228.11</v>
      </c>
      <c r="L47" s="706"/>
    </row>
    <row r="48" spans="1:12" ht="15" customHeight="1" x14ac:dyDescent="0.3">
      <c r="A48" s="108"/>
      <c r="B48" s="715" t="str">
        <f>IFERROR(VLOOKUP(A48,Sheet1!$A$4:$H$2722,5,0),"-")</f>
        <v>-</v>
      </c>
      <c r="C48" s="715" t="e">
        <f>VLOOKUP(#REF!,Sheet1!$A$4:$H$2722,7,1)</f>
        <v>#REF!</v>
      </c>
      <c r="D48" s="715" t="e">
        <f>VLOOKUP(#REF!,Sheet1!$A$4:$H$2722,7,1)</f>
        <v>#REF!</v>
      </c>
      <c r="E48" s="238" t="str">
        <f>IFERROR(VLOOKUP(A48,Sheet1!$A$4:$N$2722,7,1),"-")</f>
        <v>-</v>
      </c>
      <c r="F48" s="238" t="str">
        <f>IFERROR(VLOOKUP(A48,Sheet1!$A$4:$N$2722,9,1),"-")</f>
        <v>-</v>
      </c>
      <c r="G48" s="238" t="str">
        <f>IFERROR(VLOOKUP(A48,Sheet1!$A$4:$N$2722,10,1),"-")</f>
        <v>-</v>
      </c>
      <c r="H48" s="238" t="str">
        <f>IFERROR(VLOOKUP(A48,Sheet1!$A$4:$N$2722,11,1),"-")</f>
        <v>-</v>
      </c>
      <c r="I48" s="131" t="str">
        <f>IFERROR(VLOOKUP($A48,Sheet1!$A$4:$H$2722,8,1),"-")</f>
        <v>-</v>
      </c>
      <c r="J48" s="29" t="str">
        <f>IFERROR(VLOOKUP($A48,Sheet1!$A$4:$H$2722,8,1),"-")</f>
        <v>-</v>
      </c>
      <c r="L48" s="706"/>
    </row>
    <row r="49" spans="1:12" ht="15" customHeight="1" x14ac:dyDescent="0.3">
      <c r="A49" s="158"/>
      <c r="B49" s="307"/>
      <c r="C49" s="307"/>
      <c r="D49" s="307"/>
      <c r="E49" s="306"/>
      <c r="F49" s="306"/>
      <c r="G49" s="306"/>
      <c r="H49" s="306"/>
      <c r="I49" s="294"/>
      <c r="J49" s="126"/>
      <c r="L49" s="706"/>
    </row>
    <row r="50" spans="1:12" ht="15" customHeight="1" x14ac:dyDescent="0.3">
      <c r="A50" s="158"/>
      <c r="B50" s="307"/>
      <c r="C50" s="307"/>
      <c r="D50" s="307"/>
      <c r="E50" s="306"/>
      <c r="F50" s="306"/>
      <c r="G50" s="306"/>
      <c r="H50" s="306"/>
      <c r="I50" s="294"/>
      <c r="J50" s="126"/>
      <c r="L50" s="706"/>
    </row>
    <row r="51" spans="1:12" ht="15" customHeight="1" x14ac:dyDescent="0.3">
      <c r="A51" s="158"/>
      <c r="B51" s="307"/>
      <c r="C51" s="307"/>
      <c r="D51" s="307"/>
      <c r="E51" s="306"/>
      <c r="F51" s="306"/>
      <c r="G51" s="306"/>
      <c r="H51" s="306"/>
      <c r="I51" s="294"/>
      <c r="J51" s="126"/>
      <c r="L51" s="706"/>
    </row>
    <row r="52" spans="1:12" ht="15" customHeight="1" x14ac:dyDescent="0.3">
      <c r="A52" s="158"/>
      <c r="B52" s="307"/>
      <c r="C52" s="307"/>
      <c r="D52" s="307"/>
      <c r="E52" s="306"/>
      <c r="F52" s="306"/>
      <c r="G52" s="306"/>
      <c r="H52" s="306"/>
      <c r="I52" s="294"/>
      <c r="J52" s="126"/>
      <c r="L52" s="706"/>
    </row>
    <row r="53" spans="1:12" ht="15" customHeight="1" x14ac:dyDescent="0.3">
      <c r="A53" s="158"/>
      <c r="B53" s="307"/>
      <c r="C53" s="307"/>
      <c r="D53" s="307"/>
      <c r="E53" s="306"/>
      <c r="F53" s="306"/>
      <c r="G53" s="306"/>
      <c r="H53" s="306"/>
      <c r="I53" s="294"/>
      <c r="J53" s="126"/>
      <c r="L53" s="706"/>
    </row>
    <row r="54" spans="1:12" ht="15" customHeight="1" x14ac:dyDescent="0.3">
      <c r="A54" s="158"/>
      <c r="B54" s="307"/>
      <c r="C54" s="307"/>
      <c r="D54" s="307"/>
      <c r="E54" s="306"/>
      <c r="F54" s="306"/>
      <c r="G54" s="306"/>
      <c r="H54" s="306"/>
      <c r="I54" s="294"/>
      <c r="J54" s="126"/>
      <c r="L54" s="707" t="s">
        <v>3127</v>
      </c>
    </row>
    <row r="55" spans="1:12" ht="15" customHeight="1" x14ac:dyDescent="0.3">
      <c r="K55" s="7"/>
      <c r="L55" s="707"/>
    </row>
    <row r="56" spans="1:12" ht="15" customHeight="1" x14ac:dyDescent="0.3">
      <c r="A56" s="667"/>
      <c r="B56" s="669" t="s">
        <v>3130</v>
      </c>
      <c r="C56" s="669"/>
      <c r="D56" s="669"/>
      <c r="E56" s="669"/>
      <c r="F56" s="669"/>
      <c r="G56" s="669"/>
      <c r="H56" s="669"/>
      <c r="I56" s="671"/>
      <c r="J56" s="672"/>
      <c r="L56" s="707"/>
    </row>
    <row r="57" spans="1:12" ht="15" customHeight="1" x14ac:dyDescent="0.3">
      <c r="A57" s="668"/>
      <c r="B57" s="670"/>
      <c r="C57" s="670"/>
      <c r="D57" s="670"/>
      <c r="E57" s="670"/>
      <c r="F57" s="670"/>
      <c r="G57" s="670"/>
      <c r="H57" s="670"/>
      <c r="I57" s="673"/>
      <c r="J57" s="674"/>
      <c r="L57" s="707"/>
    </row>
    <row r="58" spans="1:12" ht="15" customHeight="1" x14ac:dyDescent="0.3">
      <c r="A58" s="698" t="s">
        <v>2989</v>
      </c>
      <c r="B58" s="631" t="s">
        <v>2996</v>
      </c>
      <c r="C58" s="631"/>
      <c r="D58" s="631"/>
      <c r="E58" s="642" t="s">
        <v>3035</v>
      </c>
      <c r="F58" s="642" t="s">
        <v>2991</v>
      </c>
      <c r="G58" s="642" t="s">
        <v>2990</v>
      </c>
      <c r="H58" s="642" t="s">
        <v>3010</v>
      </c>
      <c r="I58" s="522" t="s">
        <v>3430</v>
      </c>
      <c r="J58" s="498" t="s">
        <v>3431</v>
      </c>
      <c r="L58" s="707"/>
    </row>
    <row r="59" spans="1:12" ht="15" customHeight="1" x14ac:dyDescent="0.3">
      <c r="A59" s="699"/>
      <c r="B59" s="633"/>
      <c r="C59" s="633"/>
      <c r="D59" s="633"/>
      <c r="E59" s="643"/>
      <c r="F59" s="643"/>
      <c r="G59" s="643"/>
      <c r="H59" s="643"/>
      <c r="I59" s="524"/>
      <c r="J59" s="500"/>
      <c r="L59" s="707"/>
    </row>
    <row r="60" spans="1:12" ht="15" customHeight="1" x14ac:dyDescent="0.3">
      <c r="A60" s="700"/>
      <c r="B60" s="635"/>
      <c r="C60" s="635"/>
      <c r="D60" s="635"/>
      <c r="E60" s="644"/>
      <c r="F60" s="643"/>
      <c r="G60" s="644"/>
      <c r="H60" s="644"/>
      <c r="I60" s="524"/>
      <c r="J60" s="500"/>
      <c r="L60" s="707"/>
    </row>
    <row r="61" spans="1:12" ht="15" customHeight="1" x14ac:dyDescent="0.3">
      <c r="A61" s="109">
        <f>Sheet1!A501</f>
        <v>201520211500</v>
      </c>
      <c r="B61" s="708" t="str">
        <f>IFERROR(VLOOKUP(A61,Sheet1!$A$4:$H$2722,5,0),"-")</f>
        <v>Element telescopic pt. UA 50 Knauf</v>
      </c>
      <c r="C61" s="709" t="e">
        <f>VLOOKUP(#REF!,Sheet1!$A$4:$H$2722,7,1)</f>
        <v>#REF!</v>
      </c>
      <c r="D61" s="710" t="e">
        <f>VLOOKUP(#REF!,Sheet1!$A$4:$H$2722,7,1)</f>
        <v>#REF!</v>
      </c>
      <c r="E61" s="247" t="str">
        <f>IFERROR(VLOOKUP(A61,Sheet1!$A$4:$N$2722,7,1),"-")</f>
        <v>pac</v>
      </c>
      <c r="F61" s="232">
        <f>IFERROR(VLOOKUP(A61,Sheet1!$A$4:$N$2722,9,1),"-")</f>
        <v>0</v>
      </c>
      <c r="G61" s="233">
        <f>IFERROR(VLOOKUP(A61,Sheet1!$A$4:$N$2722,10,1),"-")</f>
        <v>0</v>
      </c>
      <c r="H61" s="234">
        <f>IFERROR(VLOOKUP(A61,Sheet1!$A$4:$N$2722,11,1),"-")</f>
        <v>0</v>
      </c>
      <c r="I61" s="128">
        <f>IFERROR(VLOOKUP($A61,Sheet1!$A$4:$H$2722,8,1),"-")</f>
        <v>29.91</v>
      </c>
      <c r="J61" s="26">
        <f>I61-(I61*Cuprins!$H$16)</f>
        <v>29.91</v>
      </c>
      <c r="L61" s="707"/>
    </row>
    <row r="62" spans="1:12" ht="15" customHeight="1" x14ac:dyDescent="0.3">
      <c r="A62" s="107">
        <f>Sheet1!A502</f>
        <v>201520212000</v>
      </c>
      <c r="B62" s="711" t="str">
        <f>IFERROR(VLOOKUP(A62,Sheet1!$A$4:$H$2722,5,0),"-")</f>
        <v xml:space="preserve">Element telescopic pt. UA 75 Knauf </v>
      </c>
      <c r="C62" s="711" t="e">
        <f>VLOOKUP(#REF!,Sheet1!$A$4:$H$2722,7,1)</f>
        <v>#REF!</v>
      </c>
      <c r="D62" s="711" t="e">
        <f>VLOOKUP(#REF!,Sheet1!$A$4:$H$2722,7,1)</f>
        <v>#REF!</v>
      </c>
      <c r="E62" s="242" t="str">
        <f>IFERROR(VLOOKUP(A62,Sheet1!$A$4:$N$2722,7,1),"-")</f>
        <v>pac</v>
      </c>
      <c r="F62" s="242">
        <f>IFERROR(VLOOKUP(A62,Sheet1!$A$4:$N$2722,9,1),"-")</f>
        <v>0</v>
      </c>
      <c r="G62" s="242">
        <f>IFERROR(VLOOKUP(A62,Sheet1!$A$4:$N$2722,10,1),"-")</f>
        <v>0</v>
      </c>
      <c r="H62" s="242">
        <f>IFERROR(VLOOKUP(A62,Sheet1!$A$4:$N$2722,11,1),"-")</f>
        <v>0</v>
      </c>
      <c r="I62" s="129">
        <f>IFERROR(VLOOKUP($A62,Sheet1!$A$4:$H$2722,8,1),"-")</f>
        <v>31.02</v>
      </c>
      <c r="J62" s="25">
        <f>I62-(I62*Cuprins!$H$16)</f>
        <v>31.02</v>
      </c>
      <c r="L62" s="707"/>
    </row>
    <row r="63" spans="1:12" ht="15" customHeight="1" x14ac:dyDescent="0.3">
      <c r="A63" s="109">
        <f>Sheet1!A503</f>
        <v>201520212500</v>
      </c>
      <c r="B63" s="708" t="str">
        <f>IFERROR(VLOOKUP(A63,Sheet1!$A$4:$H$2722,5,0),"-")</f>
        <v>Element telescopic pt. UA 100 Knauf</v>
      </c>
      <c r="C63" s="709" t="e">
        <f>VLOOKUP(#REF!,Sheet1!$A$4:$H$2722,7,1)</f>
        <v>#REF!</v>
      </c>
      <c r="D63" s="710" t="e">
        <f>VLOOKUP(#REF!,Sheet1!$A$4:$H$2722,7,1)</f>
        <v>#REF!</v>
      </c>
      <c r="E63" s="247" t="str">
        <f>IFERROR(VLOOKUP(A63,Sheet1!$A$4:$N$2722,7,1),"-")</f>
        <v>pac</v>
      </c>
      <c r="F63" s="232">
        <f>IFERROR(VLOOKUP(A63,Sheet1!$A$4:$N$2722,9,1),"-")</f>
        <v>0</v>
      </c>
      <c r="G63" s="233">
        <f>IFERROR(VLOOKUP(A63,Sheet1!$A$4:$N$2722,10,1),"-")</f>
        <v>0</v>
      </c>
      <c r="H63" s="234">
        <f>IFERROR(VLOOKUP(A63,Sheet1!$A$4:$N$2722,11,1),"-")</f>
        <v>0</v>
      </c>
      <c r="I63" s="128">
        <f>IFERROR(VLOOKUP($A63,Sheet1!$A$4:$H$2722,8,1),"-")</f>
        <v>35.64</v>
      </c>
      <c r="J63" s="26">
        <f>I63-(I63*Cuprins!$H$16)</f>
        <v>35.64</v>
      </c>
      <c r="K63" s="8"/>
      <c r="L63" s="707"/>
    </row>
    <row r="64" spans="1:12" ht="15" customHeight="1" x14ac:dyDescent="0.3">
      <c r="A64" s="108"/>
      <c r="B64" s="715" t="str">
        <f>IFERROR(VLOOKUP(A64,Sheet1!$A$4:$H$2722,5,0),"-")</f>
        <v>-</v>
      </c>
      <c r="C64" s="715" t="e">
        <f>VLOOKUP(#REF!,Sheet1!$A$4:$H$2722,7,1)</f>
        <v>#REF!</v>
      </c>
      <c r="D64" s="715" t="e">
        <f>VLOOKUP(#REF!,Sheet1!$A$4:$H$2722,7,1)</f>
        <v>#REF!</v>
      </c>
      <c r="E64" s="238" t="str">
        <f>IFERROR(VLOOKUP(A64,Sheet1!$A$4:$N$2722,7,1),"-")</f>
        <v>-</v>
      </c>
      <c r="F64" s="238" t="str">
        <f>IFERROR(VLOOKUP(A64,Sheet1!$A$4:$N$2722,9,1),"-")</f>
        <v>-</v>
      </c>
      <c r="G64" s="238" t="str">
        <f>IFERROR(VLOOKUP(A64,Sheet1!$A$4:$N$2722,10,1),"-")</f>
        <v>-</v>
      </c>
      <c r="H64" s="238" t="str">
        <f>IFERROR(VLOOKUP(A64,Sheet1!$A$4:$N$2722,11,1),"-")</f>
        <v>-</v>
      </c>
      <c r="I64" s="131" t="str">
        <f>IFERROR(VLOOKUP($A64,Sheet1!$A$4:$H$2722,8,1),"-")</f>
        <v>-</v>
      </c>
      <c r="J64" s="29" t="str">
        <f>IFERROR(VLOOKUP($A64,Sheet1!$A$4:$H$2722,8,1),"-")</f>
        <v>-</v>
      </c>
      <c r="K64" s="8"/>
      <c r="L64" s="707"/>
    </row>
    <row r="65" spans="11:12" ht="15" customHeight="1" x14ac:dyDescent="0.3">
      <c r="K65" s="8"/>
      <c r="L65" s="707"/>
    </row>
    <row r="66" spans="11:12" ht="15" customHeight="1" x14ac:dyDescent="0.3">
      <c r="K66" s="8"/>
      <c r="L66" s="707"/>
    </row>
    <row r="67" spans="11:12" ht="15" customHeight="1" x14ac:dyDescent="0.3">
      <c r="K67" s="8"/>
      <c r="L67" s="707"/>
    </row>
    <row r="68" spans="11:12" ht="15" customHeight="1" x14ac:dyDescent="0.3">
      <c r="K68" s="8"/>
      <c r="L68" s="707"/>
    </row>
    <row r="69" spans="11:12" ht="15" customHeight="1" x14ac:dyDescent="0.3">
      <c r="K69" s="8"/>
      <c r="L69" s="494">
        <f>L17+1</f>
        <v>40</v>
      </c>
    </row>
    <row r="70" spans="11:12" ht="15" customHeight="1" x14ac:dyDescent="0.3">
      <c r="K70" s="8"/>
      <c r="L70" s="494"/>
    </row>
    <row r="71" spans="11:12" ht="15" customHeight="1" x14ac:dyDescent="0.3">
      <c r="K71" s="8"/>
      <c r="L71" s="706" t="s">
        <v>3001</v>
      </c>
    </row>
    <row r="72" spans="11:12" ht="15" customHeight="1" x14ac:dyDescent="0.3">
      <c r="K72" s="8"/>
      <c r="L72" s="706"/>
    </row>
    <row r="73" spans="11:12" ht="15" customHeight="1" x14ac:dyDescent="0.3">
      <c r="K73" s="8"/>
      <c r="L73" s="706"/>
    </row>
    <row r="74" spans="11:12" ht="15" customHeight="1" x14ac:dyDescent="0.3">
      <c r="K74" s="8"/>
      <c r="L74" s="706"/>
    </row>
    <row r="75" spans="11:12" ht="15" customHeight="1" x14ac:dyDescent="0.3">
      <c r="K75" s="8"/>
      <c r="L75" s="706"/>
    </row>
    <row r="76" spans="11:12" ht="15" customHeight="1" x14ac:dyDescent="0.3">
      <c r="K76" s="8"/>
      <c r="L76" s="706"/>
    </row>
    <row r="77" spans="11:12" ht="15" customHeight="1" x14ac:dyDescent="0.3">
      <c r="K77" s="8"/>
      <c r="L77" s="706"/>
    </row>
    <row r="78" spans="11:12" ht="15" customHeight="1" x14ac:dyDescent="0.3">
      <c r="K78" s="8"/>
      <c r="L78" s="706"/>
    </row>
    <row r="79" spans="11:12" ht="15" customHeight="1" x14ac:dyDescent="0.3">
      <c r="K79" s="8"/>
      <c r="L79" s="706"/>
    </row>
    <row r="80" spans="11:12" ht="15" customHeight="1" x14ac:dyDescent="0.3">
      <c r="K80" s="8"/>
      <c r="L80" s="706"/>
    </row>
    <row r="81" spans="11:12" ht="15" customHeight="1" x14ac:dyDescent="0.3">
      <c r="K81" s="8"/>
      <c r="L81" s="706"/>
    </row>
    <row r="82" spans="11:12" ht="15" customHeight="1" x14ac:dyDescent="0.3">
      <c r="K82" s="8"/>
      <c r="L82" s="706"/>
    </row>
    <row r="83" spans="11:12" ht="15" customHeight="1" x14ac:dyDescent="0.3">
      <c r="K83" s="8"/>
      <c r="L83" s="706"/>
    </row>
    <row r="84" spans="11:12" ht="15" customHeight="1" x14ac:dyDescent="0.3">
      <c r="K84" s="8"/>
      <c r="L84" s="706"/>
    </row>
    <row r="85" spans="11:12" ht="15" customHeight="1" x14ac:dyDescent="0.3">
      <c r="K85" s="8"/>
      <c r="L85" s="706"/>
    </row>
    <row r="86" spans="11:12" ht="15" customHeight="1" x14ac:dyDescent="0.3">
      <c r="K86" s="8"/>
      <c r="L86" s="706"/>
    </row>
    <row r="87" spans="11:12" ht="15" customHeight="1" x14ac:dyDescent="0.3">
      <c r="K87" s="8"/>
      <c r="L87" s="706"/>
    </row>
    <row r="88" spans="11:12" ht="15" customHeight="1" x14ac:dyDescent="0.3">
      <c r="K88" s="8"/>
      <c r="L88" s="706"/>
    </row>
    <row r="89" spans="11:12" ht="15" customHeight="1" x14ac:dyDescent="0.3">
      <c r="K89" s="8"/>
      <c r="L89" s="706"/>
    </row>
    <row r="90" spans="11:12" ht="15" customHeight="1" x14ac:dyDescent="0.3">
      <c r="K90" s="8"/>
      <c r="L90" s="706"/>
    </row>
    <row r="91" spans="11:12" ht="15" customHeight="1" x14ac:dyDescent="0.3">
      <c r="K91" s="8"/>
      <c r="L91" s="706"/>
    </row>
    <row r="92" spans="11:12" ht="15" customHeight="1" x14ac:dyDescent="0.3">
      <c r="K92" s="8"/>
      <c r="L92" s="706"/>
    </row>
    <row r="93" spans="11:12" ht="15" customHeight="1" x14ac:dyDescent="0.3">
      <c r="K93" s="8"/>
      <c r="L93" s="706"/>
    </row>
    <row r="94" spans="11:12" ht="15" customHeight="1" x14ac:dyDescent="0.3">
      <c r="K94" s="8"/>
      <c r="L94" s="706"/>
    </row>
    <row r="95" spans="11:12" ht="15" customHeight="1" x14ac:dyDescent="0.3">
      <c r="K95" s="8"/>
      <c r="L95" s="706"/>
    </row>
    <row r="96" spans="11:12" ht="15" customHeight="1" x14ac:dyDescent="0.3">
      <c r="K96" s="8"/>
      <c r="L96" s="706"/>
    </row>
    <row r="97" spans="1:12" ht="15" customHeight="1" x14ac:dyDescent="0.3">
      <c r="K97" s="8"/>
      <c r="L97" s="706"/>
    </row>
    <row r="98" spans="1:12" ht="15" customHeight="1" x14ac:dyDescent="0.3">
      <c r="K98" s="8"/>
      <c r="L98" s="706"/>
    </row>
    <row r="99" spans="1:12" ht="15" customHeight="1" x14ac:dyDescent="0.3">
      <c r="K99" s="8"/>
      <c r="L99" s="706"/>
    </row>
    <row r="100" spans="1:12" ht="15" customHeight="1" x14ac:dyDescent="0.3">
      <c r="K100" s="8"/>
      <c r="L100" s="706"/>
    </row>
    <row r="101" spans="1:12" ht="15" customHeight="1" x14ac:dyDescent="0.3">
      <c r="K101" s="8"/>
      <c r="L101" s="706"/>
    </row>
    <row r="102" spans="1:12" ht="15" customHeight="1" x14ac:dyDescent="0.3">
      <c r="K102" s="8"/>
      <c r="L102" s="706"/>
    </row>
    <row r="103" spans="1:12" ht="15" customHeight="1" x14ac:dyDescent="0.3">
      <c r="K103" s="8"/>
      <c r="L103" s="706"/>
    </row>
    <row r="104" spans="1:12" ht="15" customHeight="1" x14ac:dyDescent="0.3">
      <c r="K104" s="8"/>
      <c r="L104" s="706"/>
    </row>
    <row r="105" spans="1:12" ht="15" customHeight="1" x14ac:dyDescent="0.3">
      <c r="K105" s="8"/>
      <c r="L105" s="706"/>
    </row>
    <row r="106" spans="1:12" ht="15" customHeight="1" x14ac:dyDescent="0.3">
      <c r="K106" s="7"/>
      <c r="L106" s="707" t="s">
        <v>3127</v>
      </c>
    </row>
    <row r="107" spans="1:12" ht="15" customHeight="1" thickBot="1" x14ac:dyDescent="0.35">
      <c r="K107" s="9"/>
      <c r="L107" s="707"/>
    </row>
    <row r="108" spans="1:12" ht="15" customHeight="1" x14ac:dyDescent="0.3">
      <c r="A108" s="658"/>
      <c r="B108" s="661" t="s">
        <v>3131</v>
      </c>
      <c r="C108" s="661"/>
      <c r="D108" s="661"/>
      <c r="E108" s="661"/>
      <c r="F108" s="661"/>
      <c r="G108" s="661"/>
      <c r="H108" s="661"/>
      <c r="I108" s="661"/>
      <c r="J108" s="664"/>
      <c r="L108" s="707"/>
    </row>
    <row r="109" spans="1:12" ht="15" customHeight="1" x14ac:dyDescent="0.3">
      <c r="A109" s="659"/>
      <c r="B109" s="662"/>
      <c r="C109" s="662"/>
      <c r="D109" s="662"/>
      <c r="E109" s="662"/>
      <c r="F109" s="662"/>
      <c r="G109" s="662"/>
      <c r="H109" s="662"/>
      <c r="I109" s="662"/>
      <c r="J109" s="665"/>
      <c r="K109" s="9"/>
      <c r="L109" s="707"/>
    </row>
    <row r="110" spans="1:12" ht="15" customHeight="1" thickBot="1" x14ac:dyDescent="0.35">
      <c r="A110" s="660"/>
      <c r="B110" s="663"/>
      <c r="C110" s="663"/>
      <c r="D110" s="663"/>
      <c r="E110" s="663"/>
      <c r="F110" s="663"/>
      <c r="G110" s="663"/>
      <c r="H110" s="663"/>
      <c r="I110" s="663"/>
      <c r="J110" s="666"/>
      <c r="K110" s="9"/>
      <c r="L110" s="707"/>
    </row>
    <row r="111" spans="1:12" ht="15" customHeight="1" x14ac:dyDescent="0.3">
      <c r="A111" s="13"/>
      <c r="C111" s="252"/>
      <c r="D111" s="252"/>
      <c r="E111" s="252"/>
      <c r="F111" s="252"/>
      <c r="H111" s="252"/>
      <c r="I111" s="139"/>
      <c r="J111" s="13"/>
      <c r="K111" s="9"/>
      <c r="L111" s="707"/>
    </row>
    <row r="112" spans="1:12" ht="15" customHeight="1" x14ac:dyDescent="0.3">
      <c r="A112" s="667"/>
      <c r="B112" s="669" t="s">
        <v>3128</v>
      </c>
      <c r="C112" s="669"/>
      <c r="D112" s="669"/>
      <c r="E112" s="669"/>
      <c r="F112" s="669"/>
      <c r="G112" s="669"/>
      <c r="H112" s="669"/>
      <c r="I112" s="671"/>
      <c r="J112" s="672"/>
      <c r="K112" s="9"/>
      <c r="L112" s="70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K113" s="9"/>
      <c r="L113" s="707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K114" s="9"/>
      <c r="L114" s="707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K115" s="9"/>
      <c r="L115" s="707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K116" s="9"/>
      <c r="L116" s="707"/>
    </row>
    <row r="117" spans="1:12" ht="15" customHeight="1" x14ac:dyDescent="0.3">
      <c r="A117" s="109">
        <f>Sheet1!A511</f>
        <v>201521103200</v>
      </c>
      <c r="B117" s="708" t="str">
        <f>IFERROR(VLOOKUP(A117,Sheet1!$A$4:$H$2722,5,0),"-")</f>
        <v>Brida reglabila 6-9 N M (50 buc/cut)</v>
      </c>
      <c r="C117" s="709" t="e">
        <f>VLOOKUP(#REF!,Sheet1!$A$4:$H$2722,7,1)</f>
        <v>#REF!</v>
      </c>
      <c r="D117" s="710" t="e">
        <f>VLOOKUP(#REF!,Sheet1!$A$4:$H$2722,7,1)</f>
        <v>#REF!</v>
      </c>
      <c r="E117" s="247" t="str">
        <f>IFERROR(VLOOKUP(A117,Sheet1!$A$4:$N$2722,7,1),"-")</f>
        <v>buc</v>
      </c>
      <c r="F117" s="232">
        <f>IFERROR(VLOOKUP(A117,Sheet1!$A$4:$N$2722,9,1),"-")</f>
        <v>0</v>
      </c>
      <c r="G117" s="233">
        <f>IFERROR(VLOOKUP(A117,Sheet1!$A$4:$N$2722,10,1),"-")</f>
        <v>0</v>
      </c>
      <c r="H117" s="234">
        <f>IFERROR(VLOOKUP(A117,Sheet1!$A$4:$N$2722,11,1),"-")</f>
        <v>0</v>
      </c>
      <c r="I117" s="128">
        <f>IFERROR(VLOOKUP($A117,Sheet1!$A$4:$H$2722,8,1),"-")</f>
        <v>0.91</v>
      </c>
      <c r="J117" s="26">
        <f>I117-(I117*Cuprins!$H$16)</f>
        <v>0.91</v>
      </c>
      <c r="L117" s="707"/>
    </row>
    <row r="118" spans="1:12" ht="15" customHeight="1" x14ac:dyDescent="0.3">
      <c r="A118" s="107">
        <f>Sheet1!A512</f>
        <v>201521103300</v>
      </c>
      <c r="B118" s="711" t="str">
        <f>IFERROR(VLOOKUP(A118,Sheet1!$A$4:$H$2722,5,0),"-")</f>
        <v>Brida reglabila 9-12   N M  (50 buc/cut)</v>
      </c>
      <c r="C118" s="711" t="e">
        <f>VLOOKUP(#REF!,Sheet1!$A$4:$H$2722,7,1)</f>
        <v>#REF!</v>
      </c>
      <c r="D118" s="711" t="e">
        <f>VLOOKUP(#REF!,Sheet1!$A$4:$H$2722,7,1)</f>
        <v>#REF!</v>
      </c>
      <c r="E118" s="242" t="str">
        <f>IFERROR(VLOOKUP(A118,Sheet1!$A$4:$N$2722,7,1),"-")</f>
        <v>buc</v>
      </c>
      <c r="F118" s="242">
        <f>IFERROR(VLOOKUP(A118,Sheet1!$A$4:$N$2722,9,1),"-")</f>
        <v>0</v>
      </c>
      <c r="G118" s="242">
        <f>IFERROR(VLOOKUP(A118,Sheet1!$A$4:$N$2722,10,1),"-")</f>
        <v>0</v>
      </c>
      <c r="H118" s="242">
        <f>IFERROR(VLOOKUP(A118,Sheet1!$A$4:$N$2722,11,1),"-")</f>
        <v>0</v>
      </c>
      <c r="I118" s="129">
        <f>IFERROR(VLOOKUP($A118,Sheet1!$A$4:$H$2722,8,1),"-")</f>
        <v>0.99</v>
      </c>
      <c r="J118" s="25">
        <f>I118-(I118*Cuprins!$H$16)</f>
        <v>0.99</v>
      </c>
      <c r="L118" s="707"/>
    </row>
    <row r="119" spans="1:12" ht="15" customHeight="1" x14ac:dyDescent="0.3">
      <c r="A119" s="109">
        <f>Sheet1!A513</f>
        <v>201521104000</v>
      </c>
      <c r="B119" s="708" t="str">
        <f>IFERROR(VLOOKUP(A119,Sheet1!$A$4:$H$2722,5,0),"-")</f>
        <v xml:space="preserve">Brida reglabila multipla 9-12 N M </v>
      </c>
      <c r="C119" s="709" t="e">
        <f>VLOOKUP(#REF!,Sheet1!$A$4:$H$2722,7,1)</f>
        <v>#REF!</v>
      </c>
      <c r="D119" s="710" t="e">
        <f>VLOOKUP(#REF!,Sheet1!$A$4:$H$2722,7,1)</f>
        <v>#REF!</v>
      </c>
      <c r="E119" s="247" t="str">
        <f>IFERROR(VLOOKUP(A119,Sheet1!$A$4:$N$2722,7,1),"-")</f>
        <v>buc</v>
      </c>
      <c r="F119" s="232">
        <f>IFERROR(VLOOKUP(A119,Sheet1!$A$4:$N$2722,9,1),"-")</f>
        <v>0</v>
      </c>
      <c r="G119" s="233">
        <f>IFERROR(VLOOKUP(A119,Sheet1!$A$4:$N$2722,10,1),"-")</f>
        <v>0</v>
      </c>
      <c r="H119" s="234">
        <f>IFERROR(VLOOKUP(A119,Sheet1!$A$4:$N$2722,11,1),"-")</f>
        <v>0</v>
      </c>
      <c r="I119" s="128">
        <f>IFERROR(VLOOKUP($A119,Sheet1!$A$4:$H$2722,8,1),"-")</f>
        <v>0.91</v>
      </c>
      <c r="J119" s="26">
        <f>I119-(I119*Cuprins!$H$16)</f>
        <v>0.91</v>
      </c>
      <c r="L119" s="707"/>
    </row>
    <row r="120" spans="1:12" ht="15" customHeight="1" x14ac:dyDescent="0.3">
      <c r="A120" s="105"/>
      <c r="B120" s="712" t="str">
        <f>IFERROR(VLOOKUP(A120,Sheet1!$A$4:$H$2722,5,0),"-")</f>
        <v>-</v>
      </c>
      <c r="C120" s="713" t="e">
        <f>VLOOKUP(#REF!,Sheet1!$A$4:$H$2722,7,1)</f>
        <v>#REF!</v>
      </c>
      <c r="D120" s="714" t="e">
        <f>VLOOKUP(#REF!,Sheet1!$A$4:$H$2722,7,1)</f>
        <v>#REF!</v>
      </c>
      <c r="E120" s="236" t="str">
        <f>IFERROR(VLOOKUP(A120,Sheet1!$A$4:$N$2722,7,1),"-")</f>
        <v>-</v>
      </c>
      <c r="F120" s="236" t="str">
        <f>IFERROR(VLOOKUP(A120,Sheet1!$A$4:$N$2722,9,1),"-")</f>
        <v>-</v>
      </c>
      <c r="G120" s="232" t="str">
        <f>IFERROR(VLOOKUP(A120,Sheet1!$A$4:$N$2722,10,1),"-")</f>
        <v>-</v>
      </c>
      <c r="H120" s="236" t="str">
        <f>IFERROR(VLOOKUP(A120,Sheet1!$A$4:$N$2722,11,1),"-")</f>
        <v>-</v>
      </c>
      <c r="I120" s="130" t="str">
        <f>IFERROR(VLOOKUP($A120,Sheet1!$A$4:$H$2722,8,1),"-")</f>
        <v>-</v>
      </c>
      <c r="J120" s="26" t="str">
        <f>IFERROR(VLOOKUP($A120,Sheet1!$A$4:$H$2722,8,1),"-")</f>
        <v>-</v>
      </c>
      <c r="L120" s="707"/>
    </row>
    <row r="121" spans="1:12" ht="15" customHeight="1" x14ac:dyDescent="0.3">
      <c r="A121" s="108"/>
      <c r="B121" s="715" t="str">
        <f>IFERROR(VLOOKUP(A121,Sheet1!$A$4:$H$2722,5,0),"-")</f>
        <v>-</v>
      </c>
      <c r="C121" s="715" t="e">
        <f>VLOOKUP(#REF!,Sheet1!$A$4:$H$2722,7,1)</f>
        <v>#REF!</v>
      </c>
      <c r="D121" s="715" t="e">
        <f>VLOOKUP(#REF!,Sheet1!$A$4:$H$2722,7,1)</f>
        <v>#REF!</v>
      </c>
      <c r="E121" s="238" t="str">
        <f>IFERROR(VLOOKUP(A121,Sheet1!$A$4:$N$2722,7,1),"-")</f>
        <v>-</v>
      </c>
      <c r="F121" s="238" t="str">
        <f>IFERROR(VLOOKUP(A121,Sheet1!$A$4:$N$2722,9,1),"-")</f>
        <v>-</v>
      </c>
      <c r="G121" s="238" t="str">
        <f>IFERROR(VLOOKUP(A121,Sheet1!$A$4:$N$2722,10,1),"-")</f>
        <v>-</v>
      </c>
      <c r="H121" s="238" t="str">
        <f>IFERROR(VLOOKUP(A121,Sheet1!$A$4:$N$2722,11,1),"-")</f>
        <v>-</v>
      </c>
      <c r="I121" s="131" t="str">
        <f>IFERROR(VLOOKUP($A121,Sheet1!$A$4:$H$2722,8,1),"-")</f>
        <v>-</v>
      </c>
      <c r="J121" s="29" t="str">
        <f>IFERROR(VLOOKUP($A121,Sheet1!$A$4:$H$2722,8,1),"-")</f>
        <v>-</v>
      </c>
      <c r="L121" s="494">
        <f>L69+1</f>
        <v>41</v>
      </c>
    </row>
    <row r="122" spans="1:12" ht="15" customHeight="1" x14ac:dyDescent="0.3">
      <c r="L122" s="494"/>
    </row>
    <row r="123" spans="1:12" ht="15" customHeight="1" x14ac:dyDescent="0.3">
      <c r="A123" s="667"/>
      <c r="B123" s="669" t="s">
        <v>3129</v>
      </c>
      <c r="C123" s="669"/>
      <c r="D123" s="669"/>
      <c r="E123" s="669"/>
      <c r="F123" s="669"/>
      <c r="G123" s="669"/>
      <c r="H123" s="669"/>
      <c r="I123" s="671"/>
      <c r="J123" s="672"/>
      <c r="K123" s="7"/>
      <c r="L123" s="706" t="s">
        <v>3001</v>
      </c>
    </row>
    <row r="124" spans="1:12" ht="15" customHeight="1" x14ac:dyDescent="0.3">
      <c r="A124" s="668"/>
      <c r="B124" s="670"/>
      <c r="C124" s="670"/>
      <c r="D124" s="670"/>
      <c r="E124" s="670"/>
      <c r="F124" s="670"/>
      <c r="G124" s="670"/>
      <c r="H124" s="670"/>
      <c r="I124" s="673"/>
      <c r="J124" s="674"/>
      <c r="L124" s="706"/>
    </row>
    <row r="125" spans="1:12" ht="15" customHeight="1" x14ac:dyDescent="0.3">
      <c r="A125" s="698" t="s">
        <v>2989</v>
      </c>
      <c r="B125" s="631" t="s">
        <v>2996</v>
      </c>
      <c r="C125" s="631"/>
      <c r="D125" s="631"/>
      <c r="E125" s="642" t="s">
        <v>3035</v>
      </c>
      <c r="F125" s="642" t="s">
        <v>2991</v>
      </c>
      <c r="G125" s="642" t="s">
        <v>2990</v>
      </c>
      <c r="H125" s="642" t="s">
        <v>3010</v>
      </c>
      <c r="I125" s="522" t="s">
        <v>3430</v>
      </c>
      <c r="J125" s="498" t="s">
        <v>3431</v>
      </c>
      <c r="L125" s="706"/>
    </row>
    <row r="126" spans="1:12" ht="15" customHeight="1" x14ac:dyDescent="0.3">
      <c r="A126" s="699"/>
      <c r="B126" s="633"/>
      <c r="C126" s="633"/>
      <c r="D126" s="633"/>
      <c r="E126" s="643"/>
      <c r="F126" s="643"/>
      <c r="G126" s="643"/>
      <c r="H126" s="643"/>
      <c r="I126" s="524"/>
      <c r="J126" s="500"/>
      <c r="K126" s="9"/>
      <c r="L126" s="706"/>
    </row>
    <row r="127" spans="1:12" ht="15" customHeight="1" x14ac:dyDescent="0.3">
      <c r="A127" s="700"/>
      <c r="B127" s="635"/>
      <c r="C127" s="635"/>
      <c r="D127" s="635"/>
      <c r="E127" s="644"/>
      <c r="F127" s="643"/>
      <c r="G127" s="644"/>
      <c r="H127" s="644"/>
      <c r="I127" s="524"/>
      <c r="J127" s="500"/>
      <c r="L127" s="706"/>
    </row>
    <row r="128" spans="1:12" ht="15" customHeight="1" x14ac:dyDescent="0.3">
      <c r="A128" s="109">
        <f>Sheet1!A517</f>
        <v>201521109000</v>
      </c>
      <c r="B128" s="708" t="str">
        <f>IFERROR(VLOOKUP(A128,Sheet1!$A$4:$H$2722,5,0),"-")</f>
        <v xml:space="preserve">Piesa NIDA incrucisare  dubla CD60 (100 </v>
      </c>
      <c r="C128" s="709" t="e">
        <f>VLOOKUP(#REF!,Sheet1!$A$4:$H$2722,7,1)</f>
        <v>#REF!</v>
      </c>
      <c r="D128" s="710" t="e">
        <f>VLOOKUP(#REF!,Sheet1!$A$4:$H$2722,7,1)</f>
        <v>#REF!</v>
      </c>
      <c r="E128" s="247" t="str">
        <f>IFERROR(VLOOKUP(A128,Sheet1!$A$4:$N$2722,7,1),"-")</f>
        <v>buc</v>
      </c>
      <c r="F128" s="232">
        <f>IFERROR(VLOOKUP(A128,Sheet1!$A$4:$N$2722,9,1),"-")</f>
        <v>0</v>
      </c>
      <c r="G128" s="233">
        <f>IFERROR(VLOOKUP(A128,Sheet1!$A$4:$N$2722,10,1),"-")</f>
        <v>0</v>
      </c>
      <c r="H128" s="234">
        <f>IFERROR(VLOOKUP(A128,Sheet1!$A$4:$N$2722,11,1),"-")</f>
        <v>0</v>
      </c>
      <c r="I128" s="128">
        <f>IFERROR(VLOOKUP($A128,Sheet1!$A$4:$H$2722,8,1),"-")</f>
        <v>1.0900000000000001</v>
      </c>
      <c r="J128" s="26">
        <f>I128-(I128*Cuprins!$H$16)</f>
        <v>1.0900000000000001</v>
      </c>
      <c r="L128" s="706"/>
    </row>
    <row r="129" spans="1:12" ht="15" customHeight="1" x14ac:dyDescent="0.3">
      <c r="A129" s="107">
        <f>Sheet1!A516</f>
        <v>201521108500</v>
      </c>
      <c r="B129" s="711" t="str">
        <f>IFERROR(VLOOKUP(A129,Sheet1!$A$4:$H$2722,5,0),"-")</f>
        <v xml:space="preserve">Piesa imbinare CD60 Simpla NM  </v>
      </c>
      <c r="C129" s="711" t="e">
        <f>VLOOKUP(#REF!,Sheet1!$A$4:$H$2722,7,1)</f>
        <v>#REF!</v>
      </c>
      <c r="D129" s="711" t="e">
        <f>VLOOKUP(#REF!,Sheet1!$A$4:$H$2722,7,1)</f>
        <v>#REF!</v>
      </c>
      <c r="E129" s="242" t="str">
        <f>IFERROR(VLOOKUP(A129,Sheet1!$A$4:$N$2722,7,1),"-")</f>
        <v>buc</v>
      </c>
      <c r="F129" s="242">
        <f>IFERROR(VLOOKUP(A129,Sheet1!$A$4:$N$2722,9,1),"-")</f>
        <v>0</v>
      </c>
      <c r="G129" s="242">
        <f>IFERROR(VLOOKUP(A129,Sheet1!$A$4:$N$2722,10,1),"-")</f>
        <v>0</v>
      </c>
      <c r="H129" s="242">
        <f>IFERROR(VLOOKUP(A129,Sheet1!$A$4:$N$2722,11,1),"-")</f>
        <v>0</v>
      </c>
      <c r="I129" s="129">
        <f>IFERROR(VLOOKUP($A129,Sheet1!$A$4:$H$2722,8,1),"-")</f>
        <v>0.51</v>
      </c>
      <c r="J129" s="25">
        <f>I129-(I129*Cuprins!$H$16)</f>
        <v>0.51</v>
      </c>
      <c r="L129" s="706"/>
    </row>
    <row r="130" spans="1:12" ht="15" customHeight="1" x14ac:dyDescent="0.3">
      <c r="A130" s="109"/>
      <c r="B130" s="708" t="str">
        <f>IFERROR(VLOOKUP(A130,Sheet1!$A$4:$H$2722,5,0),"-")</f>
        <v>-</v>
      </c>
      <c r="C130" s="709" t="e">
        <f>VLOOKUP(#REF!,Sheet1!$A$4:$H$2722,7,1)</f>
        <v>#REF!</v>
      </c>
      <c r="D130" s="710" t="e">
        <f>VLOOKUP(#REF!,Sheet1!$A$4:$H$2722,7,1)</f>
        <v>#REF!</v>
      </c>
      <c r="E130" s="247" t="str">
        <f>IFERROR(VLOOKUP(A130,Sheet1!$A$4:$N$2722,7,1),"-")</f>
        <v>-</v>
      </c>
      <c r="F130" s="232" t="str">
        <f>IFERROR(VLOOKUP(A130,Sheet1!$A$4:$N$2722,9,1),"-")</f>
        <v>-</v>
      </c>
      <c r="G130" s="233" t="str">
        <f>IFERROR(VLOOKUP(A130,Sheet1!$A$4:$N$2722,10,1),"-")</f>
        <v>-</v>
      </c>
      <c r="H130" s="234" t="str">
        <f>IFERROR(VLOOKUP(A130,Sheet1!$A$4:$N$2722,11,1),"-")</f>
        <v>-</v>
      </c>
      <c r="I130" s="128" t="str">
        <f>IFERROR(VLOOKUP($A130,Sheet1!$A$4:$H$2722,8,1),"-")</f>
        <v>-</v>
      </c>
      <c r="J130" s="26" t="str">
        <f>IFERROR(VLOOKUP($A130,Sheet1!$A$4:$H$2722,8,1),"-")</f>
        <v>-</v>
      </c>
      <c r="K130" s="7"/>
      <c r="L130" s="706"/>
    </row>
    <row r="131" spans="1:12" ht="15" customHeight="1" x14ac:dyDescent="0.3">
      <c r="A131" s="108"/>
      <c r="B131" s="715" t="str">
        <f>IFERROR(VLOOKUP(A131,Sheet1!$A$4:$H$2722,5,0),"-")</f>
        <v>-</v>
      </c>
      <c r="C131" s="715" t="e">
        <f>VLOOKUP(#REF!,Sheet1!$A$4:$H$2722,7,1)</f>
        <v>#REF!</v>
      </c>
      <c r="D131" s="715" t="e">
        <f>VLOOKUP(#REF!,Sheet1!$A$4:$H$2722,7,1)</f>
        <v>#REF!</v>
      </c>
      <c r="E131" s="238" t="str">
        <f>IFERROR(VLOOKUP(A131,Sheet1!$A$4:$N$2722,7,1),"-")</f>
        <v>-</v>
      </c>
      <c r="F131" s="238" t="str">
        <f>IFERROR(VLOOKUP(A131,Sheet1!$A$4:$N$2722,9,1),"-")</f>
        <v>-</v>
      </c>
      <c r="G131" s="238" t="str">
        <f>IFERROR(VLOOKUP(A131,Sheet1!$A$4:$N$2722,10,1),"-")</f>
        <v>-</v>
      </c>
      <c r="H131" s="238" t="str">
        <f>IFERROR(VLOOKUP(A131,Sheet1!$A$4:$N$2722,11,1),"-")</f>
        <v>-</v>
      </c>
      <c r="I131" s="131" t="str">
        <f>IFERROR(VLOOKUP($A131,Sheet1!$A$4:$H$2722,8,1),"-")</f>
        <v>-</v>
      </c>
      <c r="J131" s="29" t="str">
        <f>IFERROR(VLOOKUP($A131,Sheet1!$A$4:$H$2722,8,1),"-")</f>
        <v>-</v>
      </c>
      <c r="L131" s="706"/>
    </row>
    <row r="132" spans="1:12" ht="15" customHeight="1" x14ac:dyDescent="0.3">
      <c r="L132" s="706"/>
    </row>
    <row r="133" spans="1:12" ht="15" customHeight="1" x14ac:dyDescent="0.3">
      <c r="A133" s="667"/>
      <c r="B133" s="669" t="s">
        <v>3132</v>
      </c>
      <c r="C133" s="669"/>
      <c r="D133" s="669"/>
      <c r="E133" s="669"/>
      <c r="F133" s="669"/>
      <c r="G133" s="669"/>
      <c r="H133" s="669"/>
      <c r="I133" s="671"/>
      <c r="J133" s="672"/>
      <c r="L133" s="706"/>
    </row>
    <row r="134" spans="1:12" ht="15" customHeight="1" x14ac:dyDescent="0.3">
      <c r="A134" s="668"/>
      <c r="B134" s="670"/>
      <c r="C134" s="670"/>
      <c r="D134" s="670"/>
      <c r="E134" s="670"/>
      <c r="F134" s="670"/>
      <c r="G134" s="670"/>
      <c r="H134" s="670"/>
      <c r="I134" s="673"/>
      <c r="J134" s="674"/>
      <c r="L134" s="706"/>
    </row>
    <row r="135" spans="1:12" ht="15" customHeight="1" x14ac:dyDescent="0.3">
      <c r="A135" s="698" t="s">
        <v>2989</v>
      </c>
      <c r="B135" s="631" t="s">
        <v>2996</v>
      </c>
      <c r="C135" s="631"/>
      <c r="D135" s="631"/>
      <c r="E135" s="642" t="s">
        <v>3035</v>
      </c>
      <c r="F135" s="642" t="s">
        <v>2991</v>
      </c>
      <c r="G135" s="642" t="s">
        <v>2990</v>
      </c>
      <c r="H135" s="642" t="s">
        <v>3010</v>
      </c>
      <c r="I135" s="522" t="s">
        <v>3430</v>
      </c>
      <c r="J135" s="498" t="s">
        <v>3431</v>
      </c>
      <c r="L135" s="706"/>
    </row>
    <row r="136" spans="1:12" ht="15" customHeight="1" x14ac:dyDescent="0.3">
      <c r="A136" s="699"/>
      <c r="B136" s="633"/>
      <c r="C136" s="633"/>
      <c r="D136" s="633"/>
      <c r="E136" s="643"/>
      <c r="F136" s="643"/>
      <c r="G136" s="643"/>
      <c r="H136" s="643"/>
      <c r="I136" s="524"/>
      <c r="J136" s="500"/>
      <c r="L136" s="706"/>
    </row>
    <row r="137" spans="1:12" ht="15" customHeight="1" x14ac:dyDescent="0.3">
      <c r="A137" s="700"/>
      <c r="B137" s="635"/>
      <c r="C137" s="635"/>
      <c r="D137" s="635"/>
      <c r="E137" s="644"/>
      <c r="F137" s="643"/>
      <c r="G137" s="644"/>
      <c r="H137" s="644"/>
      <c r="I137" s="524"/>
      <c r="J137" s="500"/>
      <c r="L137" s="706"/>
    </row>
    <row r="138" spans="1:12" ht="15" customHeight="1" x14ac:dyDescent="0.3">
      <c r="A138" s="109">
        <f>Sheet1!A509</f>
        <v>201521101000</v>
      </c>
      <c r="B138" s="708" t="str">
        <f>IFERROR(VLOOKUP(A138,Sheet1!$A$4:$H$2722,5,0),"-")</f>
        <v>Racord lemn WP 170 N M (100 buc/cut)</v>
      </c>
      <c r="C138" s="709" t="e">
        <f>VLOOKUP(#REF!,Sheet1!$A$4:$H$2722,7,1)</f>
        <v>#REF!</v>
      </c>
      <c r="D138" s="710" t="e">
        <f>VLOOKUP(#REF!,Sheet1!$A$4:$H$2722,7,1)</f>
        <v>#REF!</v>
      </c>
      <c r="E138" s="247" t="str">
        <f>IFERROR(VLOOKUP(A138,Sheet1!$A$4:$N$2722,7,1),"-")</f>
        <v>buc</v>
      </c>
      <c r="F138" s="232">
        <f>IFERROR(VLOOKUP(A138,Sheet1!$A$4:$N$2722,9,1),"-")</f>
        <v>0</v>
      </c>
      <c r="G138" s="233">
        <f>IFERROR(VLOOKUP(A138,Sheet1!$A$4:$N$2722,10,1),"-")</f>
        <v>0</v>
      </c>
      <c r="H138" s="234">
        <f>IFERROR(VLOOKUP(A138,Sheet1!$A$4:$N$2722,11,1),"-")</f>
        <v>0</v>
      </c>
      <c r="I138" s="128">
        <f>IFERROR(VLOOKUP($A138,Sheet1!$A$4:$H$2722,8,1),"-")</f>
        <v>81.22</v>
      </c>
      <c r="J138" s="26">
        <f>I138-(I138*Cuprins!$H$16)</f>
        <v>81.22</v>
      </c>
      <c r="L138" s="706"/>
    </row>
    <row r="139" spans="1:12" ht="15" customHeight="1" x14ac:dyDescent="0.3">
      <c r="A139" s="107">
        <f>Sheet1!A510</f>
        <v>201521102600</v>
      </c>
      <c r="B139" s="711" t="str">
        <f>IFERROR(VLOOKUP(A139,Sheet1!$A$4:$H$2722,5,0),"-")</f>
        <v xml:space="preserve">Racord suspensie CD  cu arc  N M </v>
      </c>
      <c r="C139" s="711" t="e">
        <f>VLOOKUP(#REF!,Sheet1!$A$4:$H$2722,7,1)</f>
        <v>#REF!</v>
      </c>
      <c r="D139" s="711" t="e">
        <f>VLOOKUP(#REF!,Sheet1!$A$4:$H$2722,7,1)</f>
        <v>#REF!</v>
      </c>
      <c r="E139" s="242" t="str">
        <f>IFERROR(VLOOKUP(A139,Sheet1!$A$4:$N$2722,7,1),"-")</f>
        <v>buc</v>
      </c>
      <c r="F139" s="242">
        <f>IFERROR(VLOOKUP(A139,Sheet1!$A$4:$N$2722,9,1),"-")</f>
        <v>0</v>
      </c>
      <c r="G139" s="242">
        <f>IFERROR(VLOOKUP(A139,Sheet1!$A$4:$N$2722,10,1),"-")</f>
        <v>0</v>
      </c>
      <c r="H139" s="242">
        <f>IFERROR(VLOOKUP(A139,Sheet1!$A$4:$N$2722,11,1),"-")</f>
        <v>0</v>
      </c>
      <c r="I139" s="129">
        <f>IFERROR(VLOOKUP($A139,Sheet1!$A$4:$H$2722,8,1),"-")</f>
        <v>1.29</v>
      </c>
      <c r="J139" s="25">
        <f>I139-(I139*Cuprins!$H$16)</f>
        <v>1.29</v>
      </c>
      <c r="L139" s="706"/>
    </row>
    <row r="140" spans="1:12" ht="15" customHeight="1" x14ac:dyDescent="0.3">
      <c r="A140" s="109">
        <f>Sheet1!A514</f>
        <v>201521108000</v>
      </c>
      <c r="B140" s="708" t="str">
        <f>IFERROR(VLOOKUP(A140,Sheet1!$A$4:$H$2722,5,0),"-")</f>
        <v>Racord prelungire CD60 NM (50 buc/cut)</v>
      </c>
      <c r="C140" s="709" t="e">
        <f>VLOOKUP(#REF!,Sheet1!$A$4:$H$2722,7,1)</f>
        <v>#REF!</v>
      </c>
      <c r="D140" s="710" t="e">
        <f>VLOOKUP(#REF!,Sheet1!$A$4:$H$2722,7,1)</f>
        <v>#REF!</v>
      </c>
      <c r="E140" s="247" t="str">
        <f>IFERROR(VLOOKUP(A140,Sheet1!$A$4:$N$2722,7,1),"-")</f>
        <v>buc</v>
      </c>
      <c r="F140" s="232">
        <f>IFERROR(VLOOKUP(A140,Sheet1!$A$4:$N$2722,9,1),"-")</f>
        <v>0</v>
      </c>
      <c r="G140" s="233">
        <f>IFERROR(VLOOKUP(A140,Sheet1!$A$4:$N$2722,10,1),"-")</f>
        <v>0</v>
      </c>
      <c r="H140" s="234">
        <f>IFERROR(VLOOKUP(A140,Sheet1!$A$4:$N$2722,11,1),"-")</f>
        <v>0</v>
      </c>
      <c r="I140" s="128">
        <f>IFERROR(VLOOKUP($A140,Sheet1!$A$4:$H$2722,8,1),"-")</f>
        <v>0.69</v>
      </c>
      <c r="J140" s="26">
        <f>I140-(I140*Cuprins!$H$16)</f>
        <v>0.69</v>
      </c>
      <c r="L140" s="706"/>
    </row>
    <row r="141" spans="1:12" ht="15" customHeight="1" x14ac:dyDescent="0.3">
      <c r="A141" s="107">
        <f>Sheet1!A515</f>
        <v>201521108200</v>
      </c>
      <c r="B141" s="711" t="str">
        <f>IFERROR(VLOOKUP(A141,Sheet1!$A$4:$H$2722,5,0),"-")</f>
        <v>Racord prelungire CD60 N M (100 buc/cut)</v>
      </c>
      <c r="C141" s="711" t="e">
        <f>VLOOKUP(#REF!,Sheet1!$A$4:$H$2722,7,1)</f>
        <v>#REF!</v>
      </c>
      <c r="D141" s="711" t="e">
        <f>VLOOKUP(#REF!,Sheet1!$A$4:$H$2722,7,1)</f>
        <v>#REF!</v>
      </c>
      <c r="E141" s="242" t="str">
        <f>IFERROR(VLOOKUP(A141,Sheet1!$A$4:$N$2722,7,1),"-")</f>
        <v>buc</v>
      </c>
      <c r="F141" s="242">
        <f>IFERROR(VLOOKUP(A141,Sheet1!$A$4:$N$2722,9,1),"-")</f>
        <v>0</v>
      </c>
      <c r="G141" s="242">
        <f>IFERROR(VLOOKUP(A141,Sheet1!$A$4:$N$2722,10,1),"-")</f>
        <v>0</v>
      </c>
      <c r="H141" s="242">
        <f>IFERROR(VLOOKUP(A141,Sheet1!$A$4:$N$2722,11,1),"-")</f>
        <v>0</v>
      </c>
      <c r="I141" s="129">
        <f>IFERROR(VLOOKUP($A141,Sheet1!$A$4:$H$2722,8,1),"-")</f>
        <v>0.62</v>
      </c>
      <c r="J141" s="25">
        <f>I141-(I141*Cuprins!$H$16)</f>
        <v>0.62</v>
      </c>
      <c r="L141" s="706"/>
    </row>
    <row r="142" spans="1:12" ht="15" customHeight="1" x14ac:dyDescent="0.3">
      <c r="A142" s="109">
        <f>Sheet1!A518</f>
        <v>201521115500</v>
      </c>
      <c r="B142" s="708" t="str">
        <f>IFERROR(VLOOKUP(A142,Sheet1!$A$4:$H$2722,5,0),"-")</f>
        <v>Agrafe metalice Autoadezive (100 buc)</v>
      </c>
      <c r="C142" s="709" t="e">
        <f>VLOOKUP(#REF!,Sheet1!$A$4:$H$2722,7,1)</f>
        <v>#REF!</v>
      </c>
      <c r="D142" s="710" t="e">
        <f>VLOOKUP(#REF!,Sheet1!$A$4:$H$2722,7,1)</f>
        <v>#REF!</v>
      </c>
      <c r="E142" s="247" t="str">
        <f>IFERROR(VLOOKUP(A142,Sheet1!$A$4:$N$2722,7,1),"-")</f>
        <v>buc</v>
      </c>
      <c r="F142" s="232">
        <f>IFERROR(VLOOKUP(A142,Sheet1!$A$4:$N$2722,9,1),"-")</f>
        <v>0</v>
      </c>
      <c r="G142" s="233">
        <f>IFERROR(VLOOKUP(A142,Sheet1!$A$4:$N$2722,10,1),"-")</f>
        <v>0</v>
      </c>
      <c r="H142" s="234">
        <f>IFERROR(VLOOKUP(A142,Sheet1!$A$4:$N$2722,11,1),"-")</f>
        <v>0</v>
      </c>
      <c r="I142" s="128">
        <f>IFERROR(VLOOKUP($A142,Sheet1!$A$4:$H$2722,8,1),"-")</f>
        <v>2.82</v>
      </c>
      <c r="J142" s="26">
        <f>I142-(I142*Cuprins!$H$16)</f>
        <v>2.82</v>
      </c>
      <c r="L142" s="706"/>
    </row>
    <row r="143" spans="1:12" ht="15" customHeight="1" x14ac:dyDescent="0.3">
      <c r="A143" s="107">
        <f>Sheet1!A508</f>
        <v>201521100500</v>
      </c>
      <c r="B143" s="711" t="str">
        <f>IFERROR(VLOOKUP(A143,Sheet1!$A$4:$H$2722,5,0),"-")</f>
        <v>Vinclu metalic 200x40x40  2 mm</v>
      </c>
      <c r="C143" s="711" t="e">
        <f>VLOOKUP(#REF!,Sheet1!$A$4:$H$2722,7,1)</f>
        <v>#REF!</v>
      </c>
      <c r="D143" s="711" t="e">
        <f>VLOOKUP(#REF!,Sheet1!$A$4:$H$2722,7,1)</f>
        <v>#REF!</v>
      </c>
      <c r="E143" s="242" t="str">
        <f>IFERROR(VLOOKUP(A143,Sheet1!$A$4:$N$2722,7,1),"-")</f>
        <v>buc</v>
      </c>
      <c r="F143" s="242">
        <f>IFERROR(VLOOKUP(A143,Sheet1!$A$4:$N$2722,9,1),"-")</f>
        <v>0</v>
      </c>
      <c r="G143" s="242">
        <f>IFERROR(VLOOKUP(A143,Sheet1!$A$4:$N$2722,10,1),"-")</f>
        <v>0</v>
      </c>
      <c r="H143" s="242">
        <f>IFERROR(VLOOKUP(A143,Sheet1!$A$4:$N$2722,11,1),"-")</f>
        <v>0</v>
      </c>
      <c r="I143" s="129">
        <f>IFERROR(VLOOKUP($A143,Sheet1!$A$4:$H$2722,8,1),"-")</f>
        <v>5.38</v>
      </c>
      <c r="J143" s="25">
        <f>I143-(I143*Cuprins!$H$16)</f>
        <v>5.38</v>
      </c>
      <c r="L143" s="706"/>
    </row>
    <row r="144" spans="1:12" ht="15" customHeight="1" x14ac:dyDescent="0.3">
      <c r="A144" s="109">
        <f>Sheet1!A507</f>
        <v>201520400500</v>
      </c>
      <c r="B144" s="708" t="str">
        <f>IFERROR(VLOOKUP(A144,Sheet1!$A$4:$H$2722,5,0),"-")</f>
        <v>Vopsea tratament anticoroziv 0,75l</v>
      </c>
      <c r="C144" s="709" t="e">
        <f>VLOOKUP(#REF!,Sheet1!$A$4:$H$2722,7,1)</f>
        <v>#REF!</v>
      </c>
      <c r="D144" s="710" t="e">
        <f>VLOOKUP(#REF!,Sheet1!$A$4:$H$2722,7,1)</f>
        <v>#REF!</v>
      </c>
      <c r="E144" s="247" t="str">
        <f>IFERROR(VLOOKUP(A144,Sheet1!$A$4:$N$2722,7,1),"-")</f>
        <v>gal</v>
      </c>
      <c r="F144" s="232">
        <f>IFERROR(VLOOKUP(A144,Sheet1!$A$4:$N$2722,9,1),"-")</f>
        <v>0</v>
      </c>
      <c r="G144" s="233">
        <f>IFERROR(VLOOKUP(A144,Sheet1!$A$4:$N$2722,10,1),"-")</f>
        <v>0</v>
      </c>
      <c r="H144" s="234">
        <f>IFERROR(VLOOKUP(A144,Sheet1!$A$4:$N$2722,11,1),"-")</f>
        <v>0</v>
      </c>
      <c r="I144" s="128">
        <f>IFERROR(VLOOKUP($A144,Sheet1!$A$4:$H$2722,8,1),"-")</f>
        <v>262.2</v>
      </c>
      <c r="J144" s="26">
        <f>I144-(I144*Cuprins!$H$16)</f>
        <v>262.2</v>
      </c>
      <c r="L144" s="706"/>
    </row>
    <row r="145" spans="1:12" ht="15" customHeight="1" x14ac:dyDescent="0.3">
      <c r="A145" s="108"/>
      <c r="B145" s="715" t="str">
        <f>IFERROR(VLOOKUP(A145,Sheet1!$A$4:$H$2722,5,0),"-")</f>
        <v>-</v>
      </c>
      <c r="C145" s="715" t="e">
        <f>VLOOKUP(#REF!,Sheet1!$A$4:$H$2722,7,1)</f>
        <v>#REF!</v>
      </c>
      <c r="D145" s="715" t="e">
        <f>VLOOKUP(#REF!,Sheet1!$A$4:$H$2722,7,1)</f>
        <v>#REF!</v>
      </c>
      <c r="E145" s="238" t="str">
        <f>IFERROR(VLOOKUP(A145,Sheet1!$A$4:$N$2722,7,1),"-")</f>
        <v>-</v>
      </c>
      <c r="F145" s="238" t="str">
        <f>IFERROR(VLOOKUP(A145,Sheet1!$A$4:$N$2722,9,1),"-")</f>
        <v>-</v>
      </c>
      <c r="G145" s="238" t="str">
        <f>IFERROR(VLOOKUP(A145,Sheet1!$A$4:$N$2722,10,1),"-")</f>
        <v>-</v>
      </c>
      <c r="H145" s="238" t="str">
        <f>IFERROR(VLOOKUP(A145,Sheet1!$A$4:$N$2722,11,1),"-")</f>
        <v>-</v>
      </c>
      <c r="I145" s="131" t="str">
        <f>IFERROR(VLOOKUP($A145,Sheet1!$A$4:$H$2722,8,1),"-")</f>
        <v>-</v>
      </c>
      <c r="J145" s="29" t="str">
        <f>IFERROR(VLOOKUP($A145,Sheet1!$A$4:$H$2722,8,1),"-")</f>
        <v>-</v>
      </c>
      <c r="L145" s="706"/>
    </row>
    <row r="146" spans="1:12" ht="15" customHeight="1" x14ac:dyDescent="0.3">
      <c r="L146" s="706"/>
    </row>
    <row r="147" spans="1:12" ht="15" customHeight="1" x14ac:dyDescent="0.3">
      <c r="A147" s="667"/>
      <c r="B147" s="669" t="s">
        <v>3130</v>
      </c>
      <c r="C147" s="669"/>
      <c r="D147" s="669"/>
      <c r="E147" s="669"/>
      <c r="F147" s="669"/>
      <c r="G147" s="669"/>
      <c r="H147" s="669"/>
      <c r="I147" s="671"/>
      <c r="J147" s="672"/>
      <c r="L147" s="706"/>
    </row>
    <row r="148" spans="1:12" ht="15" customHeight="1" x14ac:dyDescent="0.3">
      <c r="A148" s="668"/>
      <c r="B148" s="670"/>
      <c r="C148" s="670"/>
      <c r="D148" s="670"/>
      <c r="E148" s="670"/>
      <c r="F148" s="670"/>
      <c r="G148" s="670"/>
      <c r="H148" s="670"/>
      <c r="I148" s="673"/>
      <c r="J148" s="674"/>
      <c r="L148" s="706"/>
    </row>
    <row r="149" spans="1:12" ht="15" customHeight="1" x14ac:dyDescent="0.3">
      <c r="A149" s="698" t="s">
        <v>2989</v>
      </c>
      <c r="B149" s="631" t="s">
        <v>2996</v>
      </c>
      <c r="C149" s="631"/>
      <c r="D149" s="631"/>
      <c r="E149" s="642" t="s">
        <v>3035</v>
      </c>
      <c r="F149" s="642" t="s">
        <v>2991</v>
      </c>
      <c r="G149" s="642" t="s">
        <v>2990</v>
      </c>
      <c r="H149" s="642" t="s">
        <v>3010</v>
      </c>
      <c r="I149" s="522" t="s">
        <v>3430</v>
      </c>
      <c r="J149" s="498" t="s">
        <v>3431</v>
      </c>
      <c r="L149" s="706"/>
    </row>
    <row r="150" spans="1:12" ht="15" customHeight="1" x14ac:dyDescent="0.3">
      <c r="A150" s="699"/>
      <c r="B150" s="633"/>
      <c r="C150" s="633"/>
      <c r="D150" s="633"/>
      <c r="E150" s="643"/>
      <c r="F150" s="643"/>
      <c r="G150" s="643"/>
      <c r="H150" s="643"/>
      <c r="I150" s="524"/>
      <c r="J150" s="500"/>
      <c r="L150" s="706"/>
    </row>
    <row r="151" spans="1:12" ht="15" customHeight="1" x14ac:dyDescent="0.3">
      <c r="A151" s="700"/>
      <c r="B151" s="635"/>
      <c r="C151" s="635"/>
      <c r="D151" s="635"/>
      <c r="E151" s="644"/>
      <c r="F151" s="643"/>
      <c r="G151" s="644"/>
      <c r="H151" s="644"/>
      <c r="I151" s="524"/>
      <c r="J151" s="500"/>
      <c r="L151" s="706"/>
    </row>
    <row r="152" spans="1:12" ht="15" customHeight="1" x14ac:dyDescent="0.3">
      <c r="A152" s="109">
        <f>Sheet1!A519</f>
        <v>201521211500</v>
      </c>
      <c r="B152" s="708" t="str">
        <f>IFERROR(VLOOKUP(A152,Sheet1!$A$4:$H$2722,5,0),"-")</f>
        <v>Coltar UA 50  Siniat</v>
      </c>
      <c r="C152" s="709" t="e">
        <f>VLOOKUP(#REF!,Sheet1!$A$4:$H$2722,7,1)</f>
        <v>#REF!</v>
      </c>
      <c r="D152" s="710" t="e">
        <f>VLOOKUP(#REF!,Sheet1!$A$4:$H$2722,7,1)</f>
        <v>#REF!</v>
      </c>
      <c r="E152" s="247" t="str">
        <f>IFERROR(VLOOKUP(A152,Sheet1!$A$4:$N$2722,7,1),"-")</f>
        <v>buc</v>
      </c>
      <c r="F152" s="232">
        <f>IFERROR(VLOOKUP(A152,Sheet1!$A$4:$N$2722,9,1),"-")</f>
        <v>0</v>
      </c>
      <c r="G152" s="233">
        <f>IFERROR(VLOOKUP(A152,Sheet1!$A$4:$N$2722,10,1),"-")</f>
        <v>0</v>
      </c>
      <c r="H152" s="234">
        <f>IFERROR(VLOOKUP(A152,Sheet1!$A$4:$N$2722,11,1),"-")</f>
        <v>0</v>
      </c>
      <c r="I152" s="128">
        <f>IFERROR(VLOOKUP($A152,Sheet1!$A$4:$H$2722,8,1),"-")</f>
        <v>3.1</v>
      </c>
      <c r="J152" s="26">
        <f>I152-(I152*Cuprins!$H$16)</f>
        <v>3.1</v>
      </c>
      <c r="L152" s="706"/>
    </row>
    <row r="153" spans="1:12" ht="15" customHeight="1" x14ac:dyDescent="0.3">
      <c r="A153" s="107">
        <f>Sheet1!A520</f>
        <v>201521212000</v>
      </c>
      <c r="B153" s="711" t="str">
        <f>IFERROR(VLOOKUP(A153,Sheet1!$A$4:$H$2722,5,0),"-")</f>
        <v>Coltar UA 75  Siniat</v>
      </c>
      <c r="C153" s="711" t="e">
        <f>VLOOKUP(#REF!,Sheet1!$A$4:$H$2722,7,1)</f>
        <v>#REF!</v>
      </c>
      <c r="D153" s="711" t="e">
        <f>VLOOKUP(#REF!,Sheet1!$A$4:$H$2722,7,1)</f>
        <v>#REF!</v>
      </c>
      <c r="E153" s="242" t="str">
        <f>IFERROR(VLOOKUP(A153,Sheet1!$A$4:$N$2722,7,1),"-")</f>
        <v>buc</v>
      </c>
      <c r="F153" s="242">
        <f>IFERROR(VLOOKUP(A153,Sheet1!$A$4:$N$2722,9,1),"-")</f>
        <v>0</v>
      </c>
      <c r="G153" s="242">
        <f>IFERROR(VLOOKUP(A153,Sheet1!$A$4:$N$2722,10,1),"-")</f>
        <v>0</v>
      </c>
      <c r="H153" s="242">
        <f>IFERROR(VLOOKUP(A153,Sheet1!$A$4:$N$2722,11,1),"-")</f>
        <v>0</v>
      </c>
      <c r="I153" s="129">
        <f>IFERROR(VLOOKUP($A153,Sheet1!$A$4:$H$2722,8,1),"-")</f>
        <v>4.53</v>
      </c>
      <c r="J153" s="25">
        <f>I153-(I153*Cuprins!$H$16)</f>
        <v>4.53</v>
      </c>
      <c r="L153" s="706"/>
    </row>
    <row r="154" spans="1:12" ht="15" customHeight="1" x14ac:dyDescent="0.3">
      <c r="A154" s="109">
        <f>Sheet1!A521</f>
        <v>201521212500</v>
      </c>
      <c r="B154" s="708" t="str">
        <f>IFERROR(VLOOKUP(A154,Sheet1!$A$4:$H$2722,5,0),"-")</f>
        <v>Coltar UA 100  Siniat</v>
      </c>
      <c r="C154" s="709" t="e">
        <f>VLOOKUP(#REF!,Sheet1!$A$4:$H$2722,7,1)</f>
        <v>#REF!</v>
      </c>
      <c r="D154" s="710" t="e">
        <f>VLOOKUP(#REF!,Sheet1!$A$4:$H$2722,7,1)</f>
        <v>#REF!</v>
      </c>
      <c r="E154" s="247" t="str">
        <f>IFERROR(VLOOKUP(A154,Sheet1!$A$4:$N$2722,7,1),"-")</f>
        <v>buc</v>
      </c>
      <c r="F154" s="232">
        <f>IFERROR(VLOOKUP(A154,Sheet1!$A$4:$N$2722,9,1),"-")</f>
        <v>0</v>
      </c>
      <c r="G154" s="233">
        <f>IFERROR(VLOOKUP(A154,Sheet1!$A$4:$N$2722,10,1),"-")</f>
        <v>0</v>
      </c>
      <c r="H154" s="234">
        <f>IFERROR(VLOOKUP(A154,Sheet1!$A$4:$N$2722,11,1),"-")</f>
        <v>0</v>
      </c>
      <c r="I154" s="128">
        <f>IFERROR(VLOOKUP($A154,Sheet1!$A$4:$H$2722,8,1),"-")</f>
        <v>6.38</v>
      </c>
      <c r="J154" s="26">
        <f>I154-(I154*Cuprins!$H$16)</f>
        <v>6.38</v>
      </c>
      <c r="L154" s="706"/>
    </row>
    <row r="155" spans="1:12" ht="15" customHeight="1" x14ac:dyDescent="0.3">
      <c r="A155" s="108"/>
      <c r="B155" s="715" t="str">
        <f>IFERROR(VLOOKUP(A155,Sheet1!$A$4:$H$2722,5,0),"-")</f>
        <v>-</v>
      </c>
      <c r="C155" s="715" t="e">
        <f>VLOOKUP(#REF!,Sheet1!$A$4:$H$2722,7,1)</f>
        <v>#REF!</v>
      </c>
      <c r="D155" s="715" t="e">
        <f>VLOOKUP(#REF!,Sheet1!$A$4:$H$2722,7,1)</f>
        <v>#REF!</v>
      </c>
      <c r="E155" s="238" t="str">
        <f>IFERROR(VLOOKUP(A155,Sheet1!$A$4:$N$2722,7,1),"-")</f>
        <v>-</v>
      </c>
      <c r="F155" s="238" t="str">
        <f>IFERROR(VLOOKUP(A155,Sheet1!$A$4:$N$2722,9,1),"-")</f>
        <v>-</v>
      </c>
      <c r="G155" s="238" t="str">
        <f>IFERROR(VLOOKUP(A155,Sheet1!$A$4:$N$2722,10,1),"-")</f>
        <v>-</v>
      </c>
      <c r="H155" s="238" t="str">
        <f>IFERROR(VLOOKUP(A155,Sheet1!$A$4:$N$2722,11,1),"-")</f>
        <v>-</v>
      </c>
      <c r="I155" s="131" t="str">
        <f>IFERROR(VLOOKUP($A155,Sheet1!$A$4:$H$2722,8,1),"-")</f>
        <v>-</v>
      </c>
      <c r="J155" s="29" t="str">
        <f>IFERROR(VLOOKUP($A155,Sheet1!$A$4:$H$2722,8,1),"-")</f>
        <v>-</v>
      </c>
      <c r="L155" s="706"/>
    </row>
    <row r="156" spans="1:12" ht="15" customHeight="1" x14ac:dyDescent="0.3">
      <c r="L156" s="706"/>
    </row>
    <row r="157" spans="1:12" ht="15" customHeight="1" x14ac:dyDescent="0.3">
      <c r="L157" s="706"/>
    </row>
    <row r="158" spans="1:12" ht="15" customHeight="1" x14ac:dyDescent="0.3">
      <c r="L158" s="707" t="s">
        <v>3127</v>
      </c>
    </row>
    <row r="159" spans="1:12" ht="15" customHeight="1" thickBot="1" x14ac:dyDescent="0.35">
      <c r="L159" s="707"/>
    </row>
    <row r="160" spans="1:12" ht="15" customHeight="1" x14ac:dyDescent="0.3">
      <c r="A160" s="658"/>
      <c r="B160" s="661" t="s">
        <v>3133</v>
      </c>
      <c r="C160" s="661"/>
      <c r="D160" s="661"/>
      <c r="E160" s="661"/>
      <c r="F160" s="661"/>
      <c r="G160" s="661"/>
      <c r="H160" s="661"/>
      <c r="I160" s="661"/>
      <c r="J160" s="664"/>
      <c r="K160" s="8"/>
      <c r="L160" s="707"/>
    </row>
    <row r="161" spans="1:12" ht="15" customHeight="1" x14ac:dyDescent="0.3">
      <c r="A161" s="659"/>
      <c r="B161" s="662"/>
      <c r="C161" s="662"/>
      <c r="D161" s="662"/>
      <c r="E161" s="662"/>
      <c r="F161" s="662"/>
      <c r="G161" s="662"/>
      <c r="H161" s="662"/>
      <c r="I161" s="662"/>
      <c r="J161" s="665"/>
      <c r="L161" s="707"/>
    </row>
    <row r="162" spans="1:12" ht="15" customHeight="1" thickBot="1" x14ac:dyDescent="0.35">
      <c r="A162" s="660"/>
      <c r="B162" s="663"/>
      <c r="C162" s="663"/>
      <c r="D162" s="663"/>
      <c r="E162" s="663"/>
      <c r="F162" s="663"/>
      <c r="G162" s="663"/>
      <c r="H162" s="663"/>
      <c r="I162" s="663"/>
      <c r="J162" s="666"/>
      <c r="L162" s="707"/>
    </row>
    <row r="163" spans="1:12" ht="15" customHeight="1" x14ac:dyDescent="0.3">
      <c r="A163" s="13"/>
      <c r="C163" s="252"/>
      <c r="D163" s="252"/>
      <c r="E163" s="252"/>
      <c r="F163" s="252"/>
      <c r="H163" s="252"/>
      <c r="I163" s="139"/>
      <c r="J163" s="13"/>
      <c r="K163" s="7"/>
      <c r="L163" s="707"/>
    </row>
    <row r="164" spans="1:12" ht="15" customHeight="1" x14ac:dyDescent="0.3">
      <c r="A164" s="667"/>
      <c r="B164" s="669" t="s">
        <v>3128</v>
      </c>
      <c r="C164" s="669"/>
      <c r="D164" s="669"/>
      <c r="E164" s="669"/>
      <c r="F164" s="669"/>
      <c r="G164" s="669"/>
      <c r="H164" s="669"/>
      <c r="I164" s="671"/>
      <c r="J164" s="672"/>
      <c r="K164" s="9"/>
      <c r="L164" s="707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707"/>
    </row>
    <row r="166" spans="1:12" ht="15" customHeight="1" x14ac:dyDescent="0.3">
      <c r="A166" s="698" t="s">
        <v>2989</v>
      </c>
      <c r="B166" s="631" t="s">
        <v>2996</v>
      </c>
      <c r="C166" s="631"/>
      <c r="D166" s="631"/>
      <c r="E166" s="642" t="s">
        <v>3035</v>
      </c>
      <c r="F166" s="642" t="s">
        <v>2991</v>
      </c>
      <c r="G166" s="642" t="s">
        <v>2990</v>
      </c>
      <c r="H166" s="642" t="s">
        <v>3010</v>
      </c>
      <c r="I166" s="522" t="s">
        <v>3430</v>
      </c>
      <c r="J166" s="498" t="s">
        <v>3431</v>
      </c>
      <c r="K166" s="9"/>
      <c r="L166" s="707"/>
    </row>
    <row r="167" spans="1:12" ht="15" customHeight="1" x14ac:dyDescent="0.3">
      <c r="A167" s="699"/>
      <c r="B167" s="633"/>
      <c r="C167" s="633"/>
      <c r="D167" s="633"/>
      <c r="E167" s="643"/>
      <c r="F167" s="643"/>
      <c r="G167" s="643"/>
      <c r="H167" s="643"/>
      <c r="I167" s="524"/>
      <c r="J167" s="500"/>
      <c r="K167" s="9"/>
      <c r="L167" s="707"/>
    </row>
    <row r="168" spans="1:12" ht="15" customHeight="1" x14ac:dyDescent="0.3">
      <c r="A168" s="700"/>
      <c r="B168" s="635"/>
      <c r="C168" s="635"/>
      <c r="D168" s="635"/>
      <c r="E168" s="644"/>
      <c r="F168" s="643"/>
      <c r="G168" s="644"/>
      <c r="H168" s="644"/>
      <c r="I168" s="524"/>
      <c r="J168" s="500"/>
      <c r="K168" s="9"/>
      <c r="L168" s="707"/>
    </row>
    <row r="169" spans="1:12" ht="15" customHeight="1" x14ac:dyDescent="0.3">
      <c r="A169" s="109">
        <f>Sheet1!A522</f>
        <v>201522100500</v>
      </c>
      <c r="B169" s="708" t="str">
        <f>IFERROR(VLOOKUP(A169,Sheet1!$A$4:$H$2722,5,0),"-")</f>
        <v>Brida reglabila 3-6 cm S G</v>
      </c>
      <c r="C169" s="709" t="e">
        <f>VLOOKUP(#REF!,Sheet1!$A$4:$H$2722,7,1)</f>
        <v>#REF!</v>
      </c>
      <c r="D169" s="710" t="e">
        <f>VLOOKUP(#REF!,Sheet1!$A$4:$H$2722,7,1)</f>
        <v>#REF!</v>
      </c>
      <c r="E169" s="247" t="str">
        <f>IFERROR(VLOOKUP(A169,Sheet1!$A$4:$N$2722,7,1),"-")</f>
        <v>buc</v>
      </c>
      <c r="F169" s="232">
        <f>IFERROR(VLOOKUP(A169,Sheet1!$A$4:$N$2722,9,1),"-")</f>
        <v>0</v>
      </c>
      <c r="G169" s="233">
        <f>IFERROR(VLOOKUP(A169,Sheet1!$A$4:$N$2722,10,1),"-")</f>
        <v>0</v>
      </c>
      <c r="H169" s="234">
        <f>IFERROR(VLOOKUP(A169,Sheet1!$A$4:$N$2722,11,1),"-")</f>
        <v>0</v>
      </c>
      <c r="I169" s="128">
        <f>IFERROR(VLOOKUP($A169,Sheet1!$A$4:$H$2722,8,1),"-")</f>
        <v>0.69</v>
      </c>
      <c r="J169" s="26">
        <f>I169-(I169*Cuprins!$H$16)</f>
        <v>0.69</v>
      </c>
      <c r="K169" s="9"/>
      <c r="L169" s="707"/>
    </row>
    <row r="170" spans="1:12" ht="15" customHeight="1" x14ac:dyDescent="0.3">
      <c r="A170" s="107">
        <f>Sheet1!A527</f>
        <v>201522101000</v>
      </c>
      <c r="B170" s="711" t="str">
        <f>IFERROR(VLOOKUP(A170,Sheet1!$A$4:$H$2722,5,0),"-")</f>
        <v>Brida reglabila 6-9 cm S G</v>
      </c>
      <c r="C170" s="711" t="e">
        <f>VLOOKUP(#REF!,Sheet1!$A$4:$H$2722,7,1)</f>
        <v>#REF!</v>
      </c>
      <c r="D170" s="711" t="e">
        <f>VLOOKUP(#REF!,Sheet1!$A$4:$H$2722,7,1)</f>
        <v>#REF!</v>
      </c>
      <c r="E170" s="242" t="str">
        <f>IFERROR(VLOOKUP(A170,Sheet1!$A$4:$N$2722,7,1),"-")</f>
        <v>buc</v>
      </c>
      <c r="F170" s="242">
        <f>IFERROR(VLOOKUP(A170,Sheet1!$A$4:$N$2722,9,1),"-")</f>
        <v>0</v>
      </c>
      <c r="G170" s="242">
        <f>IFERROR(VLOOKUP(A170,Sheet1!$A$4:$N$2722,10,1),"-")</f>
        <v>0</v>
      </c>
      <c r="H170" s="242">
        <f>IFERROR(VLOOKUP(A170,Sheet1!$A$4:$N$2722,11,1),"-")</f>
        <v>0</v>
      </c>
      <c r="I170" s="129">
        <f>IFERROR(VLOOKUP($A170,Sheet1!$A$4:$H$2722,8,1),"-")</f>
        <v>0.69</v>
      </c>
      <c r="J170" s="25">
        <f>I170-(I170*Cuprins!$H$16)</f>
        <v>0.69</v>
      </c>
      <c r="K170" s="9"/>
      <c r="L170" s="707"/>
    </row>
    <row r="171" spans="1:12" ht="15" customHeight="1" x14ac:dyDescent="0.3">
      <c r="A171" s="109">
        <f>Sheet1!A523</f>
        <v>201522101500</v>
      </c>
      <c r="B171" s="708" t="str">
        <f>IFERROR(VLOOKUP(A171,Sheet1!$A$4:$H$2722,5,0),"-")</f>
        <v>Brida reglabila 9-12 cm (100 buc/cut) SG</v>
      </c>
      <c r="C171" s="709" t="e">
        <f>VLOOKUP(#REF!,Sheet1!$A$4:$H$2722,7,1)</f>
        <v>#REF!</v>
      </c>
      <c r="D171" s="710" t="e">
        <f>VLOOKUP(#REF!,Sheet1!$A$4:$H$2722,7,1)</f>
        <v>#REF!</v>
      </c>
      <c r="E171" s="247" t="str">
        <f>IFERROR(VLOOKUP(A171,Sheet1!$A$4:$N$2722,7,1),"-")</f>
        <v>buc</v>
      </c>
      <c r="F171" s="232">
        <f>IFERROR(VLOOKUP(A171,Sheet1!$A$4:$N$2722,9,1),"-")</f>
        <v>0</v>
      </c>
      <c r="G171" s="233">
        <f>IFERROR(VLOOKUP(A171,Sheet1!$A$4:$N$2722,10,1),"-")</f>
        <v>0</v>
      </c>
      <c r="H171" s="234">
        <f>IFERROR(VLOOKUP(A171,Sheet1!$A$4:$N$2722,11,1),"-")</f>
        <v>0</v>
      </c>
      <c r="I171" s="128">
        <f>IFERROR(VLOOKUP($A171,Sheet1!$A$4:$H$2722,8,1),"-")</f>
        <v>0.93</v>
      </c>
      <c r="J171" s="26">
        <f>I171-(I171*Cuprins!$H$16)</f>
        <v>0.93</v>
      </c>
      <c r="K171" s="9"/>
      <c r="L171" s="707"/>
    </row>
    <row r="172" spans="1:12" ht="15" customHeight="1" x14ac:dyDescent="0.3">
      <c r="A172" s="107">
        <f>Sheet1!A526</f>
        <v>201522111000</v>
      </c>
      <c r="B172" s="711" t="str">
        <f>IFERROR(VLOOKUP(A172,Sheet1!$A$4:$H$2722,5,0),"-")</f>
        <v>Brida multipla 125 R</v>
      </c>
      <c r="C172" s="711" t="e">
        <f>VLOOKUP(#REF!,Sheet1!$A$4:$H$2722,7,1)</f>
        <v>#REF!</v>
      </c>
      <c r="D172" s="711" t="e">
        <f>VLOOKUP(#REF!,Sheet1!$A$4:$H$2722,7,1)</f>
        <v>#REF!</v>
      </c>
      <c r="E172" s="242" t="str">
        <f>IFERROR(VLOOKUP(A172,Sheet1!$A$4:$N$2722,7,1),"-")</f>
        <v>buc</v>
      </c>
      <c r="F172" s="242">
        <f>IFERROR(VLOOKUP(A172,Sheet1!$A$4:$N$2722,9,1),"-")</f>
        <v>0</v>
      </c>
      <c r="G172" s="242">
        <f>IFERROR(VLOOKUP(A172,Sheet1!$A$4:$N$2722,10,1),"-")</f>
        <v>0</v>
      </c>
      <c r="H172" s="242">
        <f>IFERROR(VLOOKUP(A172,Sheet1!$A$4:$N$2722,11,1),"-")</f>
        <v>0</v>
      </c>
      <c r="I172" s="129">
        <f>IFERROR(VLOOKUP($A172,Sheet1!$A$4:$H$2722,8,1),"-")</f>
        <v>1</v>
      </c>
      <c r="J172" s="25">
        <f>I172-(I172*Cuprins!$H$16)</f>
        <v>1</v>
      </c>
      <c r="K172" s="9"/>
      <c r="L172" s="707"/>
    </row>
    <row r="173" spans="1:12" ht="15" customHeight="1" x14ac:dyDescent="0.3">
      <c r="A173" s="109"/>
      <c r="B173" s="717" t="str">
        <f>IFERROR(VLOOKUP(A173,Sheet1!$A$4:$H$2722,5,0),"-")</f>
        <v>-</v>
      </c>
      <c r="C173" s="718" t="e">
        <f>VLOOKUP(#REF!,Sheet1!$A$4:$H$2722,7,1)</f>
        <v>#REF!</v>
      </c>
      <c r="D173" s="719" t="e">
        <f>VLOOKUP(#REF!,Sheet1!$A$4:$H$2722,7,1)</f>
        <v>#REF!</v>
      </c>
      <c r="E173" s="247" t="str">
        <f>IFERROR(VLOOKUP(A173,Sheet1!$A$4:$N$2722,7,1),"-")</f>
        <v>-</v>
      </c>
      <c r="F173" s="232" t="str">
        <f>IFERROR(VLOOKUP(A173,Sheet1!$A$4:$N$2722,9,1),"-")</f>
        <v>-</v>
      </c>
      <c r="G173" s="233" t="str">
        <f>IFERROR(VLOOKUP(A173,Sheet1!$A$4:$N$2722,10,1),"-")</f>
        <v>-</v>
      </c>
      <c r="H173" s="234" t="str">
        <f>IFERROR(VLOOKUP(A173,Sheet1!$A$4:$N$2722,11,1),"-")</f>
        <v>-</v>
      </c>
      <c r="I173" s="128" t="str">
        <f>IFERROR(VLOOKUP($A173,Sheet1!$A$4:$H$2722,8,1),"-")</f>
        <v>-</v>
      </c>
      <c r="J173" s="26" t="str">
        <f>IFERROR(VLOOKUP($A173,Sheet1!$A$4:$H$2722,8,1),"-")</f>
        <v>-</v>
      </c>
      <c r="K173" s="9"/>
      <c r="L173" s="494">
        <f>L121+1</f>
        <v>42</v>
      </c>
    </row>
    <row r="174" spans="1:12" ht="15" customHeight="1" x14ac:dyDescent="0.3">
      <c r="A174" s="107"/>
      <c r="B174" s="724" t="str">
        <f>IFERROR(VLOOKUP(A174,Sheet1!$A$4:$H$2722,5,0),"-")</f>
        <v>-</v>
      </c>
      <c r="C174" s="724" t="e">
        <f>VLOOKUP(#REF!,Sheet1!$A$4:$H$2722,7,1)</f>
        <v>#REF!</v>
      </c>
      <c r="D174" s="724" t="e">
        <f>VLOOKUP(#REF!,Sheet1!$A$4:$H$2722,7,1)</f>
        <v>#REF!</v>
      </c>
      <c r="E174" s="242" t="str">
        <f>IFERROR(VLOOKUP(A174,Sheet1!$A$4:$N$2722,7,1),"-")</f>
        <v>-</v>
      </c>
      <c r="F174" s="242" t="str">
        <f>IFERROR(VLOOKUP(A174,Sheet1!$A$4:$N$2722,9,1),"-")</f>
        <v>-</v>
      </c>
      <c r="G174" s="242" t="str">
        <f>IFERROR(VLOOKUP(A174,Sheet1!$A$4:$N$2722,10,1),"-")</f>
        <v>-</v>
      </c>
      <c r="H174" s="242" t="str">
        <f>IFERROR(VLOOKUP(A174,Sheet1!$A$4:$N$2722,11,1),"-")</f>
        <v>-</v>
      </c>
      <c r="I174" s="129" t="str">
        <f>IFERROR(VLOOKUP($A174,Sheet1!$A$4:$H$2722,8,1),"-")</f>
        <v>-</v>
      </c>
      <c r="J174" s="25" t="str">
        <f>IFERROR(VLOOKUP($A174,Sheet1!$A$4:$H$2722,8,1),"-")</f>
        <v>-</v>
      </c>
      <c r="K174" s="9"/>
      <c r="L174" s="494"/>
    </row>
    <row r="175" spans="1:12" ht="15" customHeight="1" x14ac:dyDescent="0.3">
      <c r="A175" s="105"/>
      <c r="B175" s="721" t="str">
        <f>IFERROR(VLOOKUP(A175,Sheet1!$A$4:$H$2722,5,0),"-")</f>
        <v>-</v>
      </c>
      <c r="C175" s="722" t="e">
        <f>VLOOKUP(#REF!,Sheet1!$A$4:$H$2722,7,1)</f>
        <v>#REF!</v>
      </c>
      <c r="D175" s="723" t="e">
        <f>VLOOKUP(#REF!,Sheet1!$A$4:$H$2722,7,1)</f>
        <v>#REF!</v>
      </c>
      <c r="E175" s="236" t="str">
        <f>IFERROR(VLOOKUP(A175,Sheet1!$A$4:$N$2722,7,1),"-")</f>
        <v>-</v>
      </c>
      <c r="F175" s="236" t="str">
        <f>IFERROR(VLOOKUP(A175,Sheet1!$A$4:$N$2722,9,1),"-")</f>
        <v>-</v>
      </c>
      <c r="G175" s="232" t="str">
        <f>IFERROR(VLOOKUP(A175,Sheet1!$A$4:$N$2722,10,1),"-")</f>
        <v>-</v>
      </c>
      <c r="H175" s="236" t="str">
        <f>IFERROR(VLOOKUP(A175,Sheet1!$A$4:$N$2722,11,1),"-")</f>
        <v>-</v>
      </c>
      <c r="I175" s="130" t="str">
        <f>IFERROR(VLOOKUP($A175,Sheet1!$A$4:$H$2722,8,1),"-")</f>
        <v>-</v>
      </c>
      <c r="J175" s="26" t="str">
        <f>IFERROR(VLOOKUP($A175,Sheet1!$A$4:$H$2722,8,1),"-")</f>
        <v>-</v>
      </c>
      <c r="L175" s="706" t="s">
        <v>3001</v>
      </c>
    </row>
    <row r="176" spans="1:12" ht="15" customHeight="1" x14ac:dyDescent="0.3">
      <c r="A176" s="108"/>
      <c r="B176" s="720" t="str">
        <f>IFERROR(VLOOKUP(A176,Sheet1!$A$4:$H$2722,5,0),"-")</f>
        <v>-</v>
      </c>
      <c r="C176" s="720" t="e">
        <f>VLOOKUP(#REF!,Sheet1!$A$4:$H$2722,7,1)</f>
        <v>#REF!</v>
      </c>
      <c r="D176" s="720" t="e">
        <f>VLOOKUP(#REF!,Sheet1!$A$4:$H$2722,7,1)</f>
        <v>#REF!</v>
      </c>
      <c r="E176" s="238" t="str">
        <f>IFERROR(VLOOKUP(A176,Sheet1!$A$4:$N$2722,7,1),"-")</f>
        <v>-</v>
      </c>
      <c r="F176" s="238" t="str">
        <f>IFERROR(VLOOKUP(A176,Sheet1!$A$4:$N$2722,9,1),"-")</f>
        <v>-</v>
      </c>
      <c r="G176" s="238" t="str">
        <f>IFERROR(VLOOKUP(A176,Sheet1!$A$4:$N$2722,10,1),"-")</f>
        <v>-</v>
      </c>
      <c r="H176" s="238" t="str">
        <f>IFERROR(VLOOKUP(A176,Sheet1!$A$4:$N$2722,11,1),"-")</f>
        <v>-</v>
      </c>
      <c r="I176" s="131" t="str">
        <f>IFERROR(VLOOKUP($A176,Sheet1!$A$4:$H$2722,8,1),"-")</f>
        <v>-</v>
      </c>
      <c r="J176" s="29" t="str">
        <f>IFERROR(VLOOKUP($A176,Sheet1!$A$4:$H$2722,8,1),"-")</f>
        <v>-</v>
      </c>
      <c r="L176" s="706"/>
    </row>
    <row r="177" spans="1:12" ht="15" customHeight="1" x14ac:dyDescent="0.3">
      <c r="L177" s="706"/>
    </row>
    <row r="178" spans="1:12" ht="15" customHeight="1" x14ac:dyDescent="0.3">
      <c r="A178" s="667"/>
      <c r="B178" s="669" t="s">
        <v>3129</v>
      </c>
      <c r="C178" s="669"/>
      <c r="D178" s="669"/>
      <c r="E178" s="669"/>
      <c r="F178" s="669"/>
      <c r="G178" s="669"/>
      <c r="H178" s="669"/>
      <c r="I178" s="671"/>
      <c r="J178" s="672"/>
      <c r="L178" s="706"/>
    </row>
    <row r="179" spans="1:12" ht="15" customHeight="1" x14ac:dyDescent="0.3">
      <c r="A179" s="668"/>
      <c r="B179" s="670"/>
      <c r="C179" s="670"/>
      <c r="D179" s="670"/>
      <c r="E179" s="670"/>
      <c r="F179" s="670"/>
      <c r="G179" s="670"/>
      <c r="H179" s="670"/>
      <c r="I179" s="673"/>
      <c r="J179" s="674"/>
      <c r="L179" s="706"/>
    </row>
    <row r="180" spans="1:12" ht="15" customHeight="1" x14ac:dyDescent="0.3">
      <c r="A180" s="698" t="s">
        <v>2989</v>
      </c>
      <c r="B180" s="631" t="s">
        <v>2996</v>
      </c>
      <c r="C180" s="631"/>
      <c r="D180" s="631"/>
      <c r="E180" s="642" t="s">
        <v>3035</v>
      </c>
      <c r="F180" s="642" t="s">
        <v>2991</v>
      </c>
      <c r="G180" s="642" t="s">
        <v>2990</v>
      </c>
      <c r="H180" s="642" t="s">
        <v>3010</v>
      </c>
      <c r="I180" s="522" t="s">
        <v>3430</v>
      </c>
      <c r="J180" s="498" t="s">
        <v>3431</v>
      </c>
      <c r="L180" s="706"/>
    </row>
    <row r="181" spans="1:12" ht="15" customHeight="1" x14ac:dyDescent="0.3">
      <c r="A181" s="699"/>
      <c r="B181" s="633"/>
      <c r="C181" s="633"/>
      <c r="D181" s="633"/>
      <c r="E181" s="643"/>
      <c r="F181" s="643"/>
      <c r="G181" s="643"/>
      <c r="H181" s="643"/>
      <c r="I181" s="524"/>
      <c r="J181" s="500"/>
      <c r="K181" s="7"/>
      <c r="L181" s="706"/>
    </row>
    <row r="182" spans="1:12" ht="15" customHeight="1" x14ac:dyDescent="0.3">
      <c r="A182" s="700"/>
      <c r="B182" s="635"/>
      <c r="C182" s="635"/>
      <c r="D182" s="635"/>
      <c r="E182" s="644"/>
      <c r="F182" s="643"/>
      <c r="G182" s="644"/>
      <c r="H182" s="644"/>
      <c r="I182" s="524"/>
      <c r="J182" s="500"/>
      <c r="L182" s="706"/>
    </row>
    <row r="183" spans="1:12" ht="15" customHeight="1" x14ac:dyDescent="0.3">
      <c r="A183" s="109">
        <f>Sheet1!A525</f>
        <v>201522105000</v>
      </c>
      <c r="B183" s="708" t="str">
        <f>IFERROR(VLOOKUP(A183,Sheet1!$A$4:$H$2722,5,0),"-")</f>
        <v>Piesa incrucisare dubla (100 buc/cut) SG</v>
      </c>
      <c r="C183" s="709" t="e">
        <f>VLOOKUP(#REF!,Sheet1!$A$4:$H$2722,7,1)</f>
        <v>#REF!</v>
      </c>
      <c r="D183" s="710" t="e">
        <f>VLOOKUP(#REF!,Sheet1!$A$4:$H$2722,7,1)</f>
        <v>#REF!</v>
      </c>
      <c r="E183" s="247" t="str">
        <f>IFERROR(VLOOKUP(A183,Sheet1!$A$4:$N$2722,7,1),"-")</f>
        <v>buc</v>
      </c>
      <c r="F183" s="232">
        <f>IFERROR(VLOOKUP(A183,Sheet1!$A$4:$N$2722,9,1),"-")</f>
        <v>0</v>
      </c>
      <c r="G183" s="233">
        <f>IFERROR(VLOOKUP(A183,Sheet1!$A$4:$N$2722,10,1),"-")</f>
        <v>0</v>
      </c>
      <c r="H183" s="234">
        <f>IFERROR(VLOOKUP(A183,Sheet1!$A$4:$N$2722,11,1),"-")</f>
        <v>0</v>
      </c>
      <c r="I183" s="128">
        <f>IFERROR(VLOOKUP($A183,Sheet1!$A$4:$H$2722,8,1),"-")</f>
        <v>117.13</v>
      </c>
      <c r="J183" s="26">
        <f>I183-(I183*Cuprins!$H$16)</f>
        <v>117.13</v>
      </c>
      <c r="L183" s="706"/>
    </row>
    <row r="184" spans="1:12" ht="15" customHeight="1" x14ac:dyDescent="0.3">
      <c r="A184" s="107" t="s">
        <v>2994</v>
      </c>
      <c r="B184" s="711" t="str">
        <f>IFERROR(VLOOKUP(A184,Sheet1!$A$4:$H$2722,5,0),"-")</f>
        <v>-</v>
      </c>
      <c r="C184" s="711" t="e">
        <f>VLOOKUP(#REF!,Sheet1!$A$4:$H$2722,7,1)</f>
        <v>#REF!</v>
      </c>
      <c r="D184" s="711" t="e">
        <f>VLOOKUP(#REF!,Sheet1!$A$4:$H$2722,7,1)</f>
        <v>#REF!</v>
      </c>
      <c r="E184" s="242" t="str">
        <f>IFERROR(VLOOKUP(A184,Sheet1!$A$4:$N$2722,7,1),"-")</f>
        <v>-</v>
      </c>
      <c r="F184" s="242" t="str">
        <f>IFERROR(VLOOKUP(A184,Sheet1!$A$4:$N$2722,9,1),"-")</f>
        <v>-</v>
      </c>
      <c r="G184" s="242" t="str">
        <f>IFERROR(VLOOKUP(A184,Sheet1!$A$4:$N$2722,10,1),"-")</f>
        <v>-</v>
      </c>
      <c r="H184" s="242" t="str">
        <f>IFERROR(VLOOKUP(A184,Sheet1!$A$4:$N$2722,11,1),"-")</f>
        <v>-</v>
      </c>
      <c r="I184" s="129" t="str">
        <f>IFERROR(VLOOKUP($A184,Sheet1!$A$4:$H$2722,8,1),"-")</f>
        <v>-</v>
      </c>
      <c r="J184" s="25" t="str">
        <f>IFERROR(VLOOKUP($A184,Sheet1!$A$4:$H$2722,8,1),"-")</f>
        <v>-</v>
      </c>
      <c r="K184" s="9"/>
      <c r="L184" s="706"/>
    </row>
    <row r="185" spans="1:12" ht="15" customHeight="1" x14ac:dyDescent="0.3">
      <c r="A185" s="109"/>
      <c r="B185" s="708" t="str">
        <f>IFERROR(VLOOKUP(A185,Sheet1!$A$4:$H$2722,5,0),"-")</f>
        <v>-</v>
      </c>
      <c r="C185" s="709" t="e">
        <f>VLOOKUP(#REF!,Sheet1!$A$4:$H$2722,7,1)</f>
        <v>#REF!</v>
      </c>
      <c r="D185" s="710" t="e">
        <f>VLOOKUP(#REF!,Sheet1!$A$4:$H$2722,7,1)</f>
        <v>#REF!</v>
      </c>
      <c r="E185" s="247" t="str">
        <f>IFERROR(VLOOKUP(A185,Sheet1!$A$4:$N$2722,7,1),"-")</f>
        <v>-</v>
      </c>
      <c r="F185" s="232" t="str">
        <f>IFERROR(VLOOKUP(A185,Sheet1!$A$4:$N$2722,9,1),"-")</f>
        <v>-</v>
      </c>
      <c r="G185" s="233" t="str">
        <f>IFERROR(VLOOKUP(A185,Sheet1!$A$4:$N$2722,10,1),"-")</f>
        <v>-</v>
      </c>
      <c r="H185" s="234" t="str">
        <f>IFERROR(VLOOKUP(A185,Sheet1!$A$4:$N$2722,11,1),"-")</f>
        <v>-</v>
      </c>
      <c r="I185" s="128" t="str">
        <f>IFERROR(VLOOKUP($A185,Sheet1!$A$4:$H$2722,8,1),"-")</f>
        <v>-</v>
      </c>
      <c r="J185" s="26" t="str">
        <f>IFERROR(VLOOKUP($A185,Sheet1!$A$4:$H$2722,8,1),"-")</f>
        <v>-</v>
      </c>
      <c r="L185" s="706"/>
    </row>
    <row r="186" spans="1:12" ht="15" customHeight="1" x14ac:dyDescent="0.3">
      <c r="A186" s="108"/>
      <c r="B186" s="715" t="str">
        <f>IFERROR(VLOOKUP(A186,Sheet1!$A$4:$H$2722,5,0),"-")</f>
        <v>-</v>
      </c>
      <c r="C186" s="715" t="e">
        <f>VLOOKUP(#REF!,Sheet1!$A$4:$H$2722,7,1)</f>
        <v>#REF!</v>
      </c>
      <c r="D186" s="715" t="e">
        <f>VLOOKUP(#REF!,Sheet1!$A$4:$H$2722,7,1)</f>
        <v>#REF!</v>
      </c>
      <c r="E186" s="238" t="str">
        <f>IFERROR(VLOOKUP(A186,Sheet1!$A$4:$N$2722,7,1),"-")</f>
        <v>-</v>
      </c>
      <c r="F186" s="238" t="str">
        <f>IFERROR(VLOOKUP(A186,Sheet1!$A$4:$N$2722,9,1),"-")</f>
        <v>-</v>
      </c>
      <c r="G186" s="238" t="str">
        <f>IFERROR(VLOOKUP(A186,Sheet1!$A$4:$N$2722,10,1),"-")</f>
        <v>-</v>
      </c>
      <c r="H186" s="238" t="str">
        <f>IFERROR(VLOOKUP(A186,Sheet1!$A$4:$N$2722,11,1),"-")</f>
        <v>-</v>
      </c>
      <c r="I186" s="131" t="str">
        <f>IFERROR(VLOOKUP($A186,Sheet1!$A$4:$H$2722,8,1),"-")</f>
        <v>-</v>
      </c>
      <c r="J186" s="29" t="str">
        <f>IFERROR(VLOOKUP($A186,Sheet1!$A$4:$H$2722,8,1),"-")</f>
        <v>-</v>
      </c>
      <c r="L186" s="706"/>
    </row>
    <row r="187" spans="1:12" ht="15" customHeight="1" x14ac:dyDescent="0.3">
      <c r="L187" s="706"/>
    </row>
    <row r="188" spans="1:12" ht="15" customHeight="1" x14ac:dyDescent="0.3">
      <c r="A188" s="667"/>
      <c r="B188" s="669" t="s">
        <v>3132</v>
      </c>
      <c r="C188" s="669"/>
      <c r="D188" s="669"/>
      <c r="E188" s="669"/>
      <c r="F188" s="669"/>
      <c r="G188" s="669"/>
      <c r="H188" s="669"/>
      <c r="I188" s="671"/>
      <c r="J188" s="672"/>
      <c r="K188" s="7"/>
      <c r="L188" s="706"/>
    </row>
    <row r="189" spans="1:12" ht="15" customHeight="1" x14ac:dyDescent="0.3">
      <c r="A189" s="668"/>
      <c r="B189" s="670"/>
      <c r="C189" s="670"/>
      <c r="D189" s="670"/>
      <c r="E189" s="670"/>
      <c r="F189" s="670"/>
      <c r="G189" s="670"/>
      <c r="H189" s="670"/>
      <c r="I189" s="673"/>
      <c r="J189" s="674"/>
      <c r="L189" s="706"/>
    </row>
    <row r="190" spans="1:12" ht="15" customHeight="1" x14ac:dyDescent="0.3">
      <c r="A190" s="698" t="s">
        <v>2989</v>
      </c>
      <c r="B190" s="631" t="s">
        <v>2996</v>
      </c>
      <c r="C190" s="631"/>
      <c r="D190" s="631"/>
      <c r="E190" s="642" t="s">
        <v>3035</v>
      </c>
      <c r="F190" s="642" t="s">
        <v>2991</v>
      </c>
      <c r="G190" s="642" t="s">
        <v>2990</v>
      </c>
      <c r="H190" s="642" t="s">
        <v>3010</v>
      </c>
      <c r="I190" s="522" t="s">
        <v>3430</v>
      </c>
      <c r="J190" s="498" t="s">
        <v>3431</v>
      </c>
      <c r="L190" s="706"/>
    </row>
    <row r="191" spans="1:12" ht="15" customHeight="1" x14ac:dyDescent="0.3">
      <c r="A191" s="699"/>
      <c r="B191" s="633"/>
      <c r="C191" s="633"/>
      <c r="D191" s="633"/>
      <c r="E191" s="643"/>
      <c r="F191" s="643"/>
      <c r="G191" s="643"/>
      <c r="H191" s="643"/>
      <c r="I191" s="524"/>
      <c r="J191" s="500"/>
      <c r="L191" s="706"/>
    </row>
    <row r="192" spans="1:12" ht="15" customHeight="1" x14ac:dyDescent="0.3">
      <c r="A192" s="700"/>
      <c r="B192" s="635"/>
      <c r="C192" s="635"/>
      <c r="D192" s="635"/>
      <c r="E192" s="644"/>
      <c r="F192" s="643"/>
      <c r="G192" s="644"/>
      <c r="H192" s="644"/>
      <c r="I192" s="524"/>
      <c r="J192" s="500"/>
      <c r="L192" s="706"/>
    </row>
    <row r="193" spans="1:12" ht="15" customHeight="1" x14ac:dyDescent="0.3">
      <c r="A193" s="109">
        <f>Sheet1!A524</f>
        <v>201522102500</v>
      </c>
      <c r="B193" s="708" t="str">
        <f>IFERROR(VLOOKUP(A193,Sheet1!$A$4:$H$2722,5,0),"-")</f>
        <v>Racord suspensie  CD60 S G</v>
      </c>
      <c r="C193" s="709" t="e">
        <f>VLOOKUP(#REF!,Sheet1!$A$4:$H$2722,7,1)</f>
        <v>#REF!</v>
      </c>
      <c r="D193" s="710" t="e">
        <f>VLOOKUP(#REF!,Sheet1!$A$4:$H$2722,7,1)</f>
        <v>#REF!</v>
      </c>
      <c r="E193" s="247" t="str">
        <f>IFERROR(VLOOKUP(A193,Sheet1!$A$4:$N$2722,7,1),"-")</f>
        <v>pac</v>
      </c>
      <c r="F193" s="232">
        <f>IFERROR(VLOOKUP(A193,Sheet1!$A$4:$N$2722,9,1),"-")</f>
        <v>0</v>
      </c>
      <c r="G193" s="233">
        <f>IFERROR(VLOOKUP(A193,Sheet1!$A$4:$N$2722,10,1),"-")</f>
        <v>0</v>
      </c>
      <c r="H193" s="234">
        <f>IFERROR(VLOOKUP(A193,Sheet1!$A$4:$N$2722,11,1),"-")</f>
        <v>0</v>
      </c>
      <c r="I193" s="128">
        <f>IFERROR(VLOOKUP($A193,Sheet1!$A$4:$H$2722,8,1),"-")</f>
        <v>123.5</v>
      </c>
      <c r="J193" s="26">
        <f>I193-(I193*Cuprins!$H$16)</f>
        <v>123.5</v>
      </c>
      <c r="L193" s="706"/>
    </row>
    <row r="194" spans="1:12" ht="15" customHeight="1" x14ac:dyDescent="0.3">
      <c r="A194" s="107"/>
      <c r="B194" s="724" t="str">
        <f>IFERROR(VLOOKUP(A194,Sheet1!$A$4:$H$2722,5,0),"-")</f>
        <v>-</v>
      </c>
      <c r="C194" s="724" t="e">
        <f>VLOOKUP(#REF!,Sheet1!$A$4:$H$2722,7,1)</f>
        <v>#REF!</v>
      </c>
      <c r="D194" s="724" t="e">
        <f>VLOOKUP(#REF!,Sheet1!$A$4:$H$2722,7,1)</f>
        <v>#REF!</v>
      </c>
      <c r="E194" s="242" t="str">
        <f>IFERROR(VLOOKUP(A194,Sheet1!$A$4:$N$2722,7,1),"-")</f>
        <v>-</v>
      </c>
      <c r="F194" s="242" t="str">
        <f>IFERROR(VLOOKUP(A194,Sheet1!$A$4:$N$2722,9,1),"-")</f>
        <v>-</v>
      </c>
      <c r="G194" s="242" t="str">
        <f>IFERROR(VLOOKUP(A194,Sheet1!$A$4:$N$2722,10,1),"-")</f>
        <v>-</v>
      </c>
      <c r="H194" s="242" t="str">
        <f>IFERROR(VLOOKUP(A194,Sheet1!$A$4:$N$2722,11,1),"-")</f>
        <v>-</v>
      </c>
      <c r="I194" s="129" t="str">
        <f>IFERROR(VLOOKUP($A194,Sheet1!$A$4:$H$2722,8,1),"-")</f>
        <v>-</v>
      </c>
      <c r="J194" s="25" t="str">
        <f>IFERROR(VLOOKUP($A194,Sheet1!$A$4:$H$2722,8,1),"-")</f>
        <v>-</v>
      </c>
      <c r="L194" s="706"/>
    </row>
    <row r="195" spans="1:12" ht="15" customHeight="1" x14ac:dyDescent="0.3">
      <c r="A195" s="109"/>
      <c r="B195" s="717" t="str">
        <f>IFERROR(VLOOKUP(A195,Sheet1!$A$4:$H$2722,5,0),"-")</f>
        <v>-</v>
      </c>
      <c r="C195" s="718" t="e">
        <f>VLOOKUP(#REF!,Sheet1!$A$4:$H$2722,7,1)</f>
        <v>#REF!</v>
      </c>
      <c r="D195" s="719" t="e">
        <f>VLOOKUP(#REF!,Sheet1!$A$4:$H$2722,7,1)</f>
        <v>#REF!</v>
      </c>
      <c r="E195" s="247" t="str">
        <f>IFERROR(VLOOKUP(A195,Sheet1!$A$4:$N$2722,7,1),"-")</f>
        <v>-</v>
      </c>
      <c r="F195" s="232" t="str">
        <f>IFERROR(VLOOKUP(A195,Sheet1!$A$4:$N$2722,9,1),"-")</f>
        <v>-</v>
      </c>
      <c r="G195" s="233" t="str">
        <f>IFERROR(VLOOKUP(A195,Sheet1!$A$4:$N$2722,10,1),"-")</f>
        <v>-</v>
      </c>
      <c r="H195" s="234" t="str">
        <f>IFERROR(VLOOKUP(A195,Sheet1!$A$4:$N$2722,11,1),"-")</f>
        <v>-</v>
      </c>
      <c r="I195" s="128" t="str">
        <f>IFERROR(VLOOKUP($A195,Sheet1!$A$4:$H$2722,8,1),"-")</f>
        <v>-</v>
      </c>
      <c r="J195" s="26" t="str">
        <f>IFERROR(VLOOKUP($A195,Sheet1!$A$4:$H$2722,8,1),"-")</f>
        <v>-</v>
      </c>
      <c r="L195" s="706"/>
    </row>
    <row r="196" spans="1:12" ht="15" customHeight="1" x14ac:dyDescent="0.3">
      <c r="A196" s="107" t="s">
        <v>2994</v>
      </c>
      <c r="B196" s="724" t="str">
        <f>IFERROR(VLOOKUP(A196,Sheet1!$A$4:$H$2722,5,0),"-")</f>
        <v>-</v>
      </c>
      <c r="C196" s="724" t="e">
        <f>VLOOKUP(#REF!,Sheet1!$A$4:$H$2722,7,1)</f>
        <v>#REF!</v>
      </c>
      <c r="D196" s="724" t="e">
        <f>VLOOKUP(#REF!,Sheet1!$A$4:$H$2722,7,1)</f>
        <v>#REF!</v>
      </c>
      <c r="E196" s="242" t="str">
        <f>IFERROR(VLOOKUP(A196,Sheet1!$A$4:$N$2722,7,1),"-")</f>
        <v>-</v>
      </c>
      <c r="F196" s="242" t="str">
        <f>IFERROR(VLOOKUP(A196,Sheet1!$A$4:$N$2722,9,1),"-")</f>
        <v>-</v>
      </c>
      <c r="G196" s="242" t="str">
        <f>IFERROR(VLOOKUP(A196,Sheet1!$A$4:$N$2722,10,1),"-")</f>
        <v>-</v>
      </c>
      <c r="H196" s="242" t="str">
        <f>IFERROR(VLOOKUP(A196,Sheet1!$A$4:$N$2722,11,1),"-")</f>
        <v>-</v>
      </c>
      <c r="I196" s="129" t="str">
        <f>IFERROR(VLOOKUP($A196,Sheet1!$A$4:$H$2722,8,1),"-")</f>
        <v>-</v>
      </c>
      <c r="J196" s="25" t="str">
        <f>IFERROR(VLOOKUP($A196,Sheet1!$A$4:$H$2722,8,1),"-")</f>
        <v>-</v>
      </c>
      <c r="L196" s="706"/>
    </row>
    <row r="197" spans="1:12" ht="15" customHeight="1" x14ac:dyDescent="0.3">
      <c r="A197" s="109" t="s">
        <v>2994</v>
      </c>
      <c r="B197" s="717" t="str">
        <f>IFERROR(VLOOKUP(A197,Sheet1!$A$4:$H$2722,5,0),"-")</f>
        <v>-</v>
      </c>
      <c r="C197" s="718" t="e">
        <f>VLOOKUP(#REF!,Sheet1!$A$4:$H$2722,7,1)</f>
        <v>#REF!</v>
      </c>
      <c r="D197" s="719" t="e">
        <f>VLOOKUP(#REF!,Sheet1!$A$4:$H$2722,7,1)</f>
        <v>#REF!</v>
      </c>
      <c r="E197" s="247" t="str">
        <f>IFERROR(VLOOKUP(A197,Sheet1!$A$4:$N$2722,7,1),"-")</f>
        <v>-</v>
      </c>
      <c r="F197" s="232" t="str">
        <f>IFERROR(VLOOKUP(A197,Sheet1!$A$4:$N$2722,9,1),"-")</f>
        <v>-</v>
      </c>
      <c r="G197" s="233" t="str">
        <f>IFERROR(VLOOKUP(A197,Sheet1!$A$4:$N$2722,10,1),"-")</f>
        <v>-</v>
      </c>
      <c r="H197" s="234" t="str">
        <f>IFERROR(VLOOKUP(A197,Sheet1!$A$4:$N$2722,11,1),"-")</f>
        <v>-</v>
      </c>
      <c r="I197" s="128" t="str">
        <f>IFERROR(VLOOKUP($A197,Sheet1!$A$4:$H$2722,8,1),"-")</f>
        <v>-</v>
      </c>
      <c r="J197" s="26" t="str">
        <f>IFERROR(VLOOKUP($A197,Sheet1!$A$4:$H$2722,8,1),"-")</f>
        <v>-</v>
      </c>
      <c r="L197" s="706"/>
    </row>
    <row r="198" spans="1:12" ht="15" customHeight="1" x14ac:dyDescent="0.3">
      <c r="A198" s="108"/>
      <c r="B198" s="720" t="str">
        <f>IFERROR(VLOOKUP(A198,Sheet1!$A$4:$H$2722,5,0),"-")</f>
        <v>-</v>
      </c>
      <c r="C198" s="720" t="e">
        <f>VLOOKUP(#REF!,Sheet1!$A$4:$H$2722,7,1)</f>
        <v>#REF!</v>
      </c>
      <c r="D198" s="720" t="e">
        <f>VLOOKUP(#REF!,Sheet1!$A$4:$H$2722,7,1)</f>
        <v>#REF!</v>
      </c>
      <c r="E198" s="238" t="str">
        <f>IFERROR(VLOOKUP(A198,Sheet1!$A$4:$N$2722,7,1),"-")</f>
        <v>-</v>
      </c>
      <c r="F198" s="238" t="str">
        <f>IFERROR(VLOOKUP(A198,Sheet1!$A$4:$N$2722,9,1),"-")</f>
        <v>-</v>
      </c>
      <c r="G198" s="238" t="str">
        <f>IFERROR(VLOOKUP(A198,Sheet1!$A$4:$N$2722,10,1),"-")</f>
        <v>-</v>
      </c>
      <c r="H198" s="238" t="str">
        <f>IFERROR(VLOOKUP(A198,Sheet1!$A$4:$N$2722,11,1),"-")</f>
        <v>-</v>
      </c>
      <c r="I198" s="131" t="str">
        <f>IFERROR(VLOOKUP($A198,Sheet1!$A$4:$H$2722,8,1),"-")</f>
        <v>-</v>
      </c>
      <c r="J198" s="29" t="str">
        <f>IFERROR(VLOOKUP($A198,Sheet1!$A$4:$H$2722,8,1),"-")</f>
        <v>-</v>
      </c>
      <c r="L198" s="706"/>
    </row>
    <row r="199" spans="1:12" ht="15" customHeight="1" x14ac:dyDescent="0.3">
      <c r="L199" s="706"/>
    </row>
    <row r="200" spans="1:12" ht="15" customHeight="1" x14ac:dyDescent="0.3">
      <c r="A200" s="667"/>
      <c r="B200" s="669" t="s">
        <v>3130</v>
      </c>
      <c r="C200" s="669"/>
      <c r="D200" s="669"/>
      <c r="E200" s="669"/>
      <c r="F200" s="669"/>
      <c r="G200" s="669"/>
      <c r="H200" s="669"/>
      <c r="I200" s="671"/>
      <c r="J200" s="672"/>
      <c r="L200" s="706"/>
    </row>
    <row r="201" spans="1:12" ht="15" customHeight="1" x14ac:dyDescent="0.3">
      <c r="A201" s="668"/>
      <c r="B201" s="670"/>
      <c r="C201" s="670"/>
      <c r="D201" s="670"/>
      <c r="E201" s="670"/>
      <c r="F201" s="670"/>
      <c r="G201" s="670"/>
      <c r="H201" s="670"/>
      <c r="I201" s="673"/>
      <c r="J201" s="674"/>
      <c r="L201" s="706"/>
    </row>
    <row r="202" spans="1:12" ht="15" customHeight="1" x14ac:dyDescent="0.3">
      <c r="A202" s="698" t="s">
        <v>2989</v>
      </c>
      <c r="B202" s="631" t="s">
        <v>2996</v>
      </c>
      <c r="C202" s="631"/>
      <c r="D202" s="631"/>
      <c r="E202" s="642" t="s">
        <v>3035</v>
      </c>
      <c r="F202" s="642" t="s">
        <v>2991</v>
      </c>
      <c r="G202" s="642" t="s">
        <v>2990</v>
      </c>
      <c r="H202" s="642" t="s">
        <v>3010</v>
      </c>
      <c r="I202" s="522" t="s">
        <v>3430</v>
      </c>
      <c r="J202" s="498" t="s">
        <v>3431</v>
      </c>
      <c r="L202" s="706"/>
    </row>
    <row r="203" spans="1:12" ht="15" customHeight="1" x14ac:dyDescent="0.3">
      <c r="A203" s="699"/>
      <c r="B203" s="633"/>
      <c r="C203" s="633"/>
      <c r="D203" s="633"/>
      <c r="E203" s="643"/>
      <c r="F203" s="643"/>
      <c r="G203" s="643"/>
      <c r="H203" s="643"/>
      <c r="I203" s="524"/>
      <c r="J203" s="500"/>
      <c r="L203" s="706"/>
    </row>
    <row r="204" spans="1:12" ht="15" customHeight="1" x14ac:dyDescent="0.3">
      <c r="A204" s="700"/>
      <c r="B204" s="635"/>
      <c r="C204" s="635"/>
      <c r="D204" s="635"/>
      <c r="E204" s="644"/>
      <c r="F204" s="643"/>
      <c r="G204" s="644"/>
      <c r="H204" s="644"/>
      <c r="I204" s="524"/>
      <c r="J204" s="500"/>
      <c r="L204" s="706"/>
    </row>
    <row r="205" spans="1:12" ht="15" customHeight="1" x14ac:dyDescent="0.3">
      <c r="A205" s="109">
        <f>Sheet1!A528</f>
        <v>201522211000</v>
      </c>
      <c r="B205" s="708" t="str">
        <f>IFERROR(VLOOKUP(A205,Sheet1!$A$4:$H$2722,5,0),"-")</f>
        <v>Coltar UA 50 S G (4 buc/set)</v>
      </c>
      <c r="C205" s="709" t="e">
        <f>VLOOKUP(#REF!,Sheet1!$A$4:$H$2722,7,1)</f>
        <v>#REF!</v>
      </c>
      <c r="D205" s="710" t="e">
        <f>VLOOKUP(#REF!,Sheet1!$A$4:$H$2722,7,1)</f>
        <v>#REF!</v>
      </c>
      <c r="E205" s="247" t="str">
        <f>IFERROR(VLOOKUP(A205,Sheet1!$A$4:$N$2722,7,1),"-")</f>
        <v>set</v>
      </c>
      <c r="F205" s="232">
        <f>IFERROR(VLOOKUP(A205,Sheet1!$A$4:$N$2722,9,1),"-")</f>
        <v>0</v>
      </c>
      <c r="G205" s="233">
        <f>IFERROR(VLOOKUP(A205,Sheet1!$A$4:$N$2722,10,1),"-")</f>
        <v>0</v>
      </c>
      <c r="H205" s="234">
        <f>IFERROR(VLOOKUP(A205,Sheet1!$A$4:$N$2722,11,1),"-")</f>
        <v>0</v>
      </c>
      <c r="I205" s="128">
        <f>IFERROR(VLOOKUP($A205,Sheet1!$A$4:$H$2722,8,1),"-")</f>
        <v>24.36</v>
      </c>
      <c r="J205" s="26">
        <f>I205-(I205*Cuprins!$H$16)</f>
        <v>24.36</v>
      </c>
      <c r="L205" s="706"/>
    </row>
    <row r="206" spans="1:12" ht="15" customHeight="1" x14ac:dyDescent="0.3">
      <c r="A206" s="107">
        <f>Sheet1!A529</f>
        <v>201522212000</v>
      </c>
      <c r="B206" s="711" t="str">
        <f>IFERROR(VLOOKUP(A206,Sheet1!$A$4:$H$2722,5,0),"-")</f>
        <v>Coltar UA 75  S G (4 buc/set)</v>
      </c>
      <c r="C206" s="711" t="e">
        <f>VLOOKUP(#REF!,Sheet1!$A$4:$H$2722,7,1)</f>
        <v>#REF!</v>
      </c>
      <c r="D206" s="711" t="e">
        <f>VLOOKUP(#REF!,Sheet1!$A$4:$H$2722,7,1)</f>
        <v>#REF!</v>
      </c>
      <c r="E206" s="242" t="str">
        <f>IFERROR(VLOOKUP(A206,Sheet1!$A$4:$N$2722,7,1),"-")</f>
        <v>set</v>
      </c>
      <c r="F206" s="242">
        <f>IFERROR(VLOOKUP(A206,Sheet1!$A$4:$N$2722,9,1),"-")</f>
        <v>0</v>
      </c>
      <c r="G206" s="242">
        <f>IFERROR(VLOOKUP(A206,Sheet1!$A$4:$N$2722,10,1),"-")</f>
        <v>0</v>
      </c>
      <c r="H206" s="242">
        <f>IFERROR(VLOOKUP(A206,Sheet1!$A$4:$N$2722,11,1),"-")</f>
        <v>0</v>
      </c>
      <c r="I206" s="129">
        <f>IFERROR(VLOOKUP($A206,Sheet1!$A$4:$H$2722,8,1),"-")</f>
        <v>25.61</v>
      </c>
      <c r="J206" s="25">
        <f>I206-(I206*Cuprins!$H$16)</f>
        <v>25.61</v>
      </c>
      <c r="L206" s="706"/>
    </row>
    <row r="207" spans="1:12" ht="15" customHeight="1" x14ac:dyDescent="0.3">
      <c r="A207" s="109"/>
      <c r="B207" s="717" t="str">
        <f>IFERROR(VLOOKUP(A207,Sheet1!$A$4:$H$2722,5,0),"-")</f>
        <v>-</v>
      </c>
      <c r="C207" s="718" t="e">
        <f>VLOOKUP(#REF!,Sheet1!$A$4:$H$2722,7,1)</f>
        <v>#REF!</v>
      </c>
      <c r="D207" s="719" t="e">
        <f>VLOOKUP(#REF!,Sheet1!$A$4:$H$2722,7,1)</f>
        <v>#REF!</v>
      </c>
      <c r="E207" s="247" t="str">
        <f>IFERROR(VLOOKUP(A207,Sheet1!$A$4:$N$2722,7,1),"-")</f>
        <v>-</v>
      </c>
      <c r="F207" s="232" t="str">
        <f>IFERROR(VLOOKUP(A207,Sheet1!$A$4:$N$2722,9,1),"-")</f>
        <v>-</v>
      </c>
      <c r="G207" s="233" t="str">
        <f>IFERROR(VLOOKUP(A207,Sheet1!$A$4:$N$2722,10,1),"-")</f>
        <v>-</v>
      </c>
      <c r="H207" s="234" t="str">
        <f>IFERROR(VLOOKUP(A207,Sheet1!$A$4:$N$2722,11,1),"-")</f>
        <v>-</v>
      </c>
      <c r="I207" s="128" t="str">
        <f>IFERROR(VLOOKUP($A207,Sheet1!$A$4:$H$2722,8,1),"-")</f>
        <v>-</v>
      </c>
      <c r="J207" s="26" t="str">
        <f>IFERROR(VLOOKUP($A207,Sheet1!$A$4:$H$2722,8,1),"-")</f>
        <v>-</v>
      </c>
      <c r="L207" s="706"/>
    </row>
    <row r="208" spans="1:12" ht="15" customHeight="1" x14ac:dyDescent="0.3">
      <c r="A208" s="108"/>
      <c r="B208" s="720" t="str">
        <f>IFERROR(VLOOKUP(A208,Sheet1!$A$4:$H$2722,5,0),"-")</f>
        <v>-</v>
      </c>
      <c r="C208" s="720" t="e">
        <f>VLOOKUP(#REF!,Sheet1!$A$4:$H$2722,7,1)</f>
        <v>#REF!</v>
      </c>
      <c r="D208" s="720" t="e">
        <f>VLOOKUP(#REF!,Sheet1!$A$4:$H$2722,7,1)</f>
        <v>#REF!</v>
      </c>
      <c r="E208" s="238" t="str">
        <f>IFERROR(VLOOKUP(A208,Sheet1!$A$4:$N$2722,7,1),"-")</f>
        <v>-</v>
      </c>
      <c r="F208" s="238" t="str">
        <f>IFERROR(VLOOKUP(A208,Sheet1!$A$4:$N$2722,9,1),"-")</f>
        <v>-</v>
      </c>
      <c r="G208" s="238" t="str">
        <f>IFERROR(VLOOKUP(A208,Sheet1!$A$4:$N$2722,10,1),"-")</f>
        <v>-</v>
      </c>
      <c r="H208" s="238" t="str">
        <f>IFERROR(VLOOKUP(A208,Sheet1!$A$4:$N$2722,11,1),"-")</f>
        <v>-</v>
      </c>
      <c r="I208" s="131" t="str">
        <f>IFERROR(VLOOKUP($A208,Sheet1!$A$4:$H$2722,8,1),"-")</f>
        <v>-</v>
      </c>
      <c r="J208" s="29" t="str">
        <f>IFERROR(VLOOKUP($A208,Sheet1!$A$4:$H$2722,8,1),"-")</f>
        <v>-</v>
      </c>
      <c r="L208" s="706"/>
    </row>
    <row r="209" spans="1:12" ht="15" customHeight="1" x14ac:dyDescent="0.3">
      <c r="A209" s="158"/>
      <c r="B209" s="308"/>
      <c r="C209" s="308"/>
      <c r="D209" s="308"/>
      <c r="E209" s="306"/>
      <c r="F209" s="306"/>
      <c r="G209" s="306"/>
      <c r="H209" s="306"/>
      <c r="I209" s="294"/>
      <c r="J209" s="126"/>
      <c r="L209" s="706"/>
    </row>
    <row r="210" spans="1:12" ht="15" customHeight="1" x14ac:dyDescent="0.3">
      <c r="L210" s="707" t="s">
        <v>3127</v>
      </c>
    </row>
    <row r="211" spans="1:12" ht="15" customHeight="1" thickBot="1" x14ac:dyDescent="0.35">
      <c r="K211" s="7"/>
      <c r="L211" s="707"/>
    </row>
    <row r="212" spans="1:12" ht="15" customHeight="1" x14ac:dyDescent="0.3">
      <c r="A212" s="658"/>
      <c r="B212" s="661" t="s">
        <v>3134</v>
      </c>
      <c r="C212" s="661"/>
      <c r="D212" s="661"/>
      <c r="E212" s="661"/>
      <c r="F212" s="661"/>
      <c r="G212" s="661"/>
      <c r="H212" s="661"/>
      <c r="I212" s="661"/>
      <c r="J212" s="664"/>
      <c r="K212" s="7"/>
      <c r="L212" s="707"/>
    </row>
    <row r="213" spans="1:12" ht="15" customHeight="1" x14ac:dyDescent="0.3">
      <c r="A213" s="659"/>
      <c r="B213" s="662"/>
      <c r="C213" s="662"/>
      <c r="D213" s="662"/>
      <c r="E213" s="662"/>
      <c r="F213" s="662"/>
      <c r="G213" s="662"/>
      <c r="H213" s="662"/>
      <c r="I213" s="662"/>
      <c r="J213" s="665"/>
      <c r="K213" s="7"/>
      <c r="L213" s="707"/>
    </row>
    <row r="214" spans="1:12" ht="15" customHeight="1" thickBot="1" x14ac:dyDescent="0.35">
      <c r="A214" s="660"/>
      <c r="B214" s="663"/>
      <c r="C214" s="663"/>
      <c r="D214" s="663"/>
      <c r="E214" s="663"/>
      <c r="F214" s="663"/>
      <c r="G214" s="663"/>
      <c r="H214" s="663"/>
      <c r="I214" s="663"/>
      <c r="J214" s="666"/>
      <c r="L214" s="707"/>
    </row>
    <row r="215" spans="1:12" ht="15" customHeight="1" x14ac:dyDescent="0.3">
      <c r="A215" s="1"/>
      <c r="B215" s="249"/>
      <c r="C215" s="250"/>
      <c r="D215" s="250"/>
      <c r="E215" s="250"/>
      <c r="F215" s="250"/>
      <c r="G215" s="250"/>
      <c r="H215" s="251"/>
      <c r="I215" s="138"/>
      <c r="J215" s="3"/>
      <c r="L215" s="707"/>
    </row>
    <row r="216" spans="1:12" ht="15" customHeight="1" x14ac:dyDescent="0.3">
      <c r="A216" s="667"/>
      <c r="B216" s="669" t="s">
        <v>3128</v>
      </c>
      <c r="C216" s="669"/>
      <c r="D216" s="669"/>
      <c r="E216" s="669"/>
      <c r="F216" s="669"/>
      <c r="G216" s="669"/>
      <c r="H216" s="669"/>
      <c r="I216" s="671"/>
      <c r="J216" s="672"/>
      <c r="L216" s="707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K217" s="8"/>
      <c r="L217" s="707"/>
    </row>
    <row r="218" spans="1:12" ht="15" customHeight="1" x14ac:dyDescent="0.3">
      <c r="A218" s="698" t="s">
        <v>2989</v>
      </c>
      <c r="B218" s="631" t="s">
        <v>2996</v>
      </c>
      <c r="C218" s="631"/>
      <c r="D218" s="631"/>
      <c r="E218" s="642" t="s">
        <v>3035</v>
      </c>
      <c r="F218" s="642" t="s">
        <v>2991</v>
      </c>
      <c r="G218" s="642" t="s">
        <v>2990</v>
      </c>
      <c r="H218" s="642" t="s">
        <v>3010</v>
      </c>
      <c r="I218" s="522" t="s">
        <v>3430</v>
      </c>
      <c r="J218" s="498" t="s">
        <v>3431</v>
      </c>
      <c r="L218" s="707"/>
    </row>
    <row r="219" spans="1:12" ht="15" customHeight="1" x14ac:dyDescent="0.3">
      <c r="A219" s="699"/>
      <c r="B219" s="633"/>
      <c r="C219" s="633"/>
      <c r="D219" s="633"/>
      <c r="E219" s="643"/>
      <c r="F219" s="643"/>
      <c r="G219" s="643"/>
      <c r="H219" s="643"/>
      <c r="I219" s="524"/>
      <c r="J219" s="500"/>
      <c r="L219" s="707"/>
    </row>
    <row r="220" spans="1:12" ht="15" customHeight="1" x14ac:dyDescent="0.3">
      <c r="A220" s="700"/>
      <c r="B220" s="635"/>
      <c r="C220" s="635"/>
      <c r="D220" s="635"/>
      <c r="E220" s="644"/>
      <c r="F220" s="643"/>
      <c r="G220" s="644"/>
      <c r="H220" s="644"/>
      <c r="I220" s="524"/>
      <c r="J220" s="500"/>
      <c r="L220" s="707"/>
    </row>
    <row r="221" spans="1:12" ht="15" customHeight="1" x14ac:dyDescent="0.3">
      <c r="A221" s="109">
        <f>Sheet1!A536</f>
        <v>201599100800</v>
      </c>
      <c r="B221" s="708" t="str">
        <f>IFERROR(VLOOKUP(A221,Sheet1!$A$4:$H$2722,5,0),"-")</f>
        <v>Brida reglabila 3 - 6</v>
      </c>
      <c r="C221" s="709" t="e">
        <f>VLOOKUP(#REF!,Sheet1!$A$4:$H$2722,7,1)</f>
        <v>#REF!</v>
      </c>
      <c r="D221" s="710" t="e">
        <f>VLOOKUP(#REF!,Sheet1!$A$4:$H$2722,7,1)</f>
        <v>#REF!</v>
      </c>
      <c r="E221" s="247" t="str">
        <f>IFERROR(VLOOKUP(A221,Sheet1!$A$4:$N$2722,7,1),"-")</f>
        <v>buc</v>
      </c>
      <c r="F221" s="232">
        <f>IFERROR(VLOOKUP(A221,Sheet1!$A$4:$N$2722,9,1),"-")</f>
        <v>0</v>
      </c>
      <c r="G221" s="233">
        <f>IFERROR(VLOOKUP(A221,Sheet1!$A$4:$N$2722,10,1),"-")</f>
        <v>0</v>
      </c>
      <c r="H221" s="234">
        <f>IFERROR(VLOOKUP(A221,Sheet1!$A$4:$N$2722,11,1),"-")</f>
        <v>0</v>
      </c>
      <c r="I221" s="128">
        <f>IFERROR(VLOOKUP($A221,Sheet1!$A$4:$H$2722,8,1),"-")</f>
        <v>0.34</v>
      </c>
      <c r="J221" s="26">
        <f>I221-(I221*Cuprins!$H$16)</f>
        <v>0.34</v>
      </c>
      <c r="K221" s="7"/>
      <c r="L221" s="707"/>
    </row>
    <row r="222" spans="1:12" ht="15" customHeight="1" x14ac:dyDescent="0.3">
      <c r="A222" s="107">
        <f>Sheet1!A537</f>
        <v>201599101000</v>
      </c>
      <c r="B222" s="711" t="str">
        <f>IFERROR(VLOOKUP(A222,Sheet1!$A$4:$H$2722,5,0),"-")</f>
        <v>Brida reglabila 6 - 9 (100 buc/cut)</v>
      </c>
      <c r="C222" s="711" t="e">
        <f>VLOOKUP(#REF!,Sheet1!$A$4:$H$2722,7,1)</f>
        <v>#REF!</v>
      </c>
      <c r="D222" s="711" t="e">
        <f>VLOOKUP(#REF!,Sheet1!$A$4:$H$2722,7,1)</f>
        <v>#REF!</v>
      </c>
      <c r="E222" s="242" t="str">
        <f>IFERROR(VLOOKUP(A222,Sheet1!$A$4:$N$2722,7,1),"-")</f>
        <v>buc</v>
      </c>
      <c r="F222" s="242">
        <f>IFERROR(VLOOKUP(A222,Sheet1!$A$4:$N$2722,9,1),"-")</f>
        <v>0</v>
      </c>
      <c r="G222" s="242">
        <f>IFERROR(VLOOKUP(A222,Sheet1!$A$4:$N$2722,10,1),"-")</f>
        <v>0</v>
      </c>
      <c r="H222" s="242">
        <f>IFERROR(VLOOKUP(A222,Sheet1!$A$4:$N$2722,11,1),"-")</f>
        <v>0</v>
      </c>
      <c r="I222" s="129">
        <f>IFERROR(VLOOKUP($A222,Sheet1!$A$4:$H$2722,8,1),"-")</f>
        <v>0.49</v>
      </c>
      <c r="J222" s="25">
        <f>I222-(I222*Cuprins!$H$16)</f>
        <v>0.49</v>
      </c>
      <c r="K222" s="9"/>
      <c r="L222" s="707"/>
    </row>
    <row r="223" spans="1:12" ht="15" customHeight="1" x14ac:dyDescent="0.3">
      <c r="A223" s="109">
        <f>Sheet1!A540</f>
        <v>201599103500</v>
      </c>
      <c r="B223" s="708" t="str">
        <f>IFERROR(VLOOKUP(A223,Sheet1!$A$4:$H$2722,5,0),"-")</f>
        <v>Brida reglabila 9-12 (100 buc/cut)</v>
      </c>
      <c r="C223" s="709" t="e">
        <f>VLOOKUP(#REF!,Sheet1!$A$4:$H$2722,7,1)</f>
        <v>#REF!</v>
      </c>
      <c r="D223" s="710" t="e">
        <f>VLOOKUP(#REF!,Sheet1!$A$4:$H$2722,7,1)</f>
        <v>#REF!</v>
      </c>
      <c r="E223" s="247" t="str">
        <f>IFERROR(VLOOKUP(A223,Sheet1!$A$4:$N$2722,7,1),"-")</f>
        <v>buc</v>
      </c>
      <c r="F223" s="232">
        <f>IFERROR(VLOOKUP(A223,Sheet1!$A$4:$N$2722,9,1),"-")</f>
        <v>0</v>
      </c>
      <c r="G223" s="233">
        <f>IFERROR(VLOOKUP(A223,Sheet1!$A$4:$N$2722,10,1),"-")</f>
        <v>0</v>
      </c>
      <c r="H223" s="234">
        <f>IFERROR(VLOOKUP(A223,Sheet1!$A$4:$N$2722,11,1),"-")</f>
        <v>0</v>
      </c>
      <c r="I223" s="128">
        <f>IFERROR(VLOOKUP($A223,Sheet1!$A$4:$H$2722,8,1),"-")</f>
        <v>0.6</v>
      </c>
      <c r="J223" s="26">
        <f>I223-(I223*Cuprins!$H$16)</f>
        <v>0.6</v>
      </c>
      <c r="L223" s="707"/>
    </row>
    <row r="224" spans="1:12" ht="15" customHeight="1" x14ac:dyDescent="0.3">
      <c r="A224" s="107">
        <f>Sheet1!A546</f>
        <v>201599111000</v>
      </c>
      <c r="B224" s="711" t="str">
        <f>IFERROR(VLOOKUP(A224,Sheet1!$A$4:$H$2722,5,0),"-")</f>
        <v>Brida Multipla 9-12</v>
      </c>
      <c r="C224" s="711" t="e">
        <f>VLOOKUP(#REF!,Sheet1!$A$4:$H$2722,7,1)</f>
        <v>#REF!</v>
      </c>
      <c r="D224" s="711" t="e">
        <f>VLOOKUP(#REF!,Sheet1!$A$4:$H$2722,7,1)</f>
        <v>#REF!</v>
      </c>
      <c r="E224" s="242" t="str">
        <f>IFERROR(VLOOKUP(A224,Sheet1!$A$4:$N$2722,7,1),"-")</f>
        <v>buc</v>
      </c>
      <c r="F224" s="242">
        <f>IFERROR(VLOOKUP(A224,Sheet1!$A$4:$N$2722,9,1),"-")</f>
        <v>0</v>
      </c>
      <c r="G224" s="242">
        <f>IFERROR(VLOOKUP(A224,Sheet1!$A$4:$N$2722,10,1),"-")</f>
        <v>0</v>
      </c>
      <c r="H224" s="242">
        <f>IFERROR(VLOOKUP(A224,Sheet1!$A$4:$N$2722,11,1),"-")</f>
        <v>0</v>
      </c>
      <c r="I224" s="129">
        <f>IFERROR(VLOOKUP($A224,Sheet1!$A$4:$H$2722,8,1),"-")</f>
        <v>0.45</v>
      </c>
      <c r="J224" s="25">
        <f>I224-(I224*Cuprins!$H$16)</f>
        <v>0.45</v>
      </c>
      <c r="K224" s="9"/>
      <c r="L224" s="707"/>
    </row>
    <row r="225" spans="1:12" ht="15" customHeight="1" x14ac:dyDescent="0.3">
      <c r="A225" s="109"/>
      <c r="B225" s="708" t="str">
        <f>IFERROR(VLOOKUP(A225,Sheet1!$A$4:$H$2722,5,0),"-")</f>
        <v>-</v>
      </c>
      <c r="C225" s="709" t="e">
        <f>VLOOKUP(#REF!,Sheet1!$A$4:$H$2722,7,1)</f>
        <v>#REF!</v>
      </c>
      <c r="D225" s="710" t="e">
        <f>VLOOKUP(#REF!,Sheet1!$A$4:$H$2722,7,1)</f>
        <v>#REF!</v>
      </c>
      <c r="E225" s="247" t="str">
        <f>IFERROR(VLOOKUP(A225,Sheet1!$A$4:$N$2722,7,1),"-")</f>
        <v>-</v>
      </c>
      <c r="F225" s="232" t="str">
        <f>IFERROR(VLOOKUP(A225,Sheet1!$A$4:$N$2722,9,1),"-")</f>
        <v>-</v>
      </c>
      <c r="G225" s="233" t="str">
        <f>IFERROR(VLOOKUP(A225,Sheet1!$A$4:$N$2722,10,1),"-")</f>
        <v>-</v>
      </c>
      <c r="H225" s="234" t="str">
        <f>IFERROR(VLOOKUP(A225,Sheet1!$A$4:$N$2722,11,1),"-")</f>
        <v>-</v>
      </c>
      <c r="I225" s="128" t="str">
        <f>IFERROR(VLOOKUP($A225,Sheet1!$A$4:$H$2722,8,1),"-")</f>
        <v>-</v>
      </c>
      <c r="J225" s="26" t="str">
        <f>IFERROR(VLOOKUP($A225,Sheet1!$A$4:$H$2722,8,1),"-")</f>
        <v>-</v>
      </c>
      <c r="K225" s="9"/>
      <c r="L225" s="494">
        <f>L173+1</f>
        <v>43</v>
      </c>
    </row>
    <row r="226" spans="1:12" ht="15" customHeight="1" x14ac:dyDescent="0.3">
      <c r="A226" s="107"/>
      <c r="B226" s="711" t="str">
        <f>IFERROR(VLOOKUP(A226,Sheet1!$A$4:$H$2722,5,0),"-")</f>
        <v>-</v>
      </c>
      <c r="C226" s="711" t="e">
        <f>VLOOKUP(#REF!,Sheet1!$A$4:$H$2722,7,1)</f>
        <v>#REF!</v>
      </c>
      <c r="D226" s="711" t="e">
        <f>VLOOKUP(#REF!,Sheet1!$A$4:$H$2722,7,1)</f>
        <v>#REF!</v>
      </c>
      <c r="E226" s="242" t="str">
        <f>IFERROR(VLOOKUP(A226,Sheet1!$A$4:$N$2722,7,1),"-")</f>
        <v>-</v>
      </c>
      <c r="F226" s="242" t="str">
        <f>IFERROR(VLOOKUP(A226,Sheet1!$A$4:$N$2722,9,1),"-")</f>
        <v>-</v>
      </c>
      <c r="G226" s="242" t="str">
        <f>IFERROR(VLOOKUP(A226,Sheet1!$A$4:$N$2722,10,1),"-")</f>
        <v>-</v>
      </c>
      <c r="H226" s="242" t="str">
        <f>IFERROR(VLOOKUP(A226,Sheet1!$A$4:$N$2722,11,1),"-")</f>
        <v>-</v>
      </c>
      <c r="I226" s="129" t="str">
        <f>IFERROR(VLOOKUP($A226,Sheet1!$A$4:$H$2722,8,1),"-")</f>
        <v>-</v>
      </c>
      <c r="J226" s="25" t="str">
        <f>IFERROR(VLOOKUP($A226,Sheet1!$A$4:$H$2722,8,1),"-")</f>
        <v>-</v>
      </c>
      <c r="K226" s="9"/>
      <c r="L226" s="494"/>
    </row>
    <row r="227" spans="1:12" ht="15" customHeight="1" x14ac:dyDescent="0.3">
      <c r="A227" s="109"/>
      <c r="B227" s="708" t="str">
        <f>IFERROR(VLOOKUP(A227,Sheet1!$A$4:$H$2722,5,0),"-")</f>
        <v>-</v>
      </c>
      <c r="C227" s="709" t="e">
        <f>VLOOKUP(#REF!,Sheet1!$A$4:$H$2722,7,1)</f>
        <v>#REF!</v>
      </c>
      <c r="D227" s="710" t="e">
        <f>VLOOKUP(#REF!,Sheet1!$A$4:$H$2722,7,1)</f>
        <v>#REF!</v>
      </c>
      <c r="E227" s="247" t="str">
        <f>IFERROR(VLOOKUP(A227,Sheet1!$A$4:$N$2722,7,1),"-")</f>
        <v>-</v>
      </c>
      <c r="F227" s="232" t="str">
        <f>IFERROR(VLOOKUP(A227,Sheet1!$A$4:$N$2722,9,1),"-")</f>
        <v>-</v>
      </c>
      <c r="G227" s="233" t="str">
        <f>IFERROR(VLOOKUP(A227,Sheet1!$A$4:$N$2722,10,1),"-")</f>
        <v>-</v>
      </c>
      <c r="H227" s="234" t="str">
        <f>IFERROR(VLOOKUP(A227,Sheet1!$A$4:$N$2722,11,1),"-")</f>
        <v>-</v>
      </c>
      <c r="I227" s="128" t="str">
        <f>IFERROR(VLOOKUP($A227,Sheet1!$A$4:$H$2722,8,1),"-")</f>
        <v>-</v>
      </c>
      <c r="J227" s="26" t="str">
        <f>IFERROR(VLOOKUP($A227,Sheet1!$A$4:$H$2722,8,1),"-")</f>
        <v>-</v>
      </c>
      <c r="K227" s="9"/>
      <c r="L227" s="706" t="s">
        <v>3001</v>
      </c>
    </row>
    <row r="228" spans="1:12" ht="15" customHeight="1" x14ac:dyDescent="0.3">
      <c r="A228" s="107"/>
      <c r="B228" s="711" t="str">
        <f>IFERROR(VLOOKUP(A228,Sheet1!$A$4:$H$2722,5,0),"-")</f>
        <v>-</v>
      </c>
      <c r="C228" s="711" t="e">
        <f>VLOOKUP(#REF!,Sheet1!$A$4:$H$2722,7,1)</f>
        <v>#REF!</v>
      </c>
      <c r="D228" s="711" t="e">
        <f>VLOOKUP(#REF!,Sheet1!$A$4:$H$2722,7,1)</f>
        <v>#REF!</v>
      </c>
      <c r="E228" s="242" t="str">
        <f>IFERROR(VLOOKUP(A228,Sheet1!$A$4:$N$2722,7,1),"-")</f>
        <v>-</v>
      </c>
      <c r="F228" s="242" t="str">
        <f>IFERROR(VLOOKUP(A228,Sheet1!$A$4:$N$2722,9,1),"-")</f>
        <v>-</v>
      </c>
      <c r="G228" s="242" t="str">
        <f>IFERROR(VLOOKUP(A228,Sheet1!$A$4:$N$2722,10,1),"-")</f>
        <v>-</v>
      </c>
      <c r="H228" s="242" t="str">
        <f>IFERROR(VLOOKUP(A228,Sheet1!$A$4:$N$2722,11,1),"-")</f>
        <v>-</v>
      </c>
      <c r="I228" s="129" t="str">
        <f>IFERROR(VLOOKUP($A228,Sheet1!$A$4:$H$2722,8,1),"-")</f>
        <v>-</v>
      </c>
      <c r="J228" s="25" t="str">
        <f>IFERROR(VLOOKUP($A228,Sheet1!$A$4:$H$2722,8,1),"-")</f>
        <v>-</v>
      </c>
      <c r="K228" s="9"/>
      <c r="L228" s="706"/>
    </row>
    <row r="229" spans="1:12" ht="15" customHeight="1" x14ac:dyDescent="0.3">
      <c r="A229" s="105"/>
      <c r="B229" s="712" t="str">
        <f>IFERROR(VLOOKUP(A229,Sheet1!$A$4:$H$2722,5,0),"-")</f>
        <v>-</v>
      </c>
      <c r="C229" s="713" t="e">
        <f>VLOOKUP(#REF!,Sheet1!$A$4:$H$2722,7,1)</f>
        <v>#REF!</v>
      </c>
      <c r="D229" s="714" t="e">
        <f>VLOOKUP(#REF!,Sheet1!$A$4:$H$2722,7,1)</f>
        <v>#REF!</v>
      </c>
      <c r="E229" s="236" t="str">
        <f>IFERROR(VLOOKUP(A229,Sheet1!$A$4:$N$2722,7,1),"-")</f>
        <v>-</v>
      </c>
      <c r="F229" s="236" t="str">
        <f>IFERROR(VLOOKUP(A229,Sheet1!$A$4:$N$2722,9,1),"-")</f>
        <v>-</v>
      </c>
      <c r="G229" s="232" t="str">
        <f>IFERROR(VLOOKUP(A229,Sheet1!$A$4:$N$2722,10,1),"-")</f>
        <v>-</v>
      </c>
      <c r="H229" s="236" t="str">
        <f>IFERROR(VLOOKUP(A229,Sheet1!$A$4:$N$2722,11,1),"-")</f>
        <v>-</v>
      </c>
      <c r="I229" s="130" t="str">
        <f>IFERROR(VLOOKUP($A229,Sheet1!$A$4:$H$2722,8,1),"-")</f>
        <v>-</v>
      </c>
      <c r="J229" s="26" t="str">
        <f>IFERROR(VLOOKUP($A229,Sheet1!$A$4:$H$2722,8,1),"-")</f>
        <v>-</v>
      </c>
      <c r="K229" s="9"/>
      <c r="L229" s="706"/>
    </row>
    <row r="230" spans="1:12" ht="15" customHeight="1" x14ac:dyDescent="0.3">
      <c r="A230" s="108"/>
      <c r="B230" s="715" t="str">
        <f>IFERROR(VLOOKUP(A230,Sheet1!$A$4:$H$2722,5,0),"-")</f>
        <v>-</v>
      </c>
      <c r="C230" s="715" t="e">
        <f>VLOOKUP(#REF!,Sheet1!$A$4:$H$2722,7,1)</f>
        <v>#REF!</v>
      </c>
      <c r="D230" s="715" t="e">
        <f>VLOOKUP(#REF!,Sheet1!$A$4:$H$2722,7,1)</f>
        <v>#REF!</v>
      </c>
      <c r="E230" s="238" t="str">
        <f>IFERROR(VLOOKUP(A230,Sheet1!$A$4:$N$2722,7,1),"-")</f>
        <v>-</v>
      </c>
      <c r="F230" s="238" t="str">
        <f>IFERROR(VLOOKUP(A230,Sheet1!$A$4:$N$2722,9,1),"-")</f>
        <v>-</v>
      </c>
      <c r="G230" s="238" t="str">
        <f>IFERROR(VLOOKUP(A230,Sheet1!$A$4:$N$2722,10,1),"-")</f>
        <v>-</v>
      </c>
      <c r="H230" s="238" t="str">
        <f>IFERROR(VLOOKUP(A230,Sheet1!$A$4:$N$2722,11,1),"-")</f>
        <v>-</v>
      </c>
      <c r="I230" s="131" t="str">
        <f>IFERROR(VLOOKUP($A230,Sheet1!$A$4:$H$2722,8,1),"-")</f>
        <v>-</v>
      </c>
      <c r="J230" s="29" t="str">
        <f>IFERROR(VLOOKUP($A230,Sheet1!$A$4:$H$2722,8,1),"-")</f>
        <v>-</v>
      </c>
      <c r="K230" s="9"/>
      <c r="L230" s="706"/>
    </row>
    <row r="231" spans="1:12" ht="15" customHeight="1" x14ac:dyDescent="0.3">
      <c r="K231" s="9"/>
      <c r="L231" s="706"/>
    </row>
    <row r="232" spans="1:12" ht="15" customHeight="1" x14ac:dyDescent="0.3">
      <c r="A232" s="667"/>
      <c r="B232" s="669" t="s">
        <v>3129</v>
      </c>
      <c r="C232" s="669"/>
      <c r="D232" s="669"/>
      <c r="E232" s="669"/>
      <c r="F232" s="669"/>
      <c r="G232" s="669"/>
      <c r="H232" s="669"/>
      <c r="I232" s="671"/>
      <c r="J232" s="672"/>
      <c r="K232" s="9"/>
      <c r="L232" s="706"/>
    </row>
    <row r="233" spans="1:12" ht="15" customHeight="1" x14ac:dyDescent="0.3">
      <c r="A233" s="668"/>
      <c r="B233" s="670"/>
      <c r="C233" s="670"/>
      <c r="D233" s="670"/>
      <c r="E233" s="670"/>
      <c r="F233" s="670"/>
      <c r="G233" s="670"/>
      <c r="H233" s="670"/>
      <c r="I233" s="673"/>
      <c r="J233" s="674"/>
      <c r="L233" s="706"/>
    </row>
    <row r="234" spans="1:12" ht="15" customHeight="1" x14ac:dyDescent="0.3">
      <c r="A234" s="698" t="s">
        <v>2989</v>
      </c>
      <c r="B234" s="631" t="s">
        <v>2996</v>
      </c>
      <c r="C234" s="631"/>
      <c r="D234" s="631"/>
      <c r="E234" s="642" t="s">
        <v>3035</v>
      </c>
      <c r="F234" s="642" t="s">
        <v>2991</v>
      </c>
      <c r="G234" s="642" t="s">
        <v>2990</v>
      </c>
      <c r="H234" s="642" t="s">
        <v>3010</v>
      </c>
      <c r="I234" s="522" t="s">
        <v>3430</v>
      </c>
      <c r="J234" s="498" t="s">
        <v>3431</v>
      </c>
      <c r="L234" s="706"/>
    </row>
    <row r="235" spans="1:12" ht="15" customHeight="1" x14ac:dyDescent="0.3">
      <c r="A235" s="699"/>
      <c r="B235" s="633"/>
      <c r="C235" s="633"/>
      <c r="D235" s="633"/>
      <c r="E235" s="643"/>
      <c r="F235" s="643"/>
      <c r="G235" s="643"/>
      <c r="H235" s="643"/>
      <c r="I235" s="524"/>
      <c r="J235" s="500"/>
      <c r="L235" s="706"/>
    </row>
    <row r="236" spans="1:12" ht="15" customHeight="1" x14ac:dyDescent="0.3">
      <c r="A236" s="700"/>
      <c r="B236" s="635"/>
      <c r="C236" s="635"/>
      <c r="D236" s="635"/>
      <c r="E236" s="644"/>
      <c r="F236" s="643"/>
      <c r="G236" s="644"/>
      <c r="H236" s="644"/>
      <c r="I236" s="524"/>
      <c r="J236" s="500"/>
      <c r="L236" s="706"/>
    </row>
    <row r="237" spans="1:12" ht="15" customHeight="1" x14ac:dyDescent="0.3">
      <c r="A237" s="109">
        <f>Sheet1!A544</f>
        <v>201599108500</v>
      </c>
      <c r="B237" s="708" t="str">
        <f>IFERROR(VLOOKUP(A237,Sheet1!$A$4:$H$2722,5,0),"-")</f>
        <v>Piesa incrucisare simpla CD60 250 buc</v>
      </c>
      <c r="C237" s="709" t="e">
        <f>VLOOKUP(#REF!,Sheet1!$A$4:$H$2722,7,1)</f>
        <v>#REF!</v>
      </c>
      <c r="D237" s="710" t="e">
        <f>VLOOKUP(#REF!,Sheet1!$A$4:$H$2722,7,1)</f>
        <v>#REF!</v>
      </c>
      <c r="E237" s="247" t="str">
        <f>IFERROR(VLOOKUP(A237,Sheet1!$A$4:$N$2722,7,1),"-")</f>
        <v>buc</v>
      </c>
      <c r="F237" s="232">
        <f>IFERROR(VLOOKUP(A237,Sheet1!$A$4:$N$2722,9,1),"-")</f>
        <v>0</v>
      </c>
      <c r="G237" s="233">
        <f>IFERROR(VLOOKUP(A237,Sheet1!$A$4:$N$2722,10,1),"-")</f>
        <v>0</v>
      </c>
      <c r="H237" s="234">
        <f>IFERROR(VLOOKUP(A237,Sheet1!$A$4:$N$2722,11,1),"-")</f>
        <v>0</v>
      </c>
      <c r="I237" s="128">
        <f>IFERROR(VLOOKUP($A237,Sheet1!$A$4:$H$2722,8,1),"-")</f>
        <v>0.3</v>
      </c>
      <c r="J237" s="26">
        <f>I237-(I237*Cuprins!$H$16)</f>
        <v>0.3</v>
      </c>
      <c r="L237" s="706"/>
    </row>
    <row r="238" spans="1:12" ht="15" customHeight="1" x14ac:dyDescent="0.3">
      <c r="A238" s="107">
        <f>Sheet1!A543</f>
        <v>201599108300</v>
      </c>
      <c r="B238" s="711" t="str">
        <f>IFERROR(VLOOKUP(A238,Sheet1!$A$4:$H$2722,5,0),"-")</f>
        <v>Piesa incrucisare dubla  CD60   250 buc</v>
      </c>
      <c r="C238" s="711" t="e">
        <f>VLOOKUP(#REF!,Sheet1!$A$4:$H$2722,7,1)</f>
        <v>#REF!</v>
      </c>
      <c r="D238" s="711" t="e">
        <f>VLOOKUP(#REF!,Sheet1!$A$4:$H$2722,7,1)</f>
        <v>#REF!</v>
      </c>
      <c r="E238" s="242" t="str">
        <f>IFERROR(VLOOKUP(A238,Sheet1!$A$4:$N$2722,7,1),"-")</f>
        <v>buc</v>
      </c>
      <c r="F238" s="242">
        <f>IFERROR(VLOOKUP(A238,Sheet1!$A$4:$N$2722,9,1),"-")</f>
        <v>0</v>
      </c>
      <c r="G238" s="242">
        <f>IFERROR(VLOOKUP(A238,Sheet1!$A$4:$N$2722,10,1),"-")</f>
        <v>0</v>
      </c>
      <c r="H238" s="242">
        <f>IFERROR(VLOOKUP(A238,Sheet1!$A$4:$N$2722,11,1),"-")</f>
        <v>0</v>
      </c>
      <c r="I238" s="129">
        <f>IFERROR(VLOOKUP($A238,Sheet1!$A$4:$H$2722,8,1),"-")</f>
        <v>0.56999999999999995</v>
      </c>
      <c r="J238" s="25">
        <f>I238-(I238*Cuprins!$H$16)</f>
        <v>0.56999999999999995</v>
      </c>
      <c r="L238" s="706"/>
    </row>
    <row r="239" spans="1:12" ht="15" customHeight="1" x14ac:dyDescent="0.3">
      <c r="A239" s="109">
        <f>Sheet1!A545</f>
        <v>201599109000</v>
      </c>
      <c r="B239" s="708" t="str">
        <f>IFERROR(VLOOKUP(A239,Sheet1!$A$4:$H$2722,5,0),"-")</f>
        <v>Piesa incrucisare dubla pentru CD60 ( 10</v>
      </c>
      <c r="C239" s="709" t="e">
        <f>VLOOKUP(#REF!,Sheet1!$A$4:$H$2722,7,1)</f>
        <v>#REF!</v>
      </c>
      <c r="D239" s="710" t="e">
        <f>VLOOKUP(#REF!,Sheet1!$A$4:$H$2722,7,1)</f>
        <v>#REF!</v>
      </c>
      <c r="E239" s="247" t="str">
        <f>IFERROR(VLOOKUP(A239,Sheet1!$A$4:$N$2722,7,1),"-")</f>
        <v>buc</v>
      </c>
      <c r="F239" s="232">
        <f>IFERROR(VLOOKUP(A239,Sheet1!$A$4:$N$2722,9,1),"-")</f>
        <v>0</v>
      </c>
      <c r="G239" s="233">
        <f>IFERROR(VLOOKUP(A239,Sheet1!$A$4:$N$2722,10,1),"-")</f>
        <v>0</v>
      </c>
      <c r="H239" s="234">
        <f>IFERROR(VLOOKUP(A239,Sheet1!$A$4:$N$2722,11,1),"-")</f>
        <v>0</v>
      </c>
      <c r="I239" s="128">
        <f>IFERROR(VLOOKUP($A239,Sheet1!$A$4:$H$2722,8,1),"-")</f>
        <v>0.6</v>
      </c>
      <c r="J239" s="26">
        <f>I239-(I239*Cuprins!$H$16)</f>
        <v>0.6</v>
      </c>
      <c r="K239" s="7"/>
      <c r="L239" s="706"/>
    </row>
    <row r="240" spans="1:12" ht="15" customHeight="1" x14ac:dyDescent="0.3">
      <c r="A240" s="108"/>
      <c r="B240" s="715" t="str">
        <f>IFERROR(VLOOKUP(A240,Sheet1!$A$4:$H$2722,5,0),"-")</f>
        <v>-</v>
      </c>
      <c r="C240" s="715" t="e">
        <f>VLOOKUP(#REF!,Sheet1!$A$4:$H$2722,7,1)</f>
        <v>#REF!</v>
      </c>
      <c r="D240" s="715" t="e">
        <f>VLOOKUP(#REF!,Sheet1!$A$4:$H$2722,7,1)</f>
        <v>#REF!</v>
      </c>
      <c r="E240" s="238" t="str">
        <f>IFERROR(VLOOKUP(A240,Sheet1!$A$4:$N$2722,7,1),"-")</f>
        <v>-</v>
      </c>
      <c r="F240" s="238" t="str">
        <f>IFERROR(VLOOKUP(A240,Sheet1!$A$4:$N$2722,9,1),"-")</f>
        <v>-</v>
      </c>
      <c r="G240" s="238" t="str">
        <f>IFERROR(VLOOKUP(A240,Sheet1!$A$4:$N$2722,10,1),"-")</f>
        <v>-</v>
      </c>
      <c r="H240" s="238" t="str">
        <f>IFERROR(VLOOKUP(A240,Sheet1!$A$4:$N$2722,11,1),"-")</f>
        <v>-</v>
      </c>
      <c r="I240" s="131" t="str">
        <f>IFERROR(VLOOKUP($A240,Sheet1!$A$4:$H$2722,8,1),"-")</f>
        <v>-</v>
      </c>
      <c r="J240" s="29" t="str">
        <f>IFERROR(VLOOKUP($A240,Sheet1!$A$4:$H$2722,8,1),"-")</f>
        <v>-</v>
      </c>
      <c r="L240" s="706"/>
    </row>
    <row r="241" spans="1:12" ht="15" customHeight="1" x14ac:dyDescent="0.3">
      <c r="L241" s="706"/>
    </row>
    <row r="242" spans="1:12" ht="15" customHeight="1" x14ac:dyDescent="0.3">
      <c r="A242" s="667"/>
      <c r="B242" s="669" t="s">
        <v>3132</v>
      </c>
      <c r="C242" s="669"/>
      <c r="D242" s="669"/>
      <c r="E242" s="669"/>
      <c r="F242" s="669"/>
      <c r="G242" s="669"/>
      <c r="H242" s="669"/>
      <c r="I242" s="671"/>
      <c r="J242" s="672"/>
      <c r="K242" s="9"/>
      <c r="L242" s="706"/>
    </row>
    <row r="243" spans="1:12" ht="15" customHeight="1" x14ac:dyDescent="0.3">
      <c r="A243" s="668"/>
      <c r="B243" s="670"/>
      <c r="C243" s="670"/>
      <c r="D243" s="670"/>
      <c r="E243" s="670"/>
      <c r="F243" s="670"/>
      <c r="G243" s="670"/>
      <c r="H243" s="670"/>
      <c r="I243" s="673"/>
      <c r="J243" s="674"/>
      <c r="L243" s="706"/>
    </row>
    <row r="244" spans="1:12" ht="15" customHeight="1" x14ac:dyDescent="0.3">
      <c r="A244" s="698" t="s">
        <v>2989</v>
      </c>
      <c r="B244" s="631" t="s">
        <v>2996</v>
      </c>
      <c r="C244" s="631"/>
      <c r="D244" s="631"/>
      <c r="E244" s="642" t="s">
        <v>3035</v>
      </c>
      <c r="F244" s="642" t="s">
        <v>2991</v>
      </c>
      <c r="G244" s="642" t="s">
        <v>2990</v>
      </c>
      <c r="H244" s="642" t="s">
        <v>3010</v>
      </c>
      <c r="I244" s="522" t="s">
        <v>3430</v>
      </c>
      <c r="J244" s="498" t="s">
        <v>3431</v>
      </c>
      <c r="L244" s="706"/>
    </row>
    <row r="245" spans="1:12" ht="15" customHeight="1" x14ac:dyDescent="0.3">
      <c r="A245" s="699"/>
      <c r="B245" s="633"/>
      <c r="C245" s="633"/>
      <c r="D245" s="633"/>
      <c r="E245" s="643"/>
      <c r="F245" s="643"/>
      <c r="G245" s="643"/>
      <c r="H245" s="643"/>
      <c r="I245" s="524"/>
      <c r="J245" s="500"/>
      <c r="L245" s="706"/>
    </row>
    <row r="246" spans="1:12" ht="15" customHeight="1" x14ac:dyDescent="0.3">
      <c r="A246" s="700"/>
      <c r="B246" s="635"/>
      <c r="C246" s="635"/>
      <c r="D246" s="635"/>
      <c r="E246" s="644"/>
      <c r="F246" s="643"/>
      <c r="G246" s="644"/>
      <c r="H246" s="644"/>
      <c r="I246" s="524"/>
      <c r="J246" s="500"/>
      <c r="K246" s="7"/>
      <c r="L246" s="706"/>
    </row>
    <row r="247" spans="1:12" ht="15" customHeight="1" x14ac:dyDescent="0.3">
      <c r="A247" s="109">
        <f>Sheet1!A538</f>
        <v>201599102300</v>
      </c>
      <c r="B247" s="708" t="str">
        <f>IFERROR(VLOOKUP(A247,Sheet1!$A$4:$H$2722,5,0),"-")</f>
        <v>Racord suspensie CD60 (50 buc/cut)</v>
      </c>
      <c r="C247" s="709" t="e">
        <f>VLOOKUP(#REF!,Sheet1!$A$4:$H$2722,7,1)</f>
        <v>#REF!</v>
      </c>
      <c r="D247" s="710" t="e">
        <f>VLOOKUP(#REF!,Sheet1!$A$4:$H$2722,7,1)</f>
        <v>#REF!</v>
      </c>
      <c r="E247" s="247" t="str">
        <f>IFERROR(VLOOKUP(A247,Sheet1!$A$4:$N$2722,7,1),"-")</f>
        <v>buc</v>
      </c>
      <c r="F247" s="232">
        <f>IFERROR(VLOOKUP(A247,Sheet1!$A$4:$N$2722,9,1),"-")</f>
        <v>0</v>
      </c>
      <c r="G247" s="233">
        <f>IFERROR(VLOOKUP(A247,Sheet1!$A$4:$N$2722,10,1),"-")</f>
        <v>0</v>
      </c>
      <c r="H247" s="234">
        <f>IFERROR(VLOOKUP(A247,Sheet1!$A$4:$N$2722,11,1),"-")</f>
        <v>0</v>
      </c>
      <c r="I247" s="128">
        <f>IFERROR(VLOOKUP($A247,Sheet1!$A$4:$H$2722,8,1),"-")</f>
        <v>0.87</v>
      </c>
      <c r="J247" s="26">
        <f>I247-(I247*Cuprins!$H$16)</f>
        <v>0.87</v>
      </c>
      <c r="L247" s="706"/>
    </row>
    <row r="248" spans="1:12" ht="15" customHeight="1" x14ac:dyDescent="0.3">
      <c r="A248" s="107">
        <f>Sheet1!A539</f>
        <v>201599102500</v>
      </c>
      <c r="B248" s="716" t="str">
        <f>IFERROR(VLOOKUP(A248,Sheet1!$A$4:$H$2722,5,0),"-")</f>
        <v>Racord suspensie CD60 (100 buc/cut)</v>
      </c>
      <c r="C248" s="716" t="e">
        <f>VLOOKUP(#REF!,Sheet1!$A$4:$H$2722,7,1)</f>
        <v>#REF!</v>
      </c>
      <c r="D248" s="716" t="e">
        <f>VLOOKUP(#REF!,Sheet1!$A$4:$H$2722,7,1)</f>
        <v>#REF!</v>
      </c>
      <c r="E248" s="242" t="str">
        <f>IFERROR(VLOOKUP(A248,Sheet1!$A$4:$N$2722,7,1),"-")</f>
        <v>buc</v>
      </c>
      <c r="F248" s="242">
        <f>IFERROR(VLOOKUP(A248,Sheet1!$A$4:$N$2722,9,1),"-")</f>
        <v>0</v>
      </c>
      <c r="G248" s="242">
        <f>IFERROR(VLOOKUP(A248,Sheet1!$A$4:$N$2722,10,1),"-")</f>
        <v>0</v>
      </c>
      <c r="H248" s="242">
        <f>IFERROR(VLOOKUP(A248,Sheet1!$A$4:$N$2722,11,1),"-")</f>
        <v>0</v>
      </c>
      <c r="I248" s="129">
        <f>IFERROR(VLOOKUP($A248,Sheet1!$A$4:$H$2722,8,1),"-")</f>
        <v>0.87</v>
      </c>
      <c r="J248" s="25">
        <f>I248-(I248*Cuprins!$H$16)</f>
        <v>0.87</v>
      </c>
      <c r="L248" s="706"/>
    </row>
    <row r="249" spans="1:12" ht="15" customHeight="1" x14ac:dyDescent="0.3">
      <c r="A249" s="109">
        <f>Sheet1!A541</f>
        <v>201599107500</v>
      </c>
      <c r="B249" s="708" t="str">
        <f>IFERROR(VLOOKUP(A249,Sheet1!$A$4:$H$2722,5,0),"-")</f>
        <v>Piesa Prelungire CD60  (50 buc/cut)</v>
      </c>
      <c r="C249" s="709" t="e">
        <f>VLOOKUP(#REF!,Sheet1!$A$4:$H$2722,7,1)</f>
        <v>#REF!</v>
      </c>
      <c r="D249" s="710" t="e">
        <f>VLOOKUP(#REF!,Sheet1!$A$4:$H$2722,7,1)</f>
        <v>#REF!</v>
      </c>
      <c r="E249" s="247" t="str">
        <f>IFERROR(VLOOKUP(A249,Sheet1!$A$4:$N$2722,7,1),"-")</f>
        <v>buc</v>
      </c>
      <c r="F249" s="232">
        <f>IFERROR(VLOOKUP(A249,Sheet1!$A$4:$N$2722,9,1),"-")</f>
        <v>0</v>
      </c>
      <c r="G249" s="233">
        <f>IFERROR(VLOOKUP(A249,Sheet1!$A$4:$N$2722,10,1),"-")</f>
        <v>0</v>
      </c>
      <c r="H249" s="234">
        <f>IFERROR(VLOOKUP(A249,Sheet1!$A$4:$N$2722,11,1),"-")</f>
        <v>0</v>
      </c>
      <c r="I249" s="128">
        <f>IFERROR(VLOOKUP($A249,Sheet1!$A$4:$H$2722,8,1),"-")</f>
        <v>0.57999999999999996</v>
      </c>
      <c r="J249" s="26">
        <f>I249-(I249*Cuprins!$H$16)</f>
        <v>0.57999999999999996</v>
      </c>
      <c r="L249" s="706"/>
    </row>
    <row r="250" spans="1:12" ht="15" customHeight="1" x14ac:dyDescent="0.3">
      <c r="A250" s="107">
        <f>Sheet1!A542</f>
        <v>201599108000</v>
      </c>
      <c r="B250" s="711" t="str">
        <f>IFERROR(VLOOKUP(A250,Sheet1!$A$4:$H$2722,5,0),"-")</f>
        <v>Piesa Prelungire CD60  (100 buc/cut)</v>
      </c>
      <c r="C250" s="711" t="e">
        <f>VLOOKUP(#REF!,Sheet1!$A$4:$H$2722,7,1)</f>
        <v>#REF!</v>
      </c>
      <c r="D250" s="711" t="e">
        <f>VLOOKUP(#REF!,Sheet1!$A$4:$H$2722,7,1)</f>
        <v>#REF!</v>
      </c>
      <c r="E250" s="242" t="str">
        <f>IFERROR(VLOOKUP(A250,Sheet1!$A$4:$N$2722,7,1),"-")</f>
        <v>buc</v>
      </c>
      <c r="F250" s="242">
        <f>IFERROR(VLOOKUP(A250,Sheet1!$A$4:$N$2722,9,1),"-")</f>
        <v>0</v>
      </c>
      <c r="G250" s="242">
        <f>IFERROR(VLOOKUP(A250,Sheet1!$A$4:$N$2722,10,1),"-")</f>
        <v>0</v>
      </c>
      <c r="H250" s="242">
        <f>IFERROR(VLOOKUP(A250,Sheet1!$A$4:$N$2722,11,1),"-")</f>
        <v>0</v>
      </c>
      <c r="I250" s="129">
        <f>IFERROR(VLOOKUP($A250,Sheet1!$A$4:$H$2722,8,1),"-")</f>
        <v>0.55000000000000004</v>
      </c>
      <c r="J250" s="25">
        <f>I250-(I250*Cuprins!$H$16)</f>
        <v>0.55000000000000004</v>
      </c>
      <c r="L250" s="706"/>
    </row>
    <row r="251" spans="1:12" ht="15" customHeight="1" x14ac:dyDescent="0.3">
      <c r="A251" s="109" t="s">
        <v>2994</v>
      </c>
      <c r="B251" s="708" t="str">
        <f>IFERROR(VLOOKUP(A251,Sheet1!$A$4:$H$2722,5,0),"-")</f>
        <v>-</v>
      </c>
      <c r="C251" s="709" t="e">
        <f>VLOOKUP(#REF!,Sheet1!$A$4:$H$2722,7,1)</f>
        <v>#REF!</v>
      </c>
      <c r="D251" s="710" t="e">
        <f>VLOOKUP(#REF!,Sheet1!$A$4:$H$2722,7,1)</f>
        <v>#REF!</v>
      </c>
      <c r="E251" s="247" t="str">
        <f>IFERROR(VLOOKUP(A251,Sheet1!$A$4:$N$2722,7,1),"-")</f>
        <v>-</v>
      </c>
      <c r="F251" s="232" t="str">
        <f>IFERROR(VLOOKUP(A251,Sheet1!$A$4:$N$2722,9,1),"-")</f>
        <v>-</v>
      </c>
      <c r="G251" s="233" t="str">
        <f>IFERROR(VLOOKUP(A251,Sheet1!$A$4:$N$2722,10,1),"-")</f>
        <v>-</v>
      </c>
      <c r="H251" s="234" t="str">
        <f>IFERROR(VLOOKUP(A251,Sheet1!$A$4:$N$2722,11,1),"-")</f>
        <v>-</v>
      </c>
      <c r="I251" s="128" t="str">
        <f>IFERROR(VLOOKUP($A251,Sheet1!$A$4:$H$2722,8,1),"-")</f>
        <v>-</v>
      </c>
      <c r="J251" s="26" t="str">
        <f>IFERROR(VLOOKUP($A251,Sheet1!$A$4:$H$2722,8,1),"-")</f>
        <v>-</v>
      </c>
      <c r="L251" s="706"/>
    </row>
    <row r="252" spans="1:12" ht="15" customHeight="1" x14ac:dyDescent="0.3">
      <c r="A252" s="107" t="s">
        <v>2994</v>
      </c>
      <c r="B252" s="711" t="str">
        <f>IFERROR(VLOOKUP(A252,Sheet1!$A$4:$H$2722,5,0),"-")</f>
        <v>-</v>
      </c>
      <c r="C252" s="711" t="e">
        <f>VLOOKUP(#REF!,Sheet1!$A$4:$H$2722,7,1)</f>
        <v>#REF!</v>
      </c>
      <c r="D252" s="711" t="e">
        <f>VLOOKUP(#REF!,Sheet1!$A$4:$H$2722,7,1)</f>
        <v>#REF!</v>
      </c>
      <c r="E252" s="242" t="str">
        <f>IFERROR(VLOOKUP(A252,Sheet1!$A$4:$N$2722,7,1),"-")</f>
        <v>-</v>
      </c>
      <c r="F252" s="242" t="str">
        <f>IFERROR(VLOOKUP(A252,Sheet1!$A$4:$N$2722,9,1),"-")</f>
        <v>-</v>
      </c>
      <c r="G252" s="242" t="str">
        <f>IFERROR(VLOOKUP(A252,Sheet1!$A$4:$N$2722,10,1),"-")</f>
        <v>-</v>
      </c>
      <c r="H252" s="242" t="str">
        <f>IFERROR(VLOOKUP(A252,Sheet1!$A$4:$N$2722,11,1),"-")</f>
        <v>-</v>
      </c>
      <c r="I252" s="129" t="str">
        <f>IFERROR(VLOOKUP($A252,Sheet1!$A$4:$H$2722,8,1),"-")</f>
        <v>-</v>
      </c>
      <c r="J252" s="25" t="str">
        <f>IFERROR(VLOOKUP($A252,Sheet1!$A$4:$H$2722,8,1),"-")</f>
        <v>-</v>
      </c>
      <c r="L252" s="706"/>
    </row>
    <row r="253" spans="1:12" ht="15" customHeight="1" x14ac:dyDescent="0.3">
      <c r="A253" s="109" t="s">
        <v>2994</v>
      </c>
      <c r="B253" s="708" t="str">
        <f>IFERROR(VLOOKUP(A253,Sheet1!$A$4:$H$2722,5,0),"-")</f>
        <v>-</v>
      </c>
      <c r="C253" s="709" t="e">
        <f>VLOOKUP(#REF!,Sheet1!$A$4:$H$2722,7,1)</f>
        <v>#REF!</v>
      </c>
      <c r="D253" s="710" t="e">
        <f>VLOOKUP(#REF!,Sheet1!$A$4:$H$2722,7,1)</f>
        <v>#REF!</v>
      </c>
      <c r="E253" s="247" t="str">
        <f>IFERROR(VLOOKUP(A253,Sheet1!$A$4:$N$2722,7,1),"-")</f>
        <v>-</v>
      </c>
      <c r="F253" s="232" t="str">
        <f>IFERROR(VLOOKUP(A253,Sheet1!$A$4:$N$2722,9,1),"-")</f>
        <v>-</v>
      </c>
      <c r="G253" s="233" t="str">
        <f>IFERROR(VLOOKUP(A253,Sheet1!$A$4:$N$2722,10,1),"-")</f>
        <v>-</v>
      </c>
      <c r="H253" s="234" t="str">
        <f>IFERROR(VLOOKUP(A253,Sheet1!$A$4:$N$2722,11,1),"-")</f>
        <v>-</v>
      </c>
      <c r="I253" s="128" t="str">
        <f>IFERROR(VLOOKUP($A253,Sheet1!$A$4:$H$2722,8,1),"-")</f>
        <v>-</v>
      </c>
      <c r="J253" s="26" t="str">
        <f>IFERROR(VLOOKUP($A253,Sheet1!$A$4:$H$2722,8,1),"-")</f>
        <v>-</v>
      </c>
      <c r="L253" s="706"/>
    </row>
    <row r="254" spans="1:12" ht="15" customHeight="1" x14ac:dyDescent="0.3">
      <c r="A254" s="107" t="s">
        <v>2994</v>
      </c>
      <c r="B254" s="711" t="str">
        <f>IFERROR(VLOOKUP(A254,Sheet1!$A$4:$H$2722,5,0),"-")</f>
        <v>-</v>
      </c>
      <c r="C254" s="711" t="e">
        <f>VLOOKUP(#REF!,Sheet1!$A$4:$H$2722,7,1)</f>
        <v>#REF!</v>
      </c>
      <c r="D254" s="711" t="e">
        <f>VLOOKUP(#REF!,Sheet1!$A$4:$H$2722,7,1)</f>
        <v>#REF!</v>
      </c>
      <c r="E254" s="242" t="str">
        <f>IFERROR(VLOOKUP(A254,Sheet1!$A$4:$N$2722,7,1),"-")</f>
        <v>-</v>
      </c>
      <c r="F254" s="242" t="str">
        <f>IFERROR(VLOOKUP(A254,Sheet1!$A$4:$N$2722,9,1),"-")</f>
        <v>-</v>
      </c>
      <c r="G254" s="242" t="str">
        <f>IFERROR(VLOOKUP(A254,Sheet1!$A$4:$N$2722,10,1),"-")</f>
        <v>-</v>
      </c>
      <c r="H254" s="242" t="str">
        <f>IFERROR(VLOOKUP(A254,Sheet1!$A$4:$N$2722,11,1),"-")</f>
        <v>-</v>
      </c>
      <c r="I254" s="129" t="str">
        <f>IFERROR(VLOOKUP($A254,Sheet1!$A$4:$H$2722,8,1),"-")</f>
        <v>-</v>
      </c>
      <c r="J254" s="25" t="str">
        <f>IFERROR(VLOOKUP($A254,Sheet1!$A$4:$H$2722,8,1),"-")</f>
        <v>-</v>
      </c>
      <c r="L254" s="706"/>
    </row>
    <row r="255" spans="1:12" ht="15" customHeight="1" x14ac:dyDescent="0.3">
      <c r="A255" s="109" t="s">
        <v>2994</v>
      </c>
      <c r="B255" s="708" t="str">
        <f>IFERROR(VLOOKUP(A255,Sheet1!$A$4:$H$2722,5,0),"-")</f>
        <v>-</v>
      </c>
      <c r="C255" s="709" t="e">
        <f>VLOOKUP(#REF!,Sheet1!$A$4:$H$2722,7,1)</f>
        <v>#REF!</v>
      </c>
      <c r="D255" s="710" t="e">
        <f>VLOOKUP(#REF!,Sheet1!$A$4:$H$2722,7,1)</f>
        <v>#REF!</v>
      </c>
      <c r="E255" s="247" t="str">
        <f>IFERROR(VLOOKUP(A255,Sheet1!$A$4:$N$2722,7,1),"-")</f>
        <v>-</v>
      </c>
      <c r="F255" s="232" t="str">
        <f>IFERROR(VLOOKUP(A255,Sheet1!$A$4:$N$2722,9,1),"-")</f>
        <v>-</v>
      </c>
      <c r="G255" s="233" t="str">
        <f>IFERROR(VLOOKUP(A255,Sheet1!$A$4:$N$2722,10,1),"-")</f>
        <v>-</v>
      </c>
      <c r="H255" s="234" t="str">
        <f>IFERROR(VLOOKUP(A255,Sheet1!$A$4:$N$2722,11,1),"-")</f>
        <v>-</v>
      </c>
      <c r="I255" s="128" t="str">
        <f>IFERROR(VLOOKUP($A255,Sheet1!$A$4:$H$2722,8,1),"-")</f>
        <v>-</v>
      </c>
      <c r="J255" s="26" t="str">
        <f>IFERROR(VLOOKUP($A255,Sheet1!$A$4:$H$2722,8,1),"-")</f>
        <v>-</v>
      </c>
      <c r="L255" s="706"/>
    </row>
    <row r="256" spans="1:12" ht="15" customHeight="1" x14ac:dyDescent="0.3">
      <c r="A256" s="108" t="s">
        <v>2994</v>
      </c>
      <c r="B256" s="715" t="str">
        <f>IFERROR(VLOOKUP(A256,Sheet1!$A$4:$H$2722,5,0),"-")</f>
        <v>-</v>
      </c>
      <c r="C256" s="715" t="e">
        <f>VLOOKUP(#REF!,Sheet1!$A$4:$H$2722,7,1)</f>
        <v>#REF!</v>
      </c>
      <c r="D256" s="715" t="e">
        <f>VLOOKUP(#REF!,Sheet1!$A$4:$H$2722,7,1)</f>
        <v>#REF!</v>
      </c>
      <c r="E256" s="238" t="str">
        <f>IFERROR(VLOOKUP(A256,Sheet1!$A$4:$N$2722,7,1),"-")</f>
        <v>-</v>
      </c>
      <c r="F256" s="238" t="str">
        <f>IFERROR(VLOOKUP(A256,Sheet1!$A$4:$N$2722,9,1),"-")</f>
        <v>-</v>
      </c>
      <c r="G256" s="238" t="str">
        <f>IFERROR(VLOOKUP(A256,Sheet1!$A$4:$N$2722,10,1),"-")</f>
        <v>-</v>
      </c>
      <c r="H256" s="238" t="str">
        <f>IFERROR(VLOOKUP(A256,Sheet1!$A$4:$N$2722,11,1),"-")</f>
        <v>-</v>
      </c>
      <c r="I256" s="131" t="str">
        <f>IFERROR(VLOOKUP($A256,Sheet1!$A$4:$H$2722,8,1),"-")</f>
        <v>-</v>
      </c>
      <c r="J256" s="29" t="str">
        <f>IFERROR(VLOOKUP($A256,Sheet1!$A$4:$H$2722,8,1),"-")</f>
        <v>-</v>
      </c>
      <c r="L256" s="706"/>
    </row>
    <row r="257" spans="12:12" ht="15" customHeight="1" x14ac:dyDescent="0.3">
      <c r="L257" s="706"/>
    </row>
    <row r="258" spans="12:12" ht="15" customHeight="1" x14ac:dyDescent="0.3">
      <c r="L258" s="706"/>
    </row>
    <row r="259" spans="12:12" ht="15" customHeight="1" x14ac:dyDescent="0.3">
      <c r="L259" s="706"/>
    </row>
    <row r="260" spans="12:12" ht="15" customHeight="1" x14ac:dyDescent="0.3">
      <c r="L260" s="706"/>
    </row>
    <row r="261" spans="12:12" ht="15" customHeight="1" x14ac:dyDescent="0.3">
      <c r="L261" s="706"/>
    </row>
  </sheetData>
  <mergeCells count="287">
    <mergeCell ref="L227:L261"/>
    <mergeCell ref="L54:L68"/>
    <mergeCell ref="L106:L120"/>
    <mergeCell ref="L121:L122"/>
    <mergeCell ref="L123:L157"/>
    <mergeCell ref="L158:L172"/>
    <mergeCell ref="L173:L174"/>
    <mergeCell ref="L175:L209"/>
    <mergeCell ref="L210:L224"/>
    <mergeCell ref="L225:L226"/>
    <mergeCell ref="L71:L105"/>
    <mergeCell ref="L69:L70"/>
    <mergeCell ref="A244:A246"/>
    <mergeCell ref="B244:D246"/>
    <mergeCell ref="E244:E246"/>
    <mergeCell ref="F244:F246"/>
    <mergeCell ref="G244:G246"/>
    <mergeCell ref="H244:H246"/>
    <mergeCell ref="I244:I246"/>
    <mergeCell ref="J244:J246"/>
    <mergeCell ref="A242:A243"/>
    <mergeCell ref="B242:H243"/>
    <mergeCell ref="I242:J243"/>
    <mergeCell ref="A234:A236"/>
    <mergeCell ref="B234:D236"/>
    <mergeCell ref="E234:E236"/>
    <mergeCell ref="F234:F236"/>
    <mergeCell ref="G234:G236"/>
    <mergeCell ref="H234:H236"/>
    <mergeCell ref="I234:I236"/>
    <mergeCell ref="J234:J236"/>
    <mergeCell ref="A218:A220"/>
    <mergeCell ref="B218:D220"/>
    <mergeCell ref="E218:E220"/>
    <mergeCell ref="F218:F220"/>
    <mergeCell ref="G218:G220"/>
    <mergeCell ref="H218:H220"/>
    <mergeCell ref="I218:I220"/>
    <mergeCell ref="J218:J220"/>
    <mergeCell ref="A232:A233"/>
    <mergeCell ref="B232:H233"/>
    <mergeCell ref="I232:J233"/>
    <mergeCell ref="B224:D224"/>
    <mergeCell ref="B223:D223"/>
    <mergeCell ref="B222:D222"/>
    <mergeCell ref="B221:D221"/>
    <mergeCell ref="A202:A204"/>
    <mergeCell ref="B202:D204"/>
    <mergeCell ref="E202:E204"/>
    <mergeCell ref="F202:F204"/>
    <mergeCell ref="G202:G204"/>
    <mergeCell ref="H202:H204"/>
    <mergeCell ref="I202:I204"/>
    <mergeCell ref="J202:J204"/>
    <mergeCell ref="A216:A217"/>
    <mergeCell ref="B216:H217"/>
    <mergeCell ref="I216:J217"/>
    <mergeCell ref="A212:A214"/>
    <mergeCell ref="B212:H214"/>
    <mergeCell ref="I212:J214"/>
    <mergeCell ref="B207:D207"/>
    <mergeCell ref="B208:D208"/>
    <mergeCell ref="B206:D206"/>
    <mergeCell ref="B205:D205"/>
    <mergeCell ref="A200:A201"/>
    <mergeCell ref="B200:H201"/>
    <mergeCell ref="I200:J201"/>
    <mergeCell ref="B193:D193"/>
    <mergeCell ref="B194:D194"/>
    <mergeCell ref="B197:D197"/>
    <mergeCell ref="B198:D198"/>
    <mergeCell ref="B195:D195"/>
    <mergeCell ref="B196:D196"/>
    <mergeCell ref="A188:A189"/>
    <mergeCell ref="B188:H189"/>
    <mergeCell ref="I188:J189"/>
    <mergeCell ref="B186:D186"/>
    <mergeCell ref="B183:D183"/>
    <mergeCell ref="B184:D184"/>
    <mergeCell ref="B185:D185"/>
    <mergeCell ref="A190:A192"/>
    <mergeCell ref="B190:D192"/>
    <mergeCell ref="E190:E192"/>
    <mergeCell ref="F190:F192"/>
    <mergeCell ref="G190:G192"/>
    <mergeCell ref="H190:H192"/>
    <mergeCell ref="I190:I192"/>
    <mergeCell ref="J190:J192"/>
    <mergeCell ref="A178:A179"/>
    <mergeCell ref="B178:H179"/>
    <mergeCell ref="I178:J179"/>
    <mergeCell ref="B170:D170"/>
    <mergeCell ref="B171:D171"/>
    <mergeCell ref="B172:D172"/>
    <mergeCell ref="B176:D176"/>
    <mergeCell ref="B175:D175"/>
    <mergeCell ref="A180:A182"/>
    <mergeCell ref="B180:D182"/>
    <mergeCell ref="E180:E182"/>
    <mergeCell ref="F180:F182"/>
    <mergeCell ref="G180:G182"/>
    <mergeCell ref="H180:H182"/>
    <mergeCell ref="I180:I182"/>
    <mergeCell ref="J180:J182"/>
    <mergeCell ref="B174:D174"/>
    <mergeCell ref="B164:H165"/>
    <mergeCell ref="I164:J165"/>
    <mergeCell ref="I160:J162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164:A165"/>
    <mergeCell ref="B43:D43"/>
    <mergeCell ref="A58:A60"/>
    <mergeCell ref="B58:D60"/>
    <mergeCell ref="E58:E60"/>
    <mergeCell ref="F58:F60"/>
    <mergeCell ref="A133:A134"/>
    <mergeCell ref="B133:H134"/>
    <mergeCell ref="I133:J134"/>
    <mergeCell ref="A135:A137"/>
    <mergeCell ref="B135:D137"/>
    <mergeCell ref="E135:E137"/>
    <mergeCell ref="F135:F137"/>
    <mergeCell ref="G135:G137"/>
    <mergeCell ref="H135:H137"/>
    <mergeCell ref="I135:I137"/>
    <mergeCell ref="J135:J137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B24:H25"/>
    <mergeCell ref="I24:J25"/>
    <mergeCell ref="B30:D30"/>
    <mergeCell ref="B31:D31"/>
    <mergeCell ref="B32:D32"/>
    <mergeCell ref="B42:D42"/>
    <mergeCell ref="B39:D39"/>
    <mergeCell ref="B26:D28"/>
    <mergeCell ref="E26:E28"/>
    <mergeCell ref="F26:F28"/>
    <mergeCell ref="A8:A9"/>
    <mergeCell ref="B8:H9"/>
    <mergeCell ref="A10:A12"/>
    <mergeCell ref="B10:D12"/>
    <mergeCell ref="E10:E12"/>
    <mergeCell ref="F10:F12"/>
    <mergeCell ref="G10:G12"/>
    <mergeCell ref="H10:H12"/>
    <mergeCell ref="J10:J12"/>
    <mergeCell ref="B169:D169"/>
    <mergeCell ref="B155:D155"/>
    <mergeCell ref="B173:D173"/>
    <mergeCell ref="A123:A124"/>
    <mergeCell ref="B123:H124"/>
    <mergeCell ref="A125:A127"/>
    <mergeCell ref="B125:D127"/>
    <mergeCell ref="E125:E127"/>
    <mergeCell ref="F125:F127"/>
    <mergeCell ref="G125:G127"/>
    <mergeCell ref="H125:H127"/>
    <mergeCell ref="A147:A148"/>
    <mergeCell ref="B147:H148"/>
    <mergeCell ref="B138:D138"/>
    <mergeCell ref="B139:D139"/>
    <mergeCell ref="B140:D140"/>
    <mergeCell ref="B145:D145"/>
    <mergeCell ref="B141:D141"/>
    <mergeCell ref="B142:D142"/>
    <mergeCell ref="B143:D143"/>
    <mergeCell ref="B144:D144"/>
    <mergeCell ref="B130:D130"/>
    <mergeCell ref="B131:D131"/>
    <mergeCell ref="A149:A151"/>
    <mergeCell ref="A4:A6"/>
    <mergeCell ref="B4:H6"/>
    <mergeCell ref="A108:A110"/>
    <mergeCell ref="B108:H110"/>
    <mergeCell ref="A160:A162"/>
    <mergeCell ref="B160:H162"/>
    <mergeCell ref="A34:A35"/>
    <mergeCell ref="B34:H35"/>
    <mergeCell ref="A36:A38"/>
    <mergeCell ref="B36:D38"/>
    <mergeCell ref="E36:E38"/>
    <mergeCell ref="F36:F38"/>
    <mergeCell ref="G36:G38"/>
    <mergeCell ref="H36:H38"/>
    <mergeCell ref="A56:A57"/>
    <mergeCell ref="B56:H57"/>
    <mergeCell ref="A24:A25"/>
    <mergeCell ref="B128:D128"/>
    <mergeCell ref="B129:D129"/>
    <mergeCell ref="B46:D46"/>
    <mergeCell ref="B47:D47"/>
    <mergeCell ref="B40:D40"/>
    <mergeCell ref="B41:D41"/>
    <mergeCell ref="A26:A28"/>
    <mergeCell ref="B255:D255"/>
    <mergeCell ref="B256:D256"/>
    <mergeCell ref="B251:D251"/>
    <mergeCell ref="B252:D252"/>
    <mergeCell ref="B253:D253"/>
    <mergeCell ref="B248:D248"/>
    <mergeCell ref="B249:D249"/>
    <mergeCell ref="B250:D250"/>
    <mergeCell ref="B225:D225"/>
    <mergeCell ref="B226:D226"/>
    <mergeCell ref="B227:D227"/>
    <mergeCell ref="B238:D238"/>
    <mergeCell ref="B239:D239"/>
    <mergeCell ref="B240:D240"/>
    <mergeCell ref="B237:D237"/>
    <mergeCell ref="B228:D228"/>
    <mergeCell ref="B229:D229"/>
    <mergeCell ref="B247:D247"/>
    <mergeCell ref="B230:D230"/>
    <mergeCell ref="B254:D254"/>
    <mergeCell ref="B119:D119"/>
    <mergeCell ref="B120:D120"/>
    <mergeCell ref="I108:J110"/>
    <mergeCell ref="B152:D152"/>
    <mergeCell ref="B153:D153"/>
    <mergeCell ref="B154:D154"/>
    <mergeCell ref="I123:J124"/>
    <mergeCell ref="I125:I127"/>
    <mergeCell ref="B121:D121"/>
    <mergeCell ref="B117:D117"/>
    <mergeCell ref="J125:J127"/>
    <mergeCell ref="I147:J148"/>
    <mergeCell ref="B149:D151"/>
    <mergeCell ref="E149:E151"/>
    <mergeCell ref="F149:F151"/>
    <mergeCell ref="G149:G151"/>
    <mergeCell ref="H149:H151"/>
    <mergeCell ref="I149:I151"/>
    <mergeCell ref="J149:J151"/>
    <mergeCell ref="B118:D118"/>
    <mergeCell ref="I114:I116"/>
    <mergeCell ref="J114:J116"/>
    <mergeCell ref="H114:H116"/>
    <mergeCell ref="B44:D44"/>
    <mergeCell ref="B45:D45"/>
    <mergeCell ref="G58:G60"/>
    <mergeCell ref="H58:H60"/>
    <mergeCell ref="I58:I60"/>
    <mergeCell ref="J58:J60"/>
    <mergeCell ref="B63:D63"/>
    <mergeCell ref="B64:D64"/>
    <mergeCell ref="B61:D61"/>
    <mergeCell ref="B62:D62"/>
    <mergeCell ref="I56:J57"/>
    <mergeCell ref="B48:D48"/>
    <mergeCell ref="L17:L18"/>
    <mergeCell ref="I4:J6"/>
    <mergeCell ref="G26:G28"/>
    <mergeCell ref="H26:H28"/>
    <mergeCell ref="I26:I28"/>
    <mergeCell ref="L2:L16"/>
    <mergeCell ref="L19:L53"/>
    <mergeCell ref="B17:D17"/>
    <mergeCell ref="B18:D18"/>
    <mergeCell ref="B19:D19"/>
    <mergeCell ref="B29:D29"/>
    <mergeCell ref="B13:D13"/>
    <mergeCell ref="B14:D14"/>
    <mergeCell ref="B15:D15"/>
    <mergeCell ref="B20:D20"/>
    <mergeCell ref="B21:D21"/>
    <mergeCell ref="B22:D22"/>
    <mergeCell ref="B16:D16"/>
    <mergeCell ref="J26:J28"/>
    <mergeCell ref="I34:J35"/>
    <mergeCell ref="I36:I38"/>
    <mergeCell ref="J36:J38"/>
    <mergeCell ref="I8:J9"/>
    <mergeCell ref="I10:I12"/>
  </mergeCells>
  <hyperlinks>
    <hyperlink ref="A1" location="Cuprins!A1" display="cuprins" xr:uid="{00000000-0004-0000-0A00-000000000000}"/>
    <hyperlink ref="C1" location="'Fisa de proiect'!A1" display="Fisa de Proiect" xr:uid="{00000000-0004-0000-0A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499984740745262"/>
  </sheetPr>
  <dimension ref="A1:L441"/>
  <sheetViews>
    <sheetView view="pageBreakPreview" zoomScale="92" zoomScaleNormal="130" zoomScaleSheetLayoutView="112" workbookViewId="0">
      <pane ySplit="1" topLeftCell="A269" activePane="bottomLeft" state="frozen"/>
      <selection pane="bottomLeft" activeCell="L277" sqref="L277:L278"/>
    </sheetView>
  </sheetViews>
  <sheetFormatPr defaultColWidth="8.88671875" defaultRowHeight="15" customHeight="1" x14ac:dyDescent="0.3"/>
  <cols>
    <col min="1" max="1" width="15.33203125" customWidth="1"/>
    <col min="2" max="4" width="12.33203125" style="245" customWidth="1"/>
    <col min="5" max="5" width="3.6640625" style="245" customWidth="1"/>
    <col min="6" max="8" width="8.6640625" style="245" customWidth="1"/>
    <col min="9" max="9" width="11.33203125" style="127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248" t="s">
        <v>3412</v>
      </c>
      <c r="J1" s="6"/>
      <c r="L1"/>
    </row>
    <row r="2" spans="1:12" ht="15" customHeight="1" x14ac:dyDescent="0.3">
      <c r="L2" s="725" t="s">
        <v>3135</v>
      </c>
    </row>
    <row r="3" spans="1:12" ht="15" customHeight="1" thickBot="1" x14ac:dyDescent="0.35">
      <c r="L3" s="725"/>
    </row>
    <row r="4" spans="1:12" ht="15" customHeight="1" x14ac:dyDescent="0.3">
      <c r="A4" s="658"/>
      <c r="B4" s="661" t="s">
        <v>3142</v>
      </c>
      <c r="C4" s="661"/>
      <c r="D4" s="661"/>
      <c r="E4" s="661"/>
      <c r="F4" s="661"/>
      <c r="G4" s="661"/>
      <c r="H4" s="661"/>
      <c r="I4" s="661"/>
      <c r="J4" s="664"/>
      <c r="L4" s="725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25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25"/>
    </row>
    <row r="7" spans="1:12" ht="15" customHeight="1" x14ac:dyDescent="0.3">
      <c r="A7" s="1"/>
      <c r="B7" s="249"/>
      <c r="C7" s="250"/>
      <c r="D7" s="250"/>
      <c r="E7" s="250"/>
      <c r="F7" s="250"/>
      <c r="G7" s="250"/>
      <c r="H7" s="251"/>
      <c r="I7" s="138"/>
      <c r="J7" s="3"/>
      <c r="L7" s="725"/>
    </row>
    <row r="8" spans="1:12" ht="15" customHeight="1" x14ac:dyDescent="0.3">
      <c r="A8" s="667"/>
      <c r="B8" s="669" t="s">
        <v>3136</v>
      </c>
      <c r="C8" s="669"/>
      <c r="D8" s="669"/>
      <c r="E8" s="669"/>
      <c r="F8" s="669"/>
      <c r="G8" s="669"/>
      <c r="H8" s="669"/>
      <c r="I8" s="671"/>
      <c r="J8" s="672"/>
      <c r="L8" s="725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25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25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25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25"/>
    </row>
    <row r="13" spans="1:12" ht="15" customHeight="1" x14ac:dyDescent="0.3">
      <c r="A13" s="109">
        <f>Sheet1!A551</f>
        <v>202020131000</v>
      </c>
      <c r="B13" s="708" t="str">
        <f>IFERROR(VLOOKUP(A13,Sheet1!$A$4:$H$2722,5,0),"-")</f>
        <v>Banda de Armare a rost. tip retea, 20m</v>
      </c>
      <c r="C13" s="709" t="e">
        <f>VLOOKUP(#REF!,Sheet1!$A$4:$H$2722,7,1)</f>
        <v>#REF!</v>
      </c>
      <c r="D13" s="710" t="e">
        <f>VLOOKUP(#REF!,Sheet1!$A$4:$H$2722,7,1)</f>
        <v>#REF!</v>
      </c>
      <c r="E13" s="247" t="str">
        <f>IFERROR(VLOOKUP(A13,Sheet1!$A$4:$N$2722,7,1),"-")</f>
        <v>buc</v>
      </c>
      <c r="F13" s="232">
        <f>IFERROR(VLOOKUP(A13,Sheet1!$A$4:$N$2722,9,1),"-")</f>
        <v>0</v>
      </c>
      <c r="G13" s="233">
        <f>IFERROR(VLOOKUP(A13,Sheet1!$A$4:$N$2722,10,1),"-")</f>
        <v>0</v>
      </c>
      <c r="H13" s="234">
        <f>IFERROR(VLOOKUP(A13,Sheet1!$A$4:$N$2722,11,1),"-")</f>
        <v>0</v>
      </c>
      <c r="I13" s="128">
        <f>IFERROR(VLOOKUP($A13,Sheet1!$A$4:$H$2722,8,1),"-")</f>
        <v>749.36</v>
      </c>
      <c r="J13" s="26">
        <f>I13-(I13*Cuprins!$H$17)</f>
        <v>749.36</v>
      </c>
      <c r="K13" s="7"/>
      <c r="L13" s="725"/>
    </row>
    <row r="14" spans="1:12" ht="15" customHeight="1" x14ac:dyDescent="0.3">
      <c r="A14" s="107">
        <f>Sheet1!A552</f>
        <v>202020132000</v>
      </c>
      <c r="B14" s="711" t="str">
        <f>IFERROR(VLOOKUP(A14,Sheet1!$A$4:$H$2722,5,0),"-")</f>
        <v>Banda de Armare a rost. tip retea, 90m</v>
      </c>
      <c r="C14" s="711" t="e">
        <f>VLOOKUP(#REF!,Sheet1!$A$4:$H$2722,7,1)</f>
        <v>#REF!</v>
      </c>
      <c r="D14" s="711" t="e">
        <f>VLOOKUP(#REF!,Sheet1!$A$4:$H$2722,7,1)</f>
        <v>#REF!</v>
      </c>
      <c r="E14" s="242" t="str">
        <f>IFERROR(VLOOKUP(A14,Sheet1!$A$4:$N$2722,7,1),"-")</f>
        <v>buc</v>
      </c>
      <c r="F14" s="242">
        <f>IFERROR(VLOOKUP(A14,Sheet1!$A$4:$N$2722,9,1),"-")</f>
        <v>0</v>
      </c>
      <c r="G14" s="242">
        <f>IFERROR(VLOOKUP(A14,Sheet1!$A$4:$N$2722,10,1),"-")</f>
        <v>50</v>
      </c>
      <c r="H14" s="309">
        <f>IFERROR(VLOOKUP(A14,Sheet1!$A$4:$N$2722,11,1),"-")</f>
        <v>90000</v>
      </c>
      <c r="I14" s="129">
        <f>IFERROR(VLOOKUP($A14,Sheet1!$A$4:$H$2722,8,1),"-")</f>
        <v>2507.0500000000002</v>
      </c>
      <c r="J14" s="25">
        <f>I14-(I14*Cuprins!$H$17)</f>
        <v>2507.0500000000002</v>
      </c>
      <c r="L14" s="725"/>
    </row>
    <row r="15" spans="1:12" ht="15" customHeight="1" x14ac:dyDescent="0.3">
      <c r="A15" s="109">
        <f>Sheet1!A553</f>
        <v>202020133000</v>
      </c>
      <c r="B15" s="708" t="str">
        <f>IFERROR(VLOOKUP(A15,Sheet1!$A$4:$H$2722,5,0),"-")</f>
        <v>Banda  din fibra de sticla 25 ml Knauf</v>
      </c>
      <c r="C15" s="709" t="e">
        <f>VLOOKUP(#REF!,Sheet1!$A$4:$H$2722,7,1)</f>
        <v>#REF!</v>
      </c>
      <c r="D15" s="710" t="e">
        <f>VLOOKUP(#REF!,Sheet1!$A$4:$H$2722,7,1)</f>
        <v>#REF!</v>
      </c>
      <c r="E15" s="247" t="str">
        <f>IFERROR(VLOOKUP(A15,Sheet1!$A$4:$N$2722,7,1),"-")</f>
        <v>buc</v>
      </c>
      <c r="F15" s="232">
        <f>IFERROR(VLOOKUP(A15,Sheet1!$A$4:$N$2722,9,1),"-")</f>
        <v>0</v>
      </c>
      <c r="G15" s="233">
        <f>IFERROR(VLOOKUP(A15,Sheet1!$A$4:$N$2722,10,1),"-")</f>
        <v>50</v>
      </c>
      <c r="H15" s="310">
        <f>IFERROR(VLOOKUP(A15,Sheet1!$A$4:$N$2722,11,1),"-")</f>
        <v>25000</v>
      </c>
      <c r="I15" s="128">
        <f>IFERROR(VLOOKUP($A15,Sheet1!$A$4:$H$2722,8,1),"-")</f>
        <v>418.76</v>
      </c>
      <c r="J15" s="26">
        <f>I15-(I15*Cuprins!$H$17)</f>
        <v>418.76</v>
      </c>
      <c r="L15" s="725"/>
    </row>
    <row r="16" spans="1:12" ht="15" customHeight="1" x14ac:dyDescent="0.3">
      <c r="A16" s="107">
        <f>Sheet1!A554</f>
        <v>202020135000</v>
      </c>
      <c r="B16" s="711" t="str">
        <f>IFERROR(VLOOKUP(A16,Sheet1!$A$4:$H$2722,5,0),"-")</f>
        <v>Banda de Armare a rost. din hartie 23 m</v>
      </c>
      <c r="C16" s="711" t="e">
        <f>VLOOKUP(#REF!,Sheet1!$A$4:$H$2722,7,1)</f>
        <v>#REF!</v>
      </c>
      <c r="D16" s="711" t="e">
        <f>VLOOKUP(#REF!,Sheet1!$A$4:$H$2722,7,1)</f>
        <v>#REF!</v>
      </c>
      <c r="E16" s="242" t="str">
        <f>IFERROR(VLOOKUP(A16,Sheet1!$A$4:$N$2722,7,1),"-")</f>
        <v>buc</v>
      </c>
      <c r="F16" s="242">
        <f>IFERROR(VLOOKUP(A16,Sheet1!$A$4:$N$2722,9,1),"-")</f>
        <v>0</v>
      </c>
      <c r="G16" s="242">
        <f>IFERROR(VLOOKUP(A16,Sheet1!$A$4:$N$2722,10,1),"-")</f>
        <v>50</v>
      </c>
      <c r="H16" s="309">
        <f>IFERROR(VLOOKUP(A16,Sheet1!$A$4:$N$2722,11,1),"-")</f>
        <v>23000</v>
      </c>
      <c r="I16" s="129">
        <f>IFERROR(VLOOKUP($A16,Sheet1!$A$4:$H$2722,8,1),"-")</f>
        <v>8.9600000000000009</v>
      </c>
      <c r="J16" s="25">
        <f>I16-(I16*Cuprins!$H$17)</f>
        <v>8.9600000000000009</v>
      </c>
      <c r="L16" s="725"/>
    </row>
    <row r="17" spans="1:12" ht="15" customHeight="1" x14ac:dyDescent="0.3">
      <c r="A17" s="109">
        <f>Sheet1!A555</f>
        <v>202020136000</v>
      </c>
      <c r="B17" s="708" t="str">
        <f>IFERROR(VLOOKUP(A17,Sheet1!$A$4:$H$2722,5,0),"-")</f>
        <v>Banda din hartie pt. rosturi 75 ml</v>
      </c>
      <c r="C17" s="709" t="e">
        <f>VLOOKUP(#REF!,Sheet1!$A$4:$H$2722,7,1)</f>
        <v>#REF!</v>
      </c>
      <c r="D17" s="710" t="e">
        <f>VLOOKUP(#REF!,Sheet1!$A$4:$H$2722,7,1)</f>
        <v>#REF!</v>
      </c>
      <c r="E17" s="247" t="str">
        <f>IFERROR(VLOOKUP(A17,Sheet1!$A$4:$N$2722,7,1),"-")</f>
        <v>buc</v>
      </c>
      <c r="F17" s="232">
        <f>IFERROR(VLOOKUP(A17,Sheet1!$A$4:$N$2722,9,1),"-")</f>
        <v>0</v>
      </c>
      <c r="G17" s="233">
        <f>IFERROR(VLOOKUP(A17,Sheet1!$A$4:$N$2722,10,1),"-")</f>
        <v>0</v>
      </c>
      <c r="H17" s="310">
        <f>IFERROR(VLOOKUP(A17,Sheet1!$A$4:$N$2722,11,1),"-")</f>
        <v>0</v>
      </c>
      <c r="I17" s="128">
        <f>IFERROR(VLOOKUP($A17,Sheet1!$A$4:$H$2722,8,1),"-")</f>
        <v>20.77</v>
      </c>
      <c r="J17" s="26">
        <f>I17-(I17*Cuprins!$H$17)</f>
        <v>20.77</v>
      </c>
      <c r="L17" s="494">
        <f>'Accesorii CD UA'!L225+1</f>
        <v>44</v>
      </c>
    </row>
    <row r="18" spans="1:12" ht="15" customHeight="1" x14ac:dyDescent="0.3">
      <c r="A18" s="107">
        <f>Sheet1!A556</f>
        <v>202020137000</v>
      </c>
      <c r="B18" s="711" t="str">
        <f>IFERROR(VLOOKUP(A18,Sheet1!$A$4:$H$2722,5,0),"-")</f>
        <v>Banda din hartie pt. rosturi 150 ml</v>
      </c>
      <c r="C18" s="711" t="e">
        <f>VLOOKUP(#REF!,Sheet1!$A$4:$H$2722,7,1)</f>
        <v>#REF!</v>
      </c>
      <c r="D18" s="711" t="e">
        <f>VLOOKUP(#REF!,Sheet1!$A$4:$H$2722,7,1)</f>
        <v>#REF!</v>
      </c>
      <c r="E18" s="242" t="str">
        <f>IFERROR(VLOOKUP(A18,Sheet1!$A$4:$N$2722,7,1),"-")</f>
        <v>buc</v>
      </c>
      <c r="F18" s="242">
        <f>IFERROR(VLOOKUP(A18,Sheet1!$A$4:$N$2722,9,1),"-")</f>
        <v>0</v>
      </c>
      <c r="G18" s="242">
        <f>IFERROR(VLOOKUP(A18,Sheet1!$A$4:$N$2722,10,1),"-")</f>
        <v>0</v>
      </c>
      <c r="H18" s="309">
        <f>IFERROR(VLOOKUP(A18,Sheet1!$A$4:$N$2722,11,1),"-")</f>
        <v>0</v>
      </c>
      <c r="I18" s="129">
        <f>IFERROR(VLOOKUP($A18,Sheet1!$A$4:$H$2722,8,1),"-")</f>
        <v>3366.61</v>
      </c>
      <c r="J18" s="25">
        <f>I18-(I18*Cuprins!$H$17)</f>
        <v>3366.61</v>
      </c>
      <c r="K18" s="8"/>
      <c r="L18" s="494"/>
    </row>
    <row r="19" spans="1:12" ht="15" customHeight="1" x14ac:dyDescent="0.3">
      <c r="A19" s="109">
        <f>Sheet1!A563</f>
        <v>202020301000</v>
      </c>
      <c r="B19" s="708" t="str">
        <f>IFERROR(VLOOKUP(A19,Sheet1!$A$4:$H$2722,5,0),"-")</f>
        <v>Banda de armare Kurt 50 mm 25 ml</v>
      </c>
      <c r="C19" s="709" t="e">
        <f>VLOOKUP(#REF!,Sheet1!$A$4:$H$2722,7,1)</f>
        <v>#REF!</v>
      </c>
      <c r="D19" s="710" t="e">
        <f>VLOOKUP(#REF!,Sheet1!$A$4:$H$2722,7,1)</f>
        <v>#REF!</v>
      </c>
      <c r="E19" s="247" t="str">
        <f>IFERROR(VLOOKUP(A19,Sheet1!$A$4:$N$2722,7,1),"-")</f>
        <v>buc</v>
      </c>
      <c r="F19" s="232">
        <f>IFERROR(VLOOKUP(A19,Sheet1!$A$4:$N$2722,9,1),"-")</f>
        <v>0</v>
      </c>
      <c r="G19" s="233">
        <f>IFERROR(VLOOKUP(A19,Sheet1!$A$4:$N$2722,10,1),"-")</f>
        <v>50</v>
      </c>
      <c r="H19" s="310">
        <f>IFERROR(VLOOKUP(A19,Sheet1!$A$4:$N$2722,11,1),"-")</f>
        <v>25000</v>
      </c>
      <c r="I19" s="128">
        <f>IFERROR(VLOOKUP($A19,Sheet1!$A$4:$H$2722,8,1),"-")</f>
        <v>44.35</v>
      </c>
      <c r="J19" s="26">
        <f>I19-(I19*Cuprins!$H$17)</f>
        <v>44.35</v>
      </c>
      <c r="L19" s="726" t="s">
        <v>3001</v>
      </c>
    </row>
    <row r="20" spans="1:12" ht="15" customHeight="1" x14ac:dyDescent="0.3">
      <c r="A20" s="108">
        <f>Sheet1!A1763</f>
        <v>459020100500</v>
      </c>
      <c r="B20" s="715" t="str">
        <f>IFERROR(VLOOKUP(A20,Sheet1!$A$4:$H$2722,5,0),"-")</f>
        <v>Banda impermeabilizare 10 m Knauf</v>
      </c>
      <c r="C20" s="715" t="e">
        <f>VLOOKUP(#REF!,Sheet1!$A$4:$H$2722,7,1)</f>
        <v>#REF!</v>
      </c>
      <c r="D20" s="715" t="e">
        <f>VLOOKUP(#REF!,Sheet1!$A$4:$H$2722,7,1)</f>
        <v>#REF!</v>
      </c>
      <c r="E20" s="238" t="str">
        <f>IFERROR(VLOOKUP(A20,Sheet1!$A$4:$N$2722,7,1),"-")</f>
        <v>rol</v>
      </c>
      <c r="F20" s="238">
        <f>IFERROR(VLOOKUP(A20,Sheet1!$A$4:$N$2722,9,1),"-")</f>
        <v>0</v>
      </c>
      <c r="G20" s="238">
        <f>IFERROR(VLOOKUP(A20,Sheet1!$A$4:$N$2722,10,1),"-")</f>
        <v>0</v>
      </c>
      <c r="H20" s="238">
        <f>IFERROR(VLOOKUP(A20,Sheet1!$A$4:$N$2722,11,1),"-")</f>
        <v>0</v>
      </c>
      <c r="I20" s="131">
        <f>IFERROR(VLOOKUP($A20,Sheet1!$A$4:$H$2722,8,1),"-")</f>
        <v>107.9</v>
      </c>
      <c r="J20" s="29">
        <f>I20-(I20*Cuprins!$H$17)</f>
        <v>107.9</v>
      </c>
      <c r="L20" s="726"/>
    </row>
    <row r="21" spans="1:12" ht="15" customHeight="1" x14ac:dyDescent="0.3">
      <c r="L21" s="726"/>
    </row>
    <row r="22" spans="1:12" ht="15" customHeight="1" x14ac:dyDescent="0.3">
      <c r="A22" s="667"/>
      <c r="B22" s="669" t="s">
        <v>3138</v>
      </c>
      <c r="C22" s="669"/>
      <c r="D22" s="669"/>
      <c r="E22" s="669"/>
      <c r="F22" s="669"/>
      <c r="G22" s="669"/>
      <c r="H22" s="669"/>
      <c r="I22" s="671"/>
      <c r="J22" s="672"/>
      <c r="K22" s="7"/>
      <c r="L22" s="726"/>
    </row>
    <row r="23" spans="1:12" ht="15" customHeight="1" x14ac:dyDescent="0.3">
      <c r="A23" s="668"/>
      <c r="B23" s="670"/>
      <c r="C23" s="670"/>
      <c r="D23" s="670"/>
      <c r="E23" s="670"/>
      <c r="F23" s="670"/>
      <c r="G23" s="670"/>
      <c r="H23" s="670"/>
      <c r="I23" s="673"/>
      <c r="J23" s="674"/>
      <c r="K23" s="7"/>
      <c r="L23" s="726"/>
    </row>
    <row r="24" spans="1:12" ht="15" customHeight="1" x14ac:dyDescent="0.3">
      <c r="A24" s="698" t="s">
        <v>2989</v>
      </c>
      <c r="B24" s="631" t="s">
        <v>2996</v>
      </c>
      <c r="C24" s="631"/>
      <c r="D24" s="631"/>
      <c r="E24" s="642" t="s">
        <v>3035</v>
      </c>
      <c r="F24" s="642" t="s">
        <v>2991</v>
      </c>
      <c r="G24" s="642" t="s">
        <v>2990</v>
      </c>
      <c r="H24" s="642" t="s">
        <v>3010</v>
      </c>
      <c r="I24" s="522" t="s">
        <v>3430</v>
      </c>
      <c r="J24" s="498" t="s">
        <v>3431</v>
      </c>
      <c r="K24" s="9"/>
      <c r="L24" s="726"/>
    </row>
    <row r="25" spans="1:12" ht="15" customHeight="1" x14ac:dyDescent="0.3">
      <c r="A25" s="699"/>
      <c r="B25" s="633"/>
      <c r="C25" s="633"/>
      <c r="D25" s="633"/>
      <c r="E25" s="643"/>
      <c r="F25" s="643"/>
      <c r="G25" s="643"/>
      <c r="H25" s="643"/>
      <c r="I25" s="524"/>
      <c r="J25" s="500"/>
      <c r="K25" s="9"/>
      <c r="L25" s="726"/>
    </row>
    <row r="26" spans="1:12" ht="15" customHeight="1" x14ac:dyDescent="0.3">
      <c r="A26" s="700"/>
      <c r="B26" s="635"/>
      <c r="C26" s="635"/>
      <c r="D26" s="635"/>
      <c r="E26" s="644"/>
      <c r="F26" s="643"/>
      <c r="G26" s="644"/>
      <c r="H26" s="644"/>
      <c r="I26" s="524"/>
      <c r="J26" s="500"/>
      <c r="K26" s="9"/>
      <c r="L26" s="726"/>
    </row>
    <row r="27" spans="1:12" ht="15" customHeight="1" x14ac:dyDescent="0.3">
      <c r="A27" s="109">
        <f>Sheet1!A557</f>
        <v>202020141000</v>
      </c>
      <c r="B27" s="708" t="str">
        <f>IFERROR(VLOOKUP(A27,Sheet1!$A$4:$H$2722,5,0),"-")</f>
        <v>Banda KNAUF Alux 30,4 ml</v>
      </c>
      <c r="C27" s="709" t="e">
        <f>VLOOKUP(#REF!,Sheet1!$A$4:$H$2722,7,1)</f>
        <v>#REF!</v>
      </c>
      <c r="D27" s="710" t="e">
        <f>VLOOKUP(#REF!,Sheet1!$A$4:$H$2722,7,1)</f>
        <v>#REF!</v>
      </c>
      <c r="E27" s="247" t="str">
        <f>IFERROR(VLOOKUP(A27,Sheet1!$A$4:$N$2722,7,1),"-")</f>
        <v>buc</v>
      </c>
      <c r="F27" s="232">
        <f>IFERROR(VLOOKUP(A27,Sheet1!$A$4:$N$2722,9,1),"-")</f>
        <v>0</v>
      </c>
      <c r="G27" s="233">
        <f>IFERROR(VLOOKUP(A27,Sheet1!$A$4:$N$2722,10,1),"-")</f>
        <v>0</v>
      </c>
      <c r="H27" s="234">
        <f>IFERROR(VLOOKUP(A27,Sheet1!$A$4:$N$2722,11,1),"-")</f>
        <v>0</v>
      </c>
      <c r="I27" s="128">
        <f>IFERROR(VLOOKUP($A27,Sheet1!$A$4:$H$2722,8,1),"-")</f>
        <v>75.48</v>
      </c>
      <c r="J27" s="26">
        <f>I27-(I27*Cuprins!$H$17)</f>
        <v>75.48</v>
      </c>
      <c r="L27" s="726"/>
    </row>
    <row r="28" spans="1:12" ht="15" customHeight="1" x14ac:dyDescent="0.3">
      <c r="A28" s="108"/>
      <c r="B28" s="715" t="str">
        <f>IFERROR(VLOOKUP(A28,Sheet1!$A$4:$H$2722,5,0),"-")</f>
        <v>-</v>
      </c>
      <c r="C28" s="715" t="e">
        <f>VLOOKUP(#REF!,Sheet1!$A$4:$H$2722,7,1)</f>
        <v>#REF!</v>
      </c>
      <c r="D28" s="715" t="e">
        <f>VLOOKUP(#REF!,Sheet1!$A$4:$H$2722,7,1)</f>
        <v>#REF!</v>
      </c>
      <c r="E28" s="238" t="str">
        <f>IFERROR(VLOOKUP(A28,Sheet1!$A$4:$N$2722,7,1),"-")</f>
        <v>-</v>
      </c>
      <c r="F28" s="238" t="str">
        <f>IFERROR(VLOOKUP(A28,Sheet1!$A$4:$N$2722,9,1),"-")</f>
        <v>-</v>
      </c>
      <c r="G28" s="238" t="str">
        <f>IFERROR(VLOOKUP(A28,Sheet1!$A$4:$N$2722,10,1),"-")</f>
        <v>-</v>
      </c>
      <c r="H28" s="238" t="str">
        <f>IFERROR(VLOOKUP(A28,Sheet1!$A$4:$N$2722,11,1),"-")</f>
        <v>-</v>
      </c>
      <c r="I28" s="131" t="str">
        <f>IFERROR(VLOOKUP($A28,Sheet1!$A$4:$H$2722,8,1),"-")</f>
        <v>-</v>
      </c>
      <c r="J28" s="29" t="str">
        <f>IFERROR(VLOOKUP($A28,Sheet1!$A$4:$H$2722,8,1),"-")</f>
        <v>-</v>
      </c>
      <c r="K28" s="9"/>
      <c r="L28" s="726"/>
    </row>
    <row r="29" spans="1:12" ht="15" customHeight="1" x14ac:dyDescent="0.3">
      <c r="K29" s="9"/>
      <c r="L29" s="726"/>
    </row>
    <row r="30" spans="1:12" ht="15" customHeight="1" x14ac:dyDescent="0.3">
      <c r="A30" s="667"/>
      <c r="B30" s="669" t="s">
        <v>3139</v>
      </c>
      <c r="C30" s="669"/>
      <c r="D30" s="669"/>
      <c r="E30" s="669"/>
      <c r="F30" s="669"/>
      <c r="G30" s="669"/>
      <c r="H30" s="669"/>
      <c r="I30" s="671"/>
      <c r="J30" s="672"/>
      <c r="K30" s="9"/>
      <c r="L30" s="726"/>
    </row>
    <row r="31" spans="1:12" ht="15" customHeight="1" x14ac:dyDescent="0.3">
      <c r="A31" s="668"/>
      <c r="B31" s="670"/>
      <c r="C31" s="670"/>
      <c r="D31" s="670"/>
      <c r="E31" s="670"/>
      <c r="F31" s="670"/>
      <c r="G31" s="670"/>
      <c r="H31" s="670"/>
      <c r="I31" s="673"/>
      <c r="J31" s="674"/>
      <c r="K31" s="9"/>
      <c r="L31" s="726"/>
    </row>
    <row r="32" spans="1:12" ht="15" customHeight="1" x14ac:dyDescent="0.3">
      <c r="A32" s="698" t="s">
        <v>2989</v>
      </c>
      <c r="B32" s="631" t="s">
        <v>2996</v>
      </c>
      <c r="C32" s="631"/>
      <c r="D32" s="631"/>
      <c r="E32" s="642" t="s">
        <v>3035</v>
      </c>
      <c r="F32" s="642" t="s">
        <v>2991</v>
      </c>
      <c r="G32" s="642" t="s">
        <v>2990</v>
      </c>
      <c r="H32" s="642" t="s">
        <v>3010</v>
      </c>
      <c r="I32" s="522" t="s">
        <v>3430</v>
      </c>
      <c r="J32" s="498" t="s">
        <v>3431</v>
      </c>
      <c r="K32" s="9"/>
      <c r="L32" s="726"/>
    </row>
    <row r="33" spans="1:12" ht="15" customHeight="1" x14ac:dyDescent="0.3">
      <c r="A33" s="699"/>
      <c r="B33" s="633"/>
      <c r="C33" s="633"/>
      <c r="D33" s="633"/>
      <c r="E33" s="643"/>
      <c r="F33" s="643"/>
      <c r="G33" s="643"/>
      <c r="H33" s="643"/>
      <c r="I33" s="524"/>
      <c r="J33" s="500"/>
      <c r="K33" s="9"/>
      <c r="L33" s="726"/>
    </row>
    <row r="34" spans="1:12" ht="15" customHeight="1" x14ac:dyDescent="0.3">
      <c r="A34" s="700"/>
      <c r="B34" s="635"/>
      <c r="C34" s="635"/>
      <c r="D34" s="635"/>
      <c r="E34" s="644"/>
      <c r="F34" s="643"/>
      <c r="G34" s="644"/>
      <c r="H34" s="644"/>
      <c r="I34" s="524"/>
      <c r="J34" s="500"/>
      <c r="K34" s="9"/>
      <c r="L34" s="726"/>
    </row>
    <row r="35" spans="1:12" ht="15" customHeight="1" x14ac:dyDescent="0.3">
      <c r="A35" s="109">
        <f>Sheet1!A558</f>
        <v>202020163000</v>
      </c>
      <c r="B35" s="708" t="str">
        <f>IFERROR(VLOOKUP(A35,Sheet1!$A$4:$H$2722,5,0),"-")</f>
        <v>Banda de etansare  30 ml x 30 mm</v>
      </c>
      <c r="C35" s="709" t="e">
        <f>VLOOKUP(#REF!,Sheet1!$A$4:$H$2722,7,1)</f>
        <v>#REF!</v>
      </c>
      <c r="D35" s="710" t="e">
        <f>VLOOKUP(#REF!,Sheet1!$A$4:$H$2722,7,1)</f>
        <v>#REF!</v>
      </c>
      <c r="E35" s="247" t="str">
        <f>IFERROR(VLOOKUP(A35,Sheet1!$A$4:$N$2722,7,1),"-")</f>
        <v>buc</v>
      </c>
      <c r="F35" s="232">
        <f>IFERROR(VLOOKUP(A35,Sheet1!$A$4:$N$2722,9,1),"-")</f>
        <v>0</v>
      </c>
      <c r="G35" s="233">
        <f>IFERROR(VLOOKUP(A35,Sheet1!$A$4:$N$2722,10,1),"-")</f>
        <v>30</v>
      </c>
      <c r="H35" s="234">
        <f>IFERROR(VLOOKUP(A35,Sheet1!$A$4:$N$2722,11,1),"-")</f>
        <v>3000</v>
      </c>
      <c r="I35" s="128">
        <f>IFERROR(VLOOKUP($A35,Sheet1!$A$4:$H$2722,8,1),"-")</f>
        <v>19.5</v>
      </c>
      <c r="J35" s="26">
        <f>I35-(I35*Cuprins!$H$17)</f>
        <v>19.5</v>
      </c>
      <c r="K35" s="9"/>
      <c r="L35" s="726"/>
    </row>
    <row r="36" spans="1:12" ht="15" customHeight="1" x14ac:dyDescent="0.3">
      <c r="A36" s="107">
        <f>Sheet1!A559</f>
        <v>202020165000</v>
      </c>
      <c r="B36" s="711" t="str">
        <f>IFERROR(VLOOKUP(A36,Sheet1!$A$4:$H$2722,5,0),"-")</f>
        <v>Banda de etansare  30 ml x 50 mm</v>
      </c>
      <c r="C36" s="711" t="e">
        <f>VLOOKUP(#REF!,Sheet1!$A$4:$H$2722,7,1)</f>
        <v>#REF!</v>
      </c>
      <c r="D36" s="711" t="e">
        <f>VLOOKUP(#REF!,Sheet1!$A$4:$H$2722,7,1)</f>
        <v>#REF!</v>
      </c>
      <c r="E36" s="242" t="str">
        <f>IFERROR(VLOOKUP(A36,Sheet1!$A$4:$N$2722,7,1),"-")</f>
        <v>buc</v>
      </c>
      <c r="F36" s="242">
        <f>IFERROR(VLOOKUP(A36,Sheet1!$A$4:$N$2722,9,1),"-")</f>
        <v>0</v>
      </c>
      <c r="G36" s="242">
        <f>IFERROR(VLOOKUP(A36,Sheet1!$A$4:$N$2722,10,1),"-")</f>
        <v>50</v>
      </c>
      <c r="H36" s="242">
        <f>IFERROR(VLOOKUP(A36,Sheet1!$A$4:$N$2722,11,1),"-")</f>
        <v>3000</v>
      </c>
      <c r="I36" s="129">
        <f>IFERROR(VLOOKUP($A36,Sheet1!$A$4:$H$2722,8,1),"-")</f>
        <v>31.84</v>
      </c>
      <c r="J36" s="25">
        <f>I36-(I36*Cuprins!$H$17)</f>
        <v>31.84</v>
      </c>
      <c r="K36" s="9"/>
      <c r="L36" s="726"/>
    </row>
    <row r="37" spans="1:12" ht="15" customHeight="1" x14ac:dyDescent="0.3">
      <c r="A37" s="109">
        <f>Sheet1!A560</f>
        <v>202020167000</v>
      </c>
      <c r="B37" s="708" t="str">
        <f>IFERROR(VLOOKUP(A37,Sheet1!$A$4:$H$2722,5,0),"-")</f>
        <v>Banda de etansare 30 ml x 70 mm</v>
      </c>
      <c r="C37" s="709" t="e">
        <f>VLOOKUP(#REF!,Sheet1!$A$4:$H$2722,7,1)</f>
        <v>#REF!</v>
      </c>
      <c r="D37" s="710" t="e">
        <f>VLOOKUP(#REF!,Sheet1!$A$4:$H$2722,7,1)</f>
        <v>#REF!</v>
      </c>
      <c r="E37" s="247" t="str">
        <f>IFERROR(VLOOKUP(A37,Sheet1!$A$4:$N$2722,7,1),"-")</f>
        <v>buc</v>
      </c>
      <c r="F37" s="232">
        <f>IFERROR(VLOOKUP(A37,Sheet1!$A$4:$N$2722,9,1),"-")</f>
        <v>0</v>
      </c>
      <c r="G37" s="233">
        <f>IFERROR(VLOOKUP(A37,Sheet1!$A$4:$N$2722,10,1),"-")</f>
        <v>70</v>
      </c>
      <c r="H37" s="234">
        <f>IFERROR(VLOOKUP(A37,Sheet1!$A$4:$N$2722,11,1),"-")</f>
        <v>3000</v>
      </c>
      <c r="I37" s="128">
        <f>IFERROR(VLOOKUP($A37,Sheet1!$A$4:$H$2722,8,1),"-")</f>
        <v>46.5</v>
      </c>
      <c r="J37" s="26">
        <f>I37-(I37*Cuprins!$H$17)</f>
        <v>46.5</v>
      </c>
      <c r="L37" s="726"/>
    </row>
    <row r="38" spans="1:12" ht="15" customHeight="1" x14ac:dyDescent="0.3">
      <c r="A38" s="108">
        <f>Sheet1!A561</f>
        <v>202020169000</v>
      </c>
      <c r="B38" s="715" t="str">
        <f>IFERROR(VLOOKUP(A38,Sheet1!$A$4:$H$2722,5,0),"-")</f>
        <v>Banda de etansare  30 ml x 95 mm</v>
      </c>
      <c r="C38" s="715" t="e">
        <f>VLOOKUP(#REF!,Sheet1!$A$4:$H$2722,7,1)</f>
        <v>#REF!</v>
      </c>
      <c r="D38" s="715" t="e">
        <f>VLOOKUP(#REF!,Sheet1!$A$4:$H$2722,7,1)</f>
        <v>#REF!</v>
      </c>
      <c r="E38" s="238" t="str">
        <f>IFERROR(VLOOKUP(A38,Sheet1!$A$4:$N$2722,7,1),"-")</f>
        <v>buc</v>
      </c>
      <c r="F38" s="238">
        <f>IFERROR(VLOOKUP(A38,Sheet1!$A$4:$N$2722,9,1),"-")</f>
        <v>0</v>
      </c>
      <c r="G38" s="238">
        <f>IFERROR(VLOOKUP(A38,Sheet1!$A$4:$N$2722,10,1),"-")</f>
        <v>95</v>
      </c>
      <c r="H38" s="238">
        <f>IFERROR(VLOOKUP(A38,Sheet1!$A$4:$N$2722,11,1),"-")</f>
        <v>3000</v>
      </c>
      <c r="I38" s="131">
        <f>IFERROR(VLOOKUP($A38,Sheet1!$A$4:$H$2722,8,1),"-")</f>
        <v>60.38</v>
      </c>
      <c r="J38" s="29">
        <f>I38-(I38*Cuprins!$H$17)</f>
        <v>60.38</v>
      </c>
      <c r="L38" s="726"/>
    </row>
    <row r="39" spans="1:12" ht="15" customHeight="1" x14ac:dyDescent="0.3">
      <c r="A39" s="61"/>
      <c r="L39" s="726"/>
    </row>
    <row r="40" spans="1:12" ht="15" customHeight="1" x14ac:dyDescent="0.3">
      <c r="A40" s="667"/>
      <c r="B40" s="669" t="s">
        <v>3140</v>
      </c>
      <c r="C40" s="669"/>
      <c r="D40" s="669"/>
      <c r="E40" s="669"/>
      <c r="F40" s="669"/>
      <c r="G40" s="669"/>
      <c r="H40" s="669"/>
      <c r="I40" s="671"/>
      <c r="J40" s="672"/>
      <c r="K40" s="7"/>
      <c r="L40" s="726"/>
    </row>
    <row r="41" spans="1:12" ht="15" customHeight="1" x14ac:dyDescent="0.3">
      <c r="A41" s="668"/>
      <c r="B41" s="670"/>
      <c r="C41" s="670"/>
      <c r="D41" s="670"/>
      <c r="E41" s="670"/>
      <c r="F41" s="670"/>
      <c r="G41" s="670"/>
      <c r="H41" s="670"/>
      <c r="I41" s="673"/>
      <c r="J41" s="674"/>
      <c r="K41" s="7"/>
      <c r="L41" s="726"/>
    </row>
    <row r="42" spans="1:12" ht="15" customHeight="1" x14ac:dyDescent="0.3">
      <c r="A42" s="698" t="s">
        <v>2989</v>
      </c>
      <c r="B42" s="631" t="s">
        <v>2996</v>
      </c>
      <c r="C42" s="631"/>
      <c r="D42" s="631"/>
      <c r="E42" s="642" t="s">
        <v>3035</v>
      </c>
      <c r="F42" s="642" t="s">
        <v>2991</v>
      </c>
      <c r="G42" s="642" t="s">
        <v>2990</v>
      </c>
      <c r="H42" s="642" t="s">
        <v>3010</v>
      </c>
      <c r="I42" s="522" t="s">
        <v>3430</v>
      </c>
      <c r="J42" s="498" t="s">
        <v>3431</v>
      </c>
      <c r="L42" s="726"/>
    </row>
    <row r="43" spans="1:12" ht="15" customHeight="1" x14ac:dyDescent="0.3">
      <c r="A43" s="699"/>
      <c r="B43" s="633"/>
      <c r="C43" s="633"/>
      <c r="D43" s="633"/>
      <c r="E43" s="643"/>
      <c r="F43" s="643"/>
      <c r="G43" s="643"/>
      <c r="H43" s="643"/>
      <c r="I43" s="524"/>
      <c r="J43" s="500"/>
      <c r="L43" s="726"/>
    </row>
    <row r="44" spans="1:12" ht="15" customHeight="1" x14ac:dyDescent="0.3">
      <c r="A44" s="700"/>
      <c r="B44" s="635"/>
      <c r="C44" s="635"/>
      <c r="D44" s="635"/>
      <c r="E44" s="644"/>
      <c r="F44" s="643"/>
      <c r="G44" s="644"/>
      <c r="H44" s="644"/>
      <c r="I44" s="524"/>
      <c r="J44" s="500"/>
      <c r="L44" s="726"/>
    </row>
    <row r="45" spans="1:12" ht="15" customHeight="1" x14ac:dyDescent="0.3">
      <c r="A45" s="109">
        <f>Sheet1!A564</f>
        <v>202020450500</v>
      </c>
      <c r="B45" s="708" t="str">
        <f>IFERROR(VLOOKUP(A45,Sheet1!$A$4:$H$2722,5,0),"-")</f>
        <v xml:space="preserve">Banda Knauf din plumb 20 ml 0,5x50 mm </v>
      </c>
      <c r="C45" s="709" t="e">
        <f>VLOOKUP(#REF!,Sheet1!$A$4:$H$2722,7,1)</f>
        <v>#REF!</v>
      </c>
      <c r="D45" s="710" t="e">
        <f>VLOOKUP(#REF!,Sheet1!$A$4:$H$2722,7,1)</f>
        <v>#REF!</v>
      </c>
      <c r="E45" s="247" t="str">
        <f>IFERROR(VLOOKUP(A45,Sheet1!$A$4:$N$2722,7,1),"-")</f>
        <v>buc</v>
      </c>
      <c r="F45" s="232">
        <f>IFERROR(VLOOKUP(A45,Sheet1!$A$4:$N$2722,9,1),"-")</f>
        <v>2</v>
      </c>
      <c r="G45" s="233">
        <f>IFERROR(VLOOKUP(A45,Sheet1!$A$4:$N$2722,10,1),"-")</f>
        <v>50</v>
      </c>
      <c r="H45" s="234">
        <f>IFERROR(VLOOKUP(A45,Sheet1!$A$4:$N$2722,11,1),"-")</f>
        <v>20000</v>
      </c>
      <c r="I45" s="128">
        <f>IFERROR(VLOOKUP($A45,Sheet1!$A$4:$H$2722,8,1),"-")</f>
        <v>440.04</v>
      </c>
      <c r="J45" s="26">
        <f>I45-(I45*Cuprins!$H$17)</f>
        <v>440.04</v>
      </c>
      <c r="L45" s="726"/>
    </row>
    <row r="46" spans="1:12" ht="15" customHeight="1" x14ac:dyDescent="0.3">
      <c r="A46" s="107">
        <f>Sheet1!A565</f>
        <v>202020451000</v>
      </c>
      <c r="B46" s="711" t="str">
        <f>IFERROR(VLOOKUP(A46,Sheet1!$A$4:$H$2722,5,0),"-")</f>
        <v xml:space="preserve">Banda Knauf din plumb 20 ml 1,0x50 mm </v>
      </c>
      <c r="C46" s="711" t="e">
        <f>VLOOKUP(#REF!,Sheet1!$A$4:$H$2722,7,1)</f>
        <v>#REF!</v>
      </c>
      <c r="D46" s="711" t="e">
        <f>VLOOKUP(#REF!,Sheet1!$A$4:$H$2722,7,1)</f>
        <v>#REF!</v>
      </c>
      <c r="E46" s="242" t="str">
        <f>IFERROR(VLOOKUP(A46,Sheet1!$A$4:$N$2722,7,1),"-")</f>
        <v>buc</v>
      </c>
      <c r="F46" s="242">
        <f>IFERROR(VLOOKUP(A46,Sheet1!$A$4:$N$2722,9,1),"-")</f>
        <v>1</v>
      </c>
      <c r="G46" s="242">
        <f>IFERROR(VLOOKUP(A46,Sheet1!$A$4:$N$2722,10,1),"-")</f>
        <v>50</v>
      </c>
      <c r="H46" s="242">
        <f>IFERROR(VLOOKUP(A46,Sheet1!$A$4:$N$2722,11,1),"-")</f>
        <v>20000</v>
      </c>
      <c r="I46" s="129">
        <f>IFERROR(VLOOKUP($A46,Sheet1!$A$4:$H$2722,8,1),"-")</f>
        <v>622.44000000000005</v>
      </c>
      <c r="J46" s="25">
        <f>I46-(I46*Cuprins!$H$17)</f>
        <v>622.44000000000005</v>
      </c>
      <c r="K46" s="9"/>
      <c r="L46" s="726"/>
    </row>
    <row r="47" spans="1:12" ht="15" customHeight="1" x14ac:dyDescent="0.3">
      <c r="A47" s="109">
        <f>Sheet1!A566</f>
        <v>202020452000</v>
      </c>
      <c r="B47" s="708" t="str">
        <f>IFERROR(VLOOKUP(A47,Sheet1!$A$4:$H$2722,5,0),"-")</f>
        <v xml:space="preserve">Banda Knauf din plumb 20 ml 2,0x50 mm </v>
      </c>
      <c r="C47" s="709" t="e">
        <f>VLOOKUP(#REF!,Sheet1!$A$4:$H$2722,7,1)</f>
        <v>#REF!</v>
      </c>
      <c r="D47" s="710" t="e">
        <f>VLOOKUP(#REF!,Sheet1!$A$4:$H$2722,7,1)</f>
        <v>#REF!</v>
      </c>
      <c r="E47" s="247" t="str">
        <f>IFERROR(VLOOKUP(A47,Sheet1!$A$4:$N$2722,7,1),"-")</f>
        <v>buc</v>
      </c>
      <c r="F47" s="232">
        <f>IFERROR(VLOOKUP(A47,Sheet1!$A$4:$N$2722,9,1),"-")</f>
        <v>2</v>
      </c>
      <c r="G47" s="233">
        <f>IFERROR(VLOOKUP(A47,Sheet1!$A$4:$N$2722,10,1),"-")</f>
        <v>50</v>
      </c>
      <c r="H47" s="234">
        <f>IFERROR(VLOOKUP(A47,Sheet1!$A$4:$N$2722,11,1),"-")</f>
        <v>20000</v>
      </c>
      <c r="I47" s="128">
        <f>IFERROR(VLOOKUP($A47,Sheet1!$A$4:$H$2722,8,1),"-")</f>
        <v>1162.8</v>
      </c>
      <c r="J47" s="26">
        <f>I47-(I47*Cuprins!$H$17)</f>
        <v>1162.8</v>
      </c>
      <c r="L47" s="726"/>
    </row>
    <row r="48" spans="1:12" ht="15" customHeight="1" x14ac:dyDescent="0.3">
      <c r="A48" s="108"/>
      <c r="B48" s="715"/>
      <c r="C48" s="715"/>
      <c r="D48" s="715"/>
      <c r="E48" s="238"/>
      <c r="F48" s="238"/>
      <c r="G48" s="238"/>
      <c r="H48" s="238"/>
      <c r="I48" s="131"/>
      <c r="J48" s="29"/>
      <c r="L48" s="726"/>
    </row>
    <row r="49" spans="1:12" ht="15" customHeight="1" x14ac:dyDescent="0.3">
      <c r="A49" s="217"/>
      <c r="B49" s="314"/>
      <c r="C49" s="314"/>
      <c r="D49" s="314"/>
      <c r="E49" s="315"/>
      <c r="F49" s="232"/>
      <c r="G49" s="315"/>
      <c r="H49" s="316"/>
      <c r="I49" s="317"/>
      <c r="J49" s="219"/>
      <c r="L49" s="726"/>
    </row>
    <row r="50" spans="1:12" ht="15" customHeight="1" x14ac:dyDescent="0.3">
      <c r="A50" s="217"/>
      <c r="B50" s="314"/>
      <c r="C50" s="314"/>
      <c r="D50" s="314"/>
      <c r="E50" s="315"/>
      <c r="F50" s="232"/>
      <c r="G50" s="315"/>
      <c r="H50" s="316"/>
      <c r="I50" s="317"/>
      <c r="J50" s="219"/>
      <c r="L50" s="726"/>
    </row>
    <row r="51" spans="1:12" ht="15" customHeight="1" x14ac:dyDescent="0.3">
      <c r="A51" s="217"/>
      <c r="B51" s="314"/>
      <c r="C51" s="314"/>
      <c r="D51" s="314"/>
      <c r="E51" s="315"/>
      <c r="F51" s="232"/>
      <c r="G51" s="315"/>
      <c r="H51" s="316"/>
      <c r="I51" s="317"/>
      <c r="J51" s="219"/>
      <c r="K51" s="7"/>
      <c r="L51" s="726"/>
    </row>
    <row r="52" spans="1:12" ht="15" customHeight="1" x14ac:dyDescent="0.3">
      <c r="A52" s="217"/>
      <c r="B52" s="314"/>
      <c r="C52" s="314"/>
      <c r="D52" s="314"/>
      <c r="E52" s="315"/>
      <c r="F52" s="232"/>
      <c r="G52" s="315"/>
      <c r="H52" s="316"/>
      <c r="I52" s="317"/>
      <c r="J52" s="219"/>
      <c r="K52" s="7"/>
      <c r="L52" s="726"/>
    </row>
    <row r="53" spans="1:12" ht="15" customHeight="1" x14ac:dyDescent="0.3">
      <c r="A53" s="217"/>
      <c r="B53" s="314"/>
      <c r="C53" s="314"/>
      <c r="D53" s="314"/>
      <c r="E53" s="315"/>
      <c r="F53" s="232"/>
      <c r="G53" s="315"/>
      <c r="H53" s="316"/>
      <c r="I53" s="317"/>
      <c r="J53" s="219"/>
      <c r="K53" s="7"/>
      <c r="L53" s="726"/>
    </row>
    <row r="54" spans="1:12" ht="15" customHeight="1" x14ac:dyDescent="0.3">
      <c r="A54" s="217"/>
      <c r="B54" s="314"/>
      <c r="C54" s="314"/>
      <c r="D54" s="314"/>
      <c r="E54" s="315"/>
      <c r="F54" s="232"/>
      <c r="G54" s="315"/>
      <c r="H54" s="316"/>
      <c r="I54" s="317"/>
      <c r="J54" s="219"/>
      <c r="L54" s="725" t="s">
        <v>3135</v>
      </c>
    </row>
    <row r="55" spans="1:12" ht="15" customHeight="1" x14ac:dyDescent="0.3">
      <c r="L55" s="725"/>
    </row>
    <row r="56" spans="1:12" ht="15" customHeight="1" x14ac:dyDescent="0.3">
      <c r="A56" s="667"/>
      <c r="B56" s="669" t="s">
        <v>3141</v>
      </c>
      <c r="C56" s="669"/>
      <c r="D56" s="669"/>
      <c r="E56" s="669"/>
      <c r="F56" s="669"/>
      <c r="G56" s="669"/>
      <c r="H56" s="669"/>
      <c r="I56" s="671"/>
      <c r="J56" s="672"/>
      <c r="L56" s="725"/>
    </row>
    <row r="57" spans="1:12" ht="15" customHeight="1" x14ac:dyDescent="0.3">
      <c r="A57" s="668"/>
      <c r="B57" s="670"/>
      <c r="C57" s="670"/>
      <c r="D57" s="670"/>
      <c r="E57" s="670"/>
      <c r="F57" s="670"/>
      <c r="G57" s="670"/>
      <c r="H57" s="670"/>
      <c r="I57" s="673"/>
      <c r="J57" s="674"/>
      <c r="L57" s="725"/>
    </row>
    <row r="58" spans="1:12" ht="15" customHeight="1" x14ac:dyDescent="0.3">
      <c r="A58" s="698" t="s">
        <v>2989</v>
      </c>
      <c r="B58" s="631" t="s">
        <v>2996</v>
      </c>
      <c r="C58" s="631"/>
      <c r="D58" s="631"/>
      <c r="E58" s="642" t="s">
        <v>3035</v>
      </c>
      <c r="F58" s="642" t="s">
        <v>2991</v>
      </c>
      <c r="G58" s="642" t="s">
        <v>2990</v>
      </c>
      <c r="H58" s="642" t="s">
        <v>3010</v>
      </c>
      <c r="I58" s="522" t="s">
        <v>3430</v>
      </c>
      <c r="J58" s="498" t="s">
        <v>3431</v>
      </c>
      <c r="L58" s="725"/>
    </row>
    <row r="59" spans="1:12" ht="15" customHeight="1" x14ac:dyDescent="0.3">
      <c r="A59" s="699"/>
      <c r="B59" s="633"/>
      <c r="C59" s="633"/>
      <c r="D59" s="633"/>
      <c r="E59" s="643"/>
      <c r="F59" s="643"/>
      <c r="G59" s="643"/>
      <c r="H59" s="643"/>
      <c r="I59" s="524"/>
      <c r="J59" s="500"/>
      <c r="L59" s="725"/>
    </row>
    <row r="60" spans="1:12" ht="15" customHeight="1" x14ac:dyDescent="0.3">
      <c r="A60" s="700"/>
      <c r="B60" s="635"/>
      <c r="C60" s="635"/>
      <c r="D60" s="635"/>
      <c r="E60" s="644"/>
      <c r="F60" s="643"/>
      <c r="G60" s="644"/>
      <c r="H60" s="644"/>
      <c r="I60" s="524"/>
      <c r="J60" s="500"/>
      <c r="L60" s="725"/>
    </row>
    <row r="61" spans="1:12" ht="15" customHeight="1" x14ac:dyDescent="0.3">
      <c r="A61" s="109">
        <f>Sheet1!A547</f>
        <v>202020102000</v>
      </c>
      <c r="B61" s="708" t="str">
        <f>IFERROR(VLOOKUP(A61,Sheet1!$A$4:$H$2722,5,0),"-")</f>
        <v xml:space="preserve">Folie hidroizolanta AQUAPANEL Tyvek </v>
      </c>
      <c r="C61" s="709" t="e">
        <f>VLOOKUP(#REF!,Sheet1!$A$4:$H$2722,7,1)</f>
        <v>#REF!</v>
      </c>
      <c r="D61" s="710" t="e">
        <f>VLOOKUP(#REF!,Sheet1!$A$4:$H$2722,7,1)</f>
        <v>#REF!</v>
      </c>
      <c r="E61" s="247" t="str">
        <f>IFERROR(VLOOKUP(A61,Sheet1!$A$4:$N$2722,7,1),"-")</f>
        <v xml:space="preserve">mp </v>
      </c>
      <c r="F61" s="232">
        <f>IFERROR(VLOOKUP(A61,Sheet1!$A$4:$N$2722,9,1),"-")</f>
        <v>0</v>
      </c>
      <c r="G61" s="233">
        <f>IFERROR(VLOOKUP(A61,Sheet1!$A$4:$N$2722,10,1),"-")</f>
        <v>0</v>
      </c>
      <c r="H61" s="234">
        <f>IFERROR(VLOOKUP(A61,Sheet1!$A$4:$N$2722,11,1),"-")</f>
        <v>0</v>
      </c>
      <c r="I61" s="128">
        <f>IFERROR(VLOOKUP($A61,Sheet1!$A$4:$H$2722,8,1),"-")</f>
        <v>13.77</v>
      </c>
      <c r="J61" s="26">
        <f>I61-(I61*Cuprins!$H$17)</f>
        <v>13.77</v>
      </c>
      <c r="L61" s="725"/>
    </row>
    <row r="62" spans="1:12" ht="15" customHeight="1" x14ac:dyDescent="0.3">
      <c r="A62" s="109">
        <f>Sheet1!A600</f>
        <v>202520101000</v>
      </c>
      <c r="B62" s="708" t="str">
        <f>IFERROR(VLOOKUP(A62,Sheet1!$A$4:$H$2722,5,0),"-")</f>
        <v xml:space="preserve">Banda de armare AQUAPANEL pt. rosturi </v>
      </c>
      <c r="C62" s="709" t="e">
        <f>VLOOKUP(#REF!,Sheet1!$A$4:$H$2722,7,1)</f>
        <v>#REF!</v>
      </c>
      <c r="D62" s="710" t="e">
        <f>VLOOKUP(#REF!,Sheet1!$A$4:$H$2722,7,1)</f>
        <v>#REF!</v>
      </c>
      <c r="E62" s="247" t="str">
        <f>IFERROR(VLOOKUP(A62,Sheet1!$A$4:$N$2722,7,1),"-")</f>
        <v>buc</v>
      </c>
      <c r="F62" s="232">
        <f>IFERROR(VLOOKUP(A62,Sheet1!$A$4:$N$2722,9,1),"-")</f>
        <v>0</v>
      </c>
      <c r="G62" s="233">
        <f>IFERROR(VLOOKUP(A62,Sheet1!$A$4:$N$2722,10,1),"-")</f>
        <v>100</v>
      </c>
      <c r="H62" s="234">
        <f>IFERROR(VLOOKUP(A62,Sheet1!$A$4:$N$2722,11,1),"-")</f>
        <v>50000</v>
      </c>
      <c r="I62" s="128">
        <f>IFERROR(VLOOKUP($A62,Sheet1!$A$4:$H$2722,8,1),"-")</f>
        <v>87</v>
      </c>
      <c r="J62" s="26">
        <f>I62-(I62*Cuprins!$H$17)</f>
        <v>87</v>
      </c>
      <c r="L62" s="725"/>
    </row>
    <row r="63" spans="1:12" ht="15" customHeight="1" x14ac:dyDescent="0.3">
      <c r="A63" s="114">
        <f>Sheet1!A601</f>
        <v>202520101500</v>
      </c>
      <c r="B63" s="716" t="str">
        <f>IFERROR(VLOOKUP(A63,Sheet1!$A$4:$H$2722,5,0),"-")</f>
        <v xml:space="preserve">Plasa de armare AQUAPANEL  </v>
      </c>
      <c r="C63" s="716" t="e">
        <f>VLOOKUP(#REF!,Sheet1!$A$4:$H$2722,7,1)</f>
        <v>#REF!</v>
      </c>
      <c r="D63" s="716" t="e">
        <f>VLOOKUP(#REF!,Sheet1!$A$4:$H$2722,7,1)</f>
        <v>#REF!</v>
      </c>
      <c r="E63" s="242" t="str">
        <f>IFERROR(VLOOKUP(A63,Sheet1!$A$4:$N$2722,7,1),"-")</f>
        <v>rol</v>
      </c>
      <c r="F63" s="242">
        <f>IFERROR(VLOOKUP(A63,Sheet1!$A$4:$N$2722,9,1),"-")</f>
        <v>0</v>
      </c>
      <c r="G63" s="242">
        <f>IFERROR(VLOOKUP(A63,Sheet1!$A$4:$N$2722,10,1),"-")</f>
        <v>1000</v>
      </c>
      <c r="H63" s="242">
        <f>IFERROR(VLOOKUP(A63,Sheet1!$A$4:$N$2722,11,1),"-")</f>
        <v>50000</v>
      </c>
      <c r="I63" s="129">
        <f>IFERROR(VLOOKUP($A63,Sheet1!$A$4:$H$2722,8,1),"-")</f>
        <v>421.51</v>
      </c>
      <c r="J63" s="25">
        <f>I63-(I63*Cuprins!$H$17)</f>
        <v>421.51</v>
      </c>
      <c r="L63" s="725"/>
    </row>
    <row r="64" spans="1:12" ht="15" customHeight="1" x14ac:dyDescent="0.3">
      <c r="A64" s="109">
        <f>Sheet1!A602</f>
        <v>202520102000</v>
      </c>
      <c r="B64" s="708" t="str">
        <f>IFERROR(VLOOKUP(A64,Sheet1!$A$4:$H$2722,5,0),"-")</f>
        <v>Plasa de armare AQUAPANEL pt tavane</v>
      </c>
      <c r="C64" s="709" t="e">
        <f>VLOOKUP(#REF!,Sheet1!$A$4:$H$2722,7,1)</f>
        <v>#REF!</v>
      </c>
      <c r="D64" s="710" t="e">
        <f>VLOOKUP(#REF!,Sheet1!$A$4:$H$2722,7,1)</f>
        <v>#REF!</v>
      </c>
      <c r="E64" s="247" t="str">
        <f>IFERROR(VLOOKUP(A64,Sheet1!$A$4:$N$2722,7,1),"-")</f>
        <v xml:space="preserve">mp </v>
      </c>
      <c r="F64" s="232">
        <f>IFERROR(VLOOKUP(A64,Sheet1!$A$4:$N$2722,9,1),"-")</f>
        <v>0</v>
      </c>
      <c r="G64" s="233">
        <f>IFERROR(VLOOKUP(A64,Sheet1!$A$4:$N$2722,10,1),"-")</f>
        <v>1000</v>
      </c>
      <c r="H64" s="234">
        <f>IFERROR(VLOOKUP(A64,Sheet1!$A$4:$N$2722,11,1),"-")</f>
        <v>50000</v>
      </c>
      <c r="I64" s="128">
        <f>IFERROR(VLOOKUP($A64,Sheet1!$A$4:$H$2722,8,1),"-")</f>
        <v>6.88</v>
      </c>
      <c r="J64" s="26">
        <f>I64-(I64*Cuprins!$H$17)</f>
        <v>6.88</v>
      </c>
      <c r="L64" s="725"/>
    </row>
    <row r="65" spans="1:12" ht="15" customHeight="1" x14ac:dyDescent="0.3">
      <c r="A65" s="108" t="s">
        <v>2994</v>
      </c>
      <c r="B65" s="715" t="str">
        <f>IFERROR(VLOOKUP(A65,Sheet1!$A$4:$H$2722,5,0),"-")</f>
        <v>-</v>
      </c>
      <c r="C65" s="715" t="e">
        <f>VLOOKUP(#REF!,Sheet1!$A$4:$H$2722,7,1)</f>
        <v>#REF!</v>
      </c>
      <c r="D65" s="715" t="e">
        <f>VLOOKUP(#REF!,Sheet1!$A$4:$H$2722,7,1)</f>
        <v>#REF!</v>
      </c>
      <c r="E65" s="238" t="str">
        <f>IFERROR(VLOOKUP(A65,Sheet1!$A$4:$N$2722,7,1),"-")</f>
        <v>-</v>
      </c>
      <c r="F65" s="238" t="str">
        <f>IFERROR(VLOOKUP(A65,Sheet1!$A$4:$N$2722,9,1),"-")</f>
        <v>-</v>
      </c>
      <c r="G65" s="238" t="str">
        <f>IFERROR(VLOOKUP(A65,Sheet1!$A$4:$N$2722,10,1),"-")</f>
        <v>-</v>
      </c>
      <c r="H65" s="238" t="str">
        <f>IFERROR(VLOOKUP(A65,Sheet1!$A$4:$N$2722,11,1),"-")</f>
        <v>-</v>
      </c>
      <c r="I65" s="131" t="str">
        <f>IFERROR(VLOOKUP($A65,Sheet1!$A$4:$H$2722,8,1),"-")</f>
        <v>-</v>
      </c>
      <c r="J65" s="29" t="str">
        <f>IFERROR(VLOOKUP($A65,Sheet1!$A$4:$H$2722,8,1),"-")</f>
        <v>-</v>
      </c>
      <c r="L65" s="725"/>
    </row>
    <row r="66" spans="1:12" ht="15" customHeight="1" x14ac:dyDescent="0.3">
      <c r="L66" s="725"/>
    </row>
    <row r="67" spans="1:12" ht="15" customHeight="1" x14ac:dyDescent="0.3">
      <c r="A67" s="667"/>
      <c r="B67" s="669" t="s">
        <v>3137</v>
      </c>
      <c r="C67" s="669"/>
      <c r="D67" s="669"/>
      <c r="E67" s="669"/>
      <c r="F67" s="669"/>
      <c r="G67" s="669"/>
      <c r="H67" s="669"/>
      <c r="I67" s="671"/>
      <c r="J67" s="672"/>
      <c r="L67" s="725"/>
    </row>
    <row r="68" spans="1:12" ht="15" customHeight="1" x14ac:dyDescent="0.3">
      <c r="A68" s="668"/>
      <c r="B68" s="670"/>
      <c r="C68" s="670"/>
      <c r="D68" s="670"/>
      <c r="E68" s="670"/>
      <c r="F68" s="670"/>
      <c r="G68" s="670"/>
      <c r="H68" s="670"/>
      <c r="I68" s="673"/>
      <c r="J68" s="674"/>
      <c r="L68" s="725"/>
    </row>
    <row r="69" spans="1:12" ht="15" customHeight="1" x14ac:dyDescent="0.3">
      <c r="A69" s="698" t="s">
        <v>2989</v>
      </c>
      <c r="B69" s="631" t="s">
        <v>2996</v>
      </c>
      <c r="C69" s="631"/>
      <c r="D69" s="631"/>
      <c r="E69" s="642" t="s">
        <v>3035</v>
      </c>
      <c r="F69" s="642" t="s">
        <v>2991</v>
      </c>
      <c r="G69" s="642" t="s">
        <v>2990</v>
      </c>
      <c r="H69" s="642" t="s">
        <v>3010</v>
      </c>
      <c r="I69" s="522" t="s">
        <v>3430</v>
      </c>
      <c r="J69" s="498" t="s">
        <v>3431</v>
      </c>
      <c r="L69" s="494">
        <f>L17+1</f>
        <v>45</v>
      </c>
    </row>
    <row r="70" spans="1:12" ht="15" customHeight="1" x14ac:dyDescent="0.3">
      <c r="A70" s="699"/>
      <c r="B70" s="633"/>
      <c r="C70" s="633"/>
      <c r="D70" s="633"/>
      <c r="E70" s="643"/>
      <c r="F70" s="643"/>
      <c r="G70" s="643"/>
      <c r="H70" s="643"/>
      <c r="I70" s="524"/>
      <c r="J70" s="500"/>
      <c r="L70" s="494"/>
    </row>
    <row r="71" spans="1:12" ht="15" customHeight="1" x14ac:dyDescent="0.3">
      <c r="A71" s="700"/>
      <c r="B71" s="635"/>
      <c r="C71" s="635"/>
      <c r="D71" s="635"/>
      <c r="E71" s="644"/>
      <c r="F71" s="643"/>
      <c r="G71" s="644"/>
      <c r="H71" s="644"/>
      <c r="I71" s="524"/>
      <c r="J71" s="500"/>
      <c r="L71" s="726" t="s">
        <v>3001</v>
      </c>
    </row>
    <row r="72" spans="1:12" ht="15" customHeight="1" x14ac:dyDescent="0.3">
      <c r="A72" s="109">
        <f>Sheet1!A548</f>
        <v>202020113200</v>
      </c>
      <c r="B72" s="708" t="str">
        <f>IFERROR(VLOOKUP(A72,Sheet1!$A$4:$H$2722,5,0),"-")</f>
        <v>Banda de pluta 100x8x0,5 cm</v>
      </c>
      <c r="C72" s="709" t="e">
        <f>VLOOKUP(#REF!,Sheet1!$A$4:$H$2722,7,1)</f>
        <v>#REF!</v>
      </c>
      <c r="D72" s="710" t="e">
        <f>VLOOKUP(#REF!,Sheet1!$A$4:$H$2722,7,1)</f>
        <v>#REF!</v>
      </c>
      <c r="E72" s="247" t="str">
        <f>IFERROR(VLOOKUP(A72,Sheet1!$A$4:$N$2722,7,1),"-")</f>
        <v xml:space="preserve">ml </v>
      </c>
      <c r="F72" s="232">
        <f>IFERROR(VLOOKUP(A72,Sheet1!$A$4:$N$2722,9,1),"-")</f>
        <v>0.5</v>
      </c>
      <c r="G72" s="233">
        <f>IFERROR(VLOOKUP(A72,Sheet1!$A$4:$N$2722,10,1),"-")</f>
        <v>8</v>
      </c>
      <c r="H72" s="234">
        <f>IFERROR(VLOOKUP(A72,Sheet1!$A$4:$N$2722,11,1),"-")</f>
        <v>100</v>
      </c>
      <c r="I72" s="128">
        <f>IFERROR(VLOOKUP($A72,Sheet1!$A$4:$H$2722,8,1),"-")</f>
        <v>5.68</v>
      </c>
      <c r="J72" s="26">
        <f>I72-(I72*Cuprins!$H$17)</f>
        <v>5.68</v>
      </c>
      <c r="L72" s="726"/>
    </row>
    <row r="73" spans="1:12" ht="15" customHeight="1" x14ac:dyDescent="0.3">
      <c r="A73" s="114">
        <f>Sheet1!A549</f>
        <v>202020113500</v>
      </c>
      <c r="B73" s="716" t="str">
        <f>IFERROR(VLOOKUP(A73,Sheet1!$A$4:$H$2722,5,0),"-")</f>
        <v>Banda bituminoasa (10 ml)</v>
      </c>
      <c r="C73" s="716" t="e">
        <f>VLOOKUP(#REF!,Sheet1!$A$4:$H$2722,7,1)</f>
        <v>#REF!</v>
      </c>
      <c r="D73" s="716" t="e">
        <f>VLOOKUP(#REF!,Sheet1!$A$4:$H$2722,7,1)</f>
        <v>#REF!</v>
      </c>
      <c r="E73" s="242" t="str">
        <f>IFERROR(VLOOKUP(A73,Sheet1!$A$4:$N$2722,7,1),"-")</f>
        <v>rol</v>
      </c>
      <c r="F73" s="242">
        <f>IFERROR(VLOOKUP(A73,Sheet1!$A$4:$N$2722,9,1),"-")</f>
        <v>0</v>
      </c>
      <c r="G73" s="242">
        <f>IFERROR(VLOOKUP(A73,Sheet1!$A$4:$N$2722,10,1),"-")</f>
        <v>0</v>
      </c>
      <c r="H73" s="242">
        <f>IFERROR(VLOOKUP(A73,Sheet1!$A$4:$N$2722,11,1),"-")</f>
        <v>0</v>
      </c>
      <c r="I73" s="129">
        <f>IFERROR(VLOOKUP($A73,Sheet1!$A$4:$H$2722,8,1),"-")</f>
        <v>74.66</v>
      </c>
      <c r="J73" s="25">
        <f>I73-(I73*Cuprins!$H$17)</f>
        <v>74.66</v>
      </c>
      <c r="L73" s="726"/>
    </row>
    <row r="74" spans="1:12" ht="15" customHeight="1" x14ac:dyDescent="0.3">
      <c r="A74" s="109">
        <f>Sheet1!A550</f>
        <v>202020123000</v>
      </c>
      <c r="B74" s="708" t="str">
        <f>IFERROR(VLOOKUP(A74,Sheet1!$A$4:$H$2722,5,0),"-")</f>
        <v>Banda de Margine din vata minerala, 10</v>
      </c>
      <c r="C74" s="709" t="e">
        <f>VLOOKUP(#REF!,Sheet1!$A$4:$H$2722,7,1)</f>
        <v>#REF!</v>
      </c>
      <c r="D74" s="710" t="e">
        <f>VLOOKUP(#REF!,Sheet1!$A$4:$H$2722,7,1)</f>
        <v>#REF!</v>
      </c>
      <c r="E74" s="247" t="str">
        <f>IFERROR(VLOOKUP(A74,Sheet1!$A$4:$N$2722,7,1),"-")</f>
        <v>buc</v>
      </c>
      <c r="F74" s="232">
        <f>IFERROR(VLOOKUP(A74,Sheet1!$A$4:$N$2722,9,1),"-")</f>
        <v>0</v>
      </c>
      <c r="G74" s="233">
        <f>IFERROR(VLOOKUP(A74,Sheet1!$A$4:$N$2722,10,1),"-")</f>
        <v>0</v>
      </c>
      <c r="H74" s="234">
        <f>IFERROR(VLOOKUP(A74,Sheet1!$A$4:$N$2722,11,1),"-")</f>
        <v>0</v>
      </c>
      <c r="I74" s="128">
        <f>IFERROR(VLOOKUP($A74,Sheet1!$A$4:$H$2722,8,1),"-")</f>
        <v>681.03</v>
      </c>
      <c r="J74" s="26">
        <f>I74-(I74*Cuprins!$H$17)</f>
        <v>681.03</v>
      </c>
      <c r="L74" s="726"/>
    </row>
    <row r="75" spans="1:12" ht="15" customHeight="1" x14ac:dyDescent="0.3">
      <c r="A75" s="114">
        <f>Sheet1!A551</f>
        <v>202020131000</v>
      </c>
      <c r="B75" s="716" t="str">
        <f>IFERROR(VLOOKUP(A75,Sheet1!$A$4:$H$2722,5,0),"-")</f>
        <v>Banda de Armare a rost. tip retea, 20m</v>
      </c>
      <c r="C75" s="716" t="e">
        <f>VLOOKUP(#REF!,Sheet1!$A$4:$H$2722,7,1)</f>
        <v>#REF!</v>
      </c>
      <c r="D75" s="716" t="e">
        <f>VLOOKUP(#REF!,Sheet1!$A$4:$H$2722,7,1)</f>
        <v>#REF!</v>
      </c>
      <c r="E75" s="242" t="str">
        <f>IFERROR(VLOOKUP(A75,Sheet1!$A$4:$N$2722,7,1),"-")</f>
        <v>buc</v>
      </c>
      <c r="F75" s="242">
        <f>IFERROR(VLOOKUP(A75,Sheet1!$A$4:$N$2722,9,1),"-")</f>
        <v>0</v>
      </c>
      <c r="G75" s="242">
        <f>IFERROR(VLOOKUP(A75,Sheet1!$A$4:$N$2722,10,1),"-")</f>
        <v>0</v>
      </c>
      <c r="H75" s="242">
        <f>IFERROR(VLOOKUP(A75,Sheet1!$A$4:$N$2722,11,1),"-")</f>
        <v>0</v>
      </c>
      <c r="I75" s="129">
        <f>IFERROR(VLOOKUP($A75,Sheet1!$A$4:$H$2722,8,1),"-")</f>
        <v>749.36</v>
      </c>
      <c r="J75" s="25">
        <f>I75-(I75*Cuprins!$H$17)</f>
        <v>749.36</v>
      </c>
      <c r="L75" s="726"/>
    </row>
    <row r="76" spans="1:12" ht="15" customHeight="1" x14ac:dyDescent="0.3">
      <c r="A76" s="109">
        <f>Sheet1!A562</f>
        <v>202020202000</v>
      </c>
      <c r="B76" s="708" t="str">
        <f>IFERROR(VLOOKUP(A76,Sheet1!$A$4:$H$2722,5,0),"-")</f>
        <v>Banda KNAUF  de separatie  65mmX50ml.</v>
      </c>
      <c r="C76" s="709" t="e">
        <f>VLOOKUP(#REF!,Sheet1!$A$4:$H$2722,7,1)</f>
        <v>#REF!</v>
      </c>
      <c r="D76" s="710" t="e">
        <f>VLOOKUP(#REF!,Sheet1!$A$4:$H$2722,7,1)</f>
        <v>#REF!</v>
      </c>
      <c r="E76" s="247" t="str">
        <f>IFERROR(VLOOKUP(A76,Sheet1!$A$4:$N$2722,7,1),"-")</f>
        <v>buc</v>
      </c>
      <c r="F76" s="232">
        <f>IFERROR(VLOOKUP(A76,Sheet1!$A$4:$N$2722,9,1),"-")</f>
        <v>0</v>
      </c>
      <c r="G76" s="233">
        <f>IFERROR(VLOOKUP(A76,Sheet1!$A$4:$N$2722,10,1),"-")</f>
        <v>65</v>
      </c>
      <c r="H76" s="234">
        <f>IFERROR(VLOOKUP(A76,Sheet1!$A$4:$N$2722,11,1),"-")</f>
        <v>50000</v>
      </c>
      <c r="I76" s="128">
        <f>IFERROR(VLOOKUP($A76,Sheet1!$A$4:$H$2722,8,1),"-")</f>
        <v>62.42</v>
      </c>
      <c r="J76" s="26">
        <f>I76-(I76*Cuprins!$H$17)</f>
        <v>62.42</v>
      </c>
      <c r="L76" s="726"/>
    </row>
    <row r="77" spans="1:12" ht="15" customHeight="1" x14ac:dyDescent="0.3">
      <c r="A77" s="108" t="s">
        <v>2994</v>
      </c>
      <c r="B77" s="715" t="str">
        <f>IFERROR(VLOOKUP(A77,Sheet1!$A$4:$H$2722,5,0),"-")</f>
        <v>-</v>
      </c>
      <c r="C77" s="715" t="e">
        <f>VLOOKUP(#REF!,Sheet1!$A$4:$H$2722,7,1)</f>
        <v>#REF!</v>
      </c>
      <c r="D77" s="715" t="e">
        <f>VLOOKUP(#REF!,Sheet1!$A$4:$H$2722,7,1)</f>
        <v>#REF!</v>
      </c>
      <c r="E77" s="238" t="str">
        <f>IFERROR(VLOOKUP(A77,Sheet1!$A$4:$N$2722,7,1),"-")</f>
        <v>-</v>
      </c>
      <c r="F77" s="238" t="str">
        <f>IFERROR(VLOOKUP(A77,Sheet1!$A$4:$N$2722,9,1),"-")</f>
        <v>-</v>
      </c>
      <c r="G77" s="238" t="str">
        <f>IFERROR(VLOOKUP(A77,Sheet1!$A$4:$N$2722,10,1),"-")</f>
        <v>-</v>
      </c>
      <c r="H77" s="238" t="str">
        <f>IFERROR(VLOOKUP(A77,Sheet1!$A$4:$N$2722,11,1),"-")</f>
        <v>-</v>
      </c>
      <c r="I77" s="131" t="str">
        <f>IFERROR(VLOOKUP($A77,Sheet1!$A$4:$H$2722,8,1),"-")</f>
        <v>-</v>
      </c>
      <c r="J77" s="29" t="str">
        <f>IFERROR(VLOOKUP($A77,Sheet1!$A$4:$H$2722,8,1),"-")</f>
        <v>-</v>
      </c>
      <c r="L77" s="726"/>
    </row>
    <row r="78" spans="1:12" ht="15" customHeight="1" x14ac:dyDescent="0.3">
      <c r="K78" s="7"/>
      <c r="L78" s="726"/>
    </row>
    <row r="79" spans="1:12" ht="15" customHeight="1" x14ac:dyDescent="0.3">
      <c r="K79" s="7"/>
      <c r="L79" s="726"/>
    </row>
    <row r="80" spans="1:12" ht="15" customHeight="1" x14ac:dyDescent="0.3">
      <c r="K80" s="7"/>
      <c r="L80" s="726"/>
    </row>
    <row r="81" spans="11:12" ht="15" customHeight="1" x14ac:dyDescent="0.3">
      <c r="L81" s="726"/>
    </row>
    <row r="82" spans="11:12" ht="15" customHeight="1" x14ac:dyDescent="0.3">
      <c r="L82" s="726"/>
    </row>
    <row r="83" spans="11:12" ht="15" customHeight="1" x14ac:dyDescent="0.3">
      <c r="L83" s="726"/>
    </row>
    <row r="84" spans="11:12" ht="15" customHeight="1" x14ac:dyDescent="0.3">
      <c r="L84" s="726"/>
    </row>
    <row r="85" spans="11:12" ht="15" customHeight="1" x14ac:dyDescent="0.3">
      <c r="K85" s="8"/>
      <c r="L85" s="726"/>
    </row>
    <row r="86" spans="11:12" ht="15" customHeight="1" x14ac:dyDescent="0.3">
      <c r="L86" s="726"/>
    </row>
    <row r="87" spans="11:12" ht="15" customHeight="1" x14ac:dyDescent="0.3">
      <c r="L87" s="726"/>
    </row>
    <row r="88" spans="11:12" ht="15" customHeight="1" x14ac:dyDescent="0.3">
      <c r="L88" s="726"/>
    </row>
    <row r="89" spans="11:12" ht="15" customHeight="1" x14ac:dyDescent="0.3">
      <c r="K89" s="7"/>
      <c r="L89" s="726"/>
    </row>
    <row r="90" spans="11:12" ht="15" customHeight="1" x14ac:dyDescent="0.3">
      <c r="K90" s="9"/>
      <c r="L90" s="726"/>
    </row>
    <row r="91" spans="11:12" ht="15" customHeight="1" x14ac:dyDescent="0.3">
      <c r="K91" s="9"/>
      <c r="L91" s="726"/>
    </row>
    <row r="92" spans="11:12" ht="15" customHeight="1" x14ac:dyDescent="0.3">
      <c r="L92" s="726"/>
    </row>
    <row r="93" spans="11:12" ht="15" customHeight="1" x14ac:dyDescent="0.3">
      <c r="L93" s="726"/>
    </row>
    <row r="94" spans="11:12" ht="15" customHeight="1" x14ac:dyDescent="0.3">
      <c r="L94" s="726"/>
    </row>
    <row r="95" spans="11:12" ht="15" customHeight="1" x14ac:dyDescent="0.3">
      <c r="K95" s="9"/>
      <c r="L95" s="726"/>
    </row>
    <row r="96" spans="11:12" ht="15" customHeight="1" x14ac:dyDescent="0.3">
      <c r="K96" s="9"/>
      <c r="L96" s="726"/>
    </row>
    <row r="97" spans="1:12" ht="15" customHeight="1" x14ac:dyDescent="0.3">
      <c r="K97" s="9"/>
      <c r="L97" s="726"/>
    </row>
    <row r="98" spans="1:12" ht="15" customHeight="1" x14ac:dyDescent="0.3">
      <c r="K98" s="9"/>
      <c r="L98" s="726"/>
    </row>
    <row r="99" spans="1:12" ht="15" customHeight="1" x14ac:dyDescent="0.3">
      <c r="K99" s="9"/>
      <c r="L99" s="726"/>
    </row>
    <row r="100" spans="1:12" ht="15" customHeight="1" x14ac:dyDescent="0.3">
      <c r="K100" s="9"/>
      <c r="L100" s="726"/>
    </row>
    <row r="101" spans="1:12" ht="15" customHeight="1" x14ac:dyDescent="0.3">
      <c r="K101" s="9"/>
      <c r="L101" s="726"/>
    </row>
    <row r="102" spans="1:12" ht="15" customHeight="1" x14ac:dyDescent="0.3">
      <c r="K102" s="9"/>
      <c r="L102" s="726"/>
    </row>
    <row r="103" spans="1:12" ht="15" customHeight="1" x14ac:dyDescent="0.3">
      <c r="K103" s="9"/>
      <c r="L103" s="726"/>
    </row>
    <row r="104" spans="1:12" ht="15" customHeight="1" x14ac:dyDescent="0.3">
      <c r="L104" s="726"/>
    </row>
    <row r="105" spans="1:12" ht="15" customHeight="1" x14ac:dyDescent="0.3">
      <c r="L105" s="726"/>
    </row>
    <row r="106" spans="1:12" ht="15" customHeight="1" x14ac:dyDescent="0.3">
      <c r="L106" s="725" t="s">
        <v>3135</v>
      </c>
    </row>
    <row r="107" spans="1:12" ht="15" customHeight="1" thickBot="1" x14ac:dyDescent="0.35">
      <c r="K107" s="7"/>
      <c r="L107" s="725"/>
    </row>
    <row r="108" spans="1:12" ht="15" customHeight="1" x14ac:dyDescent="0.3">
      <c r="A108" s="658"/>
      <c r="B108" s="661" t="s">
        <v>3143</v>
      </c>
      <c r="C108" s="661"/>
      <c r="D108" s="661"/>
      <c r="E108" s="661"/>
      <c r="F108" s="661"/>
      <c r="G108" s="661"/>
      <c r="H108" s="661"/>
      <c r="I108" s="661"/>
      <c r="J108" s="664"/>
      <c r="L108" s="725"/>
    </row>
    <row r="109" spans="1:12" ht="15" customHeight="1" x14ac:dyDescent="0.3">
      <c r="A109" s="659"/>
      <c r="B109" s="662"/>
      <c r="C109" s="662"/>
      <c r="D109" s="662"/>
      <c r="E109" s="662"/>
      <c r="F109" s="662"/>
      <c r="G109" s="662"/>
      <c r="H109" s="662"/>
      <c r="I109" s="662"/>
      <c r="J109" s="665"/>
      <c r="L109" s="725"/>
    </row>
    <row r="110" spans="1:12" ht="15" customHeight="1" thickBot="1" x14ac:dyDescent="0.35">
      <c r="A110" s="660"/>
      <c r="B110" s="663"/>
      <c r="C110" s="663"/>
      <c r="D110" s="663"/>
      <c r="E110" s="663"/>
      <c r="F110" s="663"/>
      <c r="G110" s="663"/>
      <c r="H110" s="663"/>
      <c r="I110" s="663"/>
      <c r="J110" s="666"/>
      <c r="L110" s="725"/>
    </row>
    <row r="111" spans="1:12" ht="15" customHeight="1" x14ac:dyDescent="0.3">
      <c r="A111" s="284"/>
      <c r="B111" s="124"/>
      <c r="C111" s="124"/>
      <c r="D111" s="124"/>
      <c r="E111" s="124"/>
      <c r="F111" s="124"/>
      <c r="G111" s="124"/>
      <c r="H111" s="124"/>
      <c r="I111" s="124"/>
      <c r="J111" s="124"/>
      <c r="L111" s="725"/>
    </row>
    <row r="112" spans="1:12" ht="15" customHeight="1" x14ac:dyDescent="0.3">
      <c r="A112" s="667"/>
      <c r="B112" s="669" t="s">
        <v>3136</v>
      </c>
      <c r="C112" s="669"/>
      <c r="D112" s="669"/>
      <c r="E112" s="669"/>
      <c r="F112" s="669"/>
      <c r="G112" s="669"/>
      <c r="H112" s="669"/>
      <c r="I112" s="671"/>
      <c r="J112" s="672"/>
      <c r="K112" s="9"/>
      <c r="L112" s="725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K113" s="9"/>
      <c r="L113" s="725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L114" s="725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25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K116" s="7"/>
      <c r="L116" s="725"/>
    </row>
    <row r="117" spans="1:12" ht="15" customHeight="1" x14ac:dyDescent="0.3">
      <c r="A117" s="109">
        <f>Sheet1!A567</f>
        <v>202021131000</v>
      </c>
      <c r="B117" s="708" t="str">
        <f>IFERROR(VLOOKUP(A117,Sheet1!$A$4:$H$2722,5,0),"-")</f>
        <v>Banda Adeziva Imbinari 20ml- Nida</v>
      </c>
      <c r="C117" s="709" t="e">
        <f>VLOOKUP(#REF!,Sheet1!$A$4:$H$2722,7,1)</f>
        <v>#REF!</v>
      </c>
      <c r="D117" s="710" t="e">
        <f>VLOOKUP(#REF!,Sheet1!$A$4:$H$2722,7,1)</f>
        <v>#REF!</v>
      </c>
      <c r="E117" s="247" t="str">
        <f>IFERROR(VLOOKUP(A117,Sheet1!$A$4:$N$2722,7,1),"-")</f>
        <v>buc</v>
      </c>
      <c r="F117" s="232">
        <f>IFERROR(VLOOKUP(A117,Sheet1!$A$4:$N$2722,9,1),"-")</f>
        <v>0</v>
      </c>
      <c r="G117" s="233">
        <f>IFERROR(VLOOKUP(A117,Sheet1!$A$4:$N$2722,10,1),"-")</f>
        <v>50</v>
      </c>
      <c r="H117" s="234">
        <f>IFERROR(VLOOKUP(A117,Sheet1!$A$4:$N$2722,11,1),"-")</f>
        <v>20000</v>
      </c>
      <c r="I117" s="128">
        <f>IFERROR(VLOOKUP($A117,Sheet1!$A$4:$H$2722,8,1),"-")</f>
        <v>7.53</v>
      </c>
      <c r="J117" s="26">
        <f>I117-(I117*Cuprins!$H$17)</f>
        <v>7.53</v>
      </c>
      <c r="L117" s="725"/>
    </row>
    <row r="118" spans="1:12" ht="15" customHeight="1" x14ac:dyDescent="0.3">
      <c r="A118" s="107">
        <f>Sheet1!A568</f>
        <v>202021131500</v>
      </c>
      <c r="B118" s="711" t="str">
        <f>IFERROR(VLOOKUP(A118,Sheet1!$A$4:$H$2722,5,0),"-")</f>
        <v>Banda Adeziva Imbinari 45 ml- Nida</v>
      </c>
      <c r="C118" s="711" t="e">
        <f>VLOOKUP(#REF!,Sheet1!$A$4:$H$2722,7,1)</f>
        <v>#REF!</v>
      </c>
      <c r="D118" s="711" t="e">
        <f>VLOOKUP(#REF!,Sheet1!$A$4:$H$2722,7,1)</f>
        <v>#REF!</v>
      </c>
      <c r="E118" s="242" t="str">
        <f>IFERROR(VLOOKUP(A118,Sheet1!$A$4:$N$2722,7,1),"-")</f>
        <v>buc</v>
      </c>
      <c r="F118" s="242">
        <f>IFERROR(VLOOKUP(A118,Sheet1!$A$4:$N$2722,9,1),"-")</f>
        <v>0</v>
      </c>
      <c r="G118" s="242">
        <f>IFERROR(VLOOKUP(A118,Sheet1!$A$4:$N$2722,10,1),"-")</f>
        <v>50</v>
      </c>
      <c r="H118" s="242">
        <f>IFERROR(VLOOKUP(A118,Sheet1!$A$4:$N$2722,11,1),"-")</f>
        <v>45000</v>
      </c>
      <c r="I118" s="129">
        <f>IFERROR(VLOOKUP($A118,Sheet1!$A$4:$H$2722,8,1),"-")</f>
        <v>11.91</v>
      </c>
      <c r="J118" s="25">
        <f>I118-(I118*Cuprins!$H$17)</f>
        <v>11.91</v>
      </c>
      <c r="L118" s="725"/>
    </row>
    <row r="119" spans="1:12" ht="15" customHeight="1" x14ac:dyDescent="0.3">
      <c r="A119" s="109">
        <f>Sheet1!A569</f>
        <v>202021132000</v>
      </c>
      <c r="B119" s="708" t="str">
        <f>IFERROR(VLOOKUP(A119,Sheet1!$A$4:$H$2722,5,0),"-")</f>
        <v>Banda Adeziva Imbinari  90ml- Nida</v>
      </c>
      <c r="C119" s="709" t="e">
        <f>VLOOKUP(#REF!,Sheet1!$A$4:$H$2722,7,1)</f>
        <v>#REF!</v>
      </c>
      <c r="D119" s="710" t="e">
        <f>VLOOKUP(#REF!,Sheet1!$A$4:$H$2722,7,1)</f>
        <v>#REF!</v>
      </c>
      <c r="E119" s="247" t="str">
        <f>IFERROR(VLOOKUP(A119,Sheet1!$A$4:$N$2722,7,1),"-")</f>
        <v>buc</v>
      </c>
      <c r="F119" s="232">
        <f>IFERROR(VLOOKUP(A119,Sheet1!$A$4:$N$2722,9,1),"-")</f>
        <v>0</v>
      </c>
      <c r="G119" s="233">
        <f>IFERROR(VLOOKUP(A119,Sheet1!$A$4:$N$2722,10,1),"-")</f>
        <v>50</v>
      </c>
      <c r="H119" s="234">
        <f>IFERROR(VLOOKUP(A119,Sheet1!$A$4:$N$2722,11,1),"-")</f>
        <v>90000</v>
      </c>
      <c r="I119" s="128">
        <f>IFERROR(VLOOKUP($A119,Sheet1!$A$4:$H$2722,8,1),"-")</f>
        <v>18.78</v>
      </c>
      <c r="J119" s="26">
        <f>I119-(I119*Cuprins!$H$17)</f>
        <v>18.78</v>
      </c>
      <c r="L119" s="725"/>
    </row>
    <row r="120" spans="1:12" ht="15" customHeight="1" x14ac:dyDescent="0.3">
      <c r="A120" s="107">
        <f>Sheet1!A570</f>
        <v>202021132500</v>
      </c>
      <c r="B120" s="711" t="str">
        <f>IFERROR(VLOOKUP(A120,Sheet1!$A$4:$H$2722,5,0),"-")</f>
        <v>Banda autoadeziva  imbinari 150m Nida</v>
      </c>
      <c r="C120" s="711" t="e">
        <f>VLOOKUP(#REF!,Sheet1!$A$4:$H$2722,7,1)</f>
        <v>#REF!</v>
      </c>
      <c r="D120" s="711" t="e">
        <f>VLOOKUP(#REF!,Sheet1!$A$4:$H$2722,7,1)</f>
        <v>#REF!</v>
      </c>
      <c r="E120" s="242" t="str">
        <f>IFERROR(VLOOKUP(A120,Sheet1!$A$4:$N$2722,7,1),"-")</f>
        <v>buc</v>
      </c>
      <c r="F120" s="242">
        <f>IFERROR(VLOOKUP(A120,Sheet1!$A$4:$N$2722,9,1),"-")</f>
        <v>0</v>
      </c>
      <c r="G120" s="242">
        <f>IFERROR(VLOOKUP(A120,Sheet1!$A$4:$N$2722,10,1),"-")</f>
        <v>0</v>
      </c>
      <c r="H120" s="242">
        <f>IFERROR(VLOOKUP(A120,Sheet1!$A$4:$N$2722,11,1),"-")</f>
        <v>0</v>
      </c>
      <c r="I120" s="129">
        <f>IFERROR(VLOOKUP($A120,Sheet1!$A$4:$H$2722,8,1),"-")</f>
        <v>44.06</v>
      </c>
      <c r="J120" s="25">
        <f>I120-(I120*Cuprins!$H$17)</f>
        <v>44.06</v>
      </c>
      <c r="L120" s="725"/>
    </row>
    <row r="121" spans="1:12" ht="15" customHeight="1" x14ac:dyDescent="0.3">
      <c r="A121" s="109">
        <f>Sheet1!A571</f>
        <v>202021133000</v>
      </c>
      <c r="B121" s="708" t="str">
        <f>IFERROR(VLOOKUP(A121,Sheet1!$A$4:$H$2722,5,0),"-")</f>
        <v>Banda din fibra de sticla 25m Nida</v>
      </c>
      <c r="C121" s="709" t="e">
        <f>VLOOKUP(#REF!,Sheet1!$A$4:$H$2722,7,1)</f>
        <v>#REF!</v>
      </c>
      <c r="D121" s="710" t="e">
        <f>VLOOKUP(#REF!,Sheet1!$A$4:$H$2722,7,1)</f>
        <v>#REF!</v>
      </c>
      <c r="E121" s="247" t="str">
        <f>IFERROR(VLOOKUP(A121,Sheet1!$A$4:$N$2722,7,1),"-")</f>
        <v>buc</v>
      </c>
      <c r="F121" s="232">
        <f>IFERROR(VLOOKUP(A121,Sheet1!$A$4:$N$2722,9,1),"-")</f>
        <v>0</v>
      </c>
      <c r="G121" s="233">
        <f>IFERROR(VLOOKUP(A121,Sheet1!$A$4:$N$2722,10,1),"-")</f>
        <v>50</v>
      </c>
      <c r="H121" s="234">
        <f>IFERROR(VLOOKUP(A121,Sheet1!$A$4:$N$2722,11,1),"-")</f>
        <v>25000</v>
      </c>
      <c r="I121" s="128">
        <f>IFERROR(VLOOKUP($A121,Sheet1!$A$4:$H$2722,8,1),"-")</f>
        <v>5.35</v>
      </c>
      <c r="J121" s="26">
        <f>I121-(I121*Cuprins!$H$17)</f>
        <v>5.35</v>
      </c>
      <c r="L121" s="494">
        <f>L69+1</f>
        <v>46</v>
      </c>
    </row>
    <row r="122" spans="1:12" ht="15" customHeight="1" x14ac:dyDescent="0.3">
      <c r="A122" s="107">
        <f>Sheet1!A572</f>
        <v>202021136000</v>
      </c>
      <c r="B122" s="711" t="str">
        <f>IFERROR(VLOOKUP(A122,Sheet1!$A$4:$H$2722,5,0),"-")</f>
        <v>Banda din hartie microforata 75 ml Nida</v>
      </c>
      <c r="C122" s="711" t="e">
        <f>VLOOKUP(#REF!,Sheet1!$A$4:$H$2722,7,1)</f>
        <v>#REF!</v>
      </c>
      <c r="D122" s="711" t="e">
        <f>VLOOKUP(#REF!,Sheet1!$A$4:$H$2722,7,1)</f>
        <v>#REF!</v>
      </c>
      <c r="E122" s="242" t="str">
        <f>IFERROR(VLOOKUP(A122,Sheet1!$A$4:$N$2722,7,1),"-")</f>
        <v>buc</v>
      </c>
      <c r="F122" s="242">
        <f>IFERROR(VLOOKUP(A122,Sheet1!$A$4:$N$2722,9,1),"-")</f>
        <v>0</v>
      </c>
      <c r="G122" s="242">
        <f>IFERROR(VLOOKUP(A122,Sheet1!$A$4:$N$2722,10,1),"-")</f>
        <v>50</v>
      </c>
      <c r="H122" s="242">
        <f>IFERROR(VLOOKUP(A122,Sheet1!$A$4:$N$2722,11,1),"-")</f>
        <v>75000</v>
      </c>
      <c r="I122" s="129">
        <f>IFERROR(VLOOKUP($A122,Sheet1!$A$4:$H$2722,8,1),"-")</f>
        <v>1821.15</v>
      </c>
      <c r="J122" s="25">
        <f>I122-(I122*Cuprins!$H$17)</f>
        <v>1821.15</v>
      </c>
      <c r="L122" s="494"/>
    </row>
    <row r="123" spans="1:12" ht="15" customHeight="1" x14ac:dyDescent="0.3">
      <c r="A123" s="109"/>
      <c r="B123" s="708" t="str">
        <f>IFERROR(VLOOKUP(A123,Sheet1!$A$4:$H$2722,5,0),"-")</f>
        <v>-</v>
      </c>
      <c r="C123" s="709" t="e">
        <f>VLOOKUP(#REF!,Sheet1!$A$4:$H$2722,7,1)</f>
        <v>#REF!</v>
      </c>
      <c r="D123" s="710" t="e">
        <f>VLOOKUP(#REF!,Sheet1!$A$4:$H$2722,7,1)</f>
        <v>#REF!</v>
      </c>
      <c r="E123" s="247" t="str">
        <f>IFERROR(VLOOKUP(A123,Sheet1!$A$4:$N$2722,7,1),"-")</f>
        <v>-</v>
      </c>
      <c r="F123" s="232" t="str">
        <f>IFERROR(VLOOKUP(A123,Sheet1!$A$4:$N$2722,9,1),"-")</f>
        <v>-</v>
      </c>
      <c r="G123" s="233" t="str">
        <f>IFERROR(VLOOKUP(A123,Sheet1!$A$4:$N$2722,10,1),"-")</f>
        <v>-</v>
      </c>
      <c r="H123" s="234" t="str">
        <f>IFERROR(VLOOKUP(A123,Sheet1!$A$4:$N$2722,11,1),"-")</f>
        <v>-</v>
      </c>
      <c r="I123" s="128" t="str">
        <f>IFERROR(VLOOKUP($A123,Sheet1!$A$4:$H$2722,8,1),"-")</f>
        <v>-</v>
      </c>
      <c r="J123" s="26" t="str">
        <f>IFERROR(VLOOKUP($A123,Sheet1!$A$4:$H$2722,8,1),"-")</f>
        <v>-</v>
      </c>
      <c r="L123" s="726" t="s">
        <v>3001</v>
      </c>
    </row>
    <row r="124" spans="1:12" ht="15" customHeight="1" x14ac:dyDescent="0.3">
      <c r="A124" s="108"/>
      <c r="B124" s="715" t="str">
        <f>IFERROR(VLOOKUP(A124,Sheet1!$A$4:$H$2722,5,0),"-")</f>
        <v>-</v>
      </c>
      <c r="C124" s="715" t="e">
        <f>VLOOKUP(#REF!,Sheet1!$A$4:$H$2722,7,1)</f>
        <v>#REF!</v>
      </c>
      <c r="D124" s="715" t="e">
        <f>VLOOKUP(#REF!,Sheet1!$A$4:$H$2722,7,1)</f>
        <v>#REF!</v>
      </c>
      <c r="E124" s="238" t="str">
        <f>IFERROR(VLOOKUP(A124,Sheet1!$A$4:$N$2722,7,1),"-")</f>
        <v>-</v>
      </c>
      <c r="F124" s="238" t="str">
        <f>IFERROR(VLOOKUP(A124,Sheet1!$A$4:$N$2722,9,1),"-")</f>
        <v>-</v>
      </c>
      <c r="G124" s="238" t="str">
        <f>IFERROR(VLOOKUP(A124,Sheet1!$A$4:$N$2722,10,1),"-")</f>
        <v>-</v>
      </c>
      <c r="H124" s="238" t="str">
        <f>IFERROR(VLOOKUP(A124,Sheet1!$A$4:$N$2722,11,1),"-")</f>
        <v>-</v>
      </c>
      <c r="I124" s="131" t="str">
        <f>IFERROR(VLOOKUP($A124,Sheet1!$A$4:$H$2722,8,1),"-")</f>
        <v>-</v>
      </c>
      <c r="J124" s="29" t="str">
        <f>IFERROR(VLOOKUP($A124,Sheet1!$A$4:$H$2722,8,1),"-")</f>
        <v>-</v>
      </c>
      <c r="L124" s="726"/>
    </row>
    <row r="125" spans="1:12" ht="15" customHeight="1" x14ac:dyDescent="0.3">
      <c r="L125" s="726"/>
    </row>
    <row r="126" spans="1:12" ht="15" customHeight="1" x14ac:dyDescent="0.3">
      <c r="A126" s="667"/>
      <c r="B126" s="669" t="s">
        <v>3138</v>
      </c>
      <c r="C126" s="669"/>
      <c r="D126" s="669"/>
      <c r="E126" s="669"/>
      <c r="F126" s="669"/>
      <c r="G126" s="669"/>
      <c r="H126" s="669"/>
      <c r="I126" s="671"/>
      <c r="J126" s="672"/>
      <c r="L126" s="726"/>
    </row>
    <row r="127" spans="1:12" ht="15" customHeight="1" x14ac:dyDescent="0.3">
      <c r="A127" s="668"/>
      <c r="B127" s="670"/>
      <c r="C127" s="670"/>
      <c r="D127" s="670"/>
      <c r="E127" s="670"/>
      <c r="F127" s="670"/>
      <c r="G127" s="670"/>
      <c r="H127" s="670"/>
      <c r="I127" s="673"/>
      <c r="J127" s="674"/>
      <c r="L127" s="726"/>
    </row>
    <row r="128" spans="1:12" ht="15" customHeight="1" x14ac:dyDescent="0.3">
      <c r="A128" s="698" t="s">
        <v>2989</v>
      </c>
      <c r="B128" s="631" t="s">
        <v>2996</v>
      </c>
      <c r="C128" s="631"/>
      <c r="D128" s="631"/>
      <c r="E128" s="642" t="s">
        <v>3035</v>
      </c>
      <c r="F128" s="642" t="s">
        <v>2991</v>
      </c>
      <c r="G128" s="642" t="s">
        <v>2990</v>
      </c>
      <c r="H128" s="642" t="s">
        <v>3010</v>
      </c>
      <c r="I128" s="522" t="s">
        <v>3430</v>
      </c>
      <c r="J128" s="498" t="s">
        <v>3431</v>
      </c>
      <c r="L128" s="726"/>
    </row>
    <row r="129" spans="1:12" ht="15" customHeight="1" x14ac:dyDescent="0.3">
      <c r="A129" s="699"/>
      <c r="B129" s="633"/>
      <c r="C129" s="633"/>
      <c r="D129" s="633"/>
      <c r="E129" s="643"/>
      <c r="F129" s="643"/>
      <c r="G129" s="643"/>
      <c r="H129" s="643"/>
      <c r="I129" s="524"/>
      <c r="J129" s="500"/>
      <c r="L129" s="726"/>
    </row>
    <row r="130" spans="1:12" ht="15" customHeight="1" x14ac:dyDescent="0.3">
      <c r="A130" s="700"/>
      <c r="B130" s="635"/>
      <c r="C130" s="635"/>
      <c r="D130" s="635"/>
      <c r="E130" s="644"/>
      <c r="F130" s="643"/>
      <c r="G130" s="644"/>
      <c r="H130" s="644"/>
      <c r="I130" s="524"/>
      <c r="J130" s="500"/>
      <c r="L130" s="726"/>
    </row>
    <row r="131" spans="1:12" ht="15" customHeight="1" x14ac:dyDescent="0.3">
      <c r="A131" s="109">
        <f>Sheet1!A577</f>
        <v>202021180000</v>
      </c>
      <c r="B131" s="708" t="str">
        <f>IFERROR(VLOOKUP(A131,Sheet1!$A$4:$H$2722,5,0),"-")</f>
        <v>Banda armata cu otel 30 ml</v>
      </c>
      <c r="C131" s="709" t="e">
        <f>VLOOKUP(#REF!,Sheet1!$A$4:$H$2722,7,1)</f>
        <v>#REF!</v>
      </c>
      <c r="D131" s="710" t="e">
        <f>VLOOKUP(#REF!,Sheet1!$A$4:$H$2722,7,1)</f>
        <v>#REF!</v>
      </c>
      <c r="E131" s="247" t="str">
        <f>IFERROR(VLOOKUP(A131,Sheet1!$A$4:$N$2722,7,1),"-")</f>
        <v>buc</v>
      </c>
      <c r="F131" s="232">
        <f>IFERROR(VLOOKUP(A131,Sheet1!$A$4:$N$2722,9,1),"-")</f>
        <v>0</v>
      </c>
      <c r="G131" s="233">
        <f>IFERROR(VLOOKUP(A131,Sheet1!$A$4:$N$2722,10,1),"-")</f>
        <v>0</v>
      </c>
      <c r="H131" s="234">
        <f>IFERROR(VLOOKUP(A131,Sheet1!$A$4:$N$2722,11,1),"-")</f>
        <v>30000</v>
      </c>
      <c r="I131" s="128">
        <f>IFERROR(VLOOKUP($A131,Sheet1!$A$4:$H$2722,8,1),"-")</f>
        <v>75.36</v>
      </c>
      <c r="J131" s="26">
        <f>I131-(I131*Cuprins!$H$17)</f>
        <v>75.36</v>
      </c>
      <c r="K131" s="7"/>
      <c r="L131" s="726"/>
    </row>
    <row r="132" spans="1:12" ht="15" customHeight="1" x14ac:dyDescent="0.3">
      <c r="A132" s="108"/>
      <c r="B132" s="715" t="str">
        <f>IFERROR(VLOOKUP(A132,Sheet1!$A$4:$H$2722,5,0),"-")</f>
        <v>-</v>
      </c>
      <c r="C132" s="715" t="e">
        <f>VLOOKUP(#REF!,Sheet1!$A$4:$H$2722,7,1)</f>
        <v>#REF!</v>
      </c>
      <c r="D132" s="715" t="e">
        <f>VLOOKUP(#REF!,Sheet1!$A$4:$H$2722,7,1)</f>
        <v>#REF!</v>
      </c>
      <c r="E132" s="238" t="str">
        <f>IFERROR(VLOOKUP(A132,Sheet1!$A$4:$N$2722,7,1),"-")</f>
        <v>-</v>
      </c>
      <c r="F132" s="238" t="str">
        <f>IFERROR(VLOOKUP(A132,Sheet1!$A$4:$N$2722,9,1),"-")</f>
        <v>-</v>
      </c>
      <c r="G132" s="238" t="str">
        <f>IFERROR(VLOOKUP(A132,Sheet1!$A$4:$N$2722,10,1),"-")</f>
        <v>-</v>
      </c>
      <c r="H132" s="238" t="str">
        <f>IFERROR(VLOOKUP(A132,Sheet1!$A$4:$N$2722,11,1),"-")</f>
        <v>-</v>
      </c>
      <c r="I132" s="131" t="str">
        <f>IFERROR(VLOOKUP($A132,Sheet1!$A$4:$H$2722,8,1),"-")</f>
        <v>-</v>
      </c>
      <c r="J132" s="29" t="str">
        <f>IFERROR(VLOOKUP($A132,Sheet1!$A$4:$H$2722,8,1),"-")</f>
        <v>-</v>
      </c>
      <c r="K132" s="7"/>
      <c r="L132" s="726"/>
    </row>
    <row r="133" spans="1:12" ht="15" customHeight="1" x14ac:dyDescent="0.3">
      <c r="A133" s="158"/>
      <c r="B133" s="307"/>
      <c r="C133" s="307"/>
      <c r="D133" s="307"/>
      <c r="E133" s="306"/>
      <c r="F133" s="306"/>
      <c r="G133" s="306"/>
      <c r="H133" s="306"/>
      <c r="I133" s="294"/>
      <c r="J133" s="126"/>
      <c r="K133" s="7"/>
      <c r="L133" s="726"/>
    </row>
    <row r="134" spans="1:12" ht="15" customHeight="1" x14ac:dyDescent="0.3">
      <c r="A134" s="667"/>
      <c r="B134" s="669" t="s">
        <v>3139</v>
      </c>
      <c r="C134" s="669"/>
      <c r="D134" s="669"/>
      <c r="E134" s="669"/>
      <c r="F134" s="669"/>
      <c r="G134" s="669"/>
      <c r="H134" s="669"/>
      <c r="I134" s="671"/>
      <c r="J134" s="672"/>
      <c r="L134" s="726"/>
    </row>
    <row r="135" spans="1:12" ht="15" customHeight="1" x14ac:dyDescent="0.3">
      <c r="A135" s="668"/>
      <c r="B135" s="670"/>
      <c r="C135" s="670"/>
      <c r="D135" s="670"/>
      <c r="E135" s="670"/>
      <c r="F135" s="670"/>
      <c r="G135" s="670"/>
      <c r="H135" s="670"/>
      <c r="I135" s="673"/>
      <c r="J135" s="674"/>
      <c r="L135" s="726"/>
    </row>
    <row r="136" spans="1:12" ht="15" customHeight="1" x14ac:dyDescent="0.3">
      <c r="A136" s="698" t="s">
        <v>2989</v>
      </c>
      <c r="B136" s="631" t="s">
        <v>2996</v>
      </c>
      <c r="C136" s="631"/>
      <c r="D136" s="631"/>
      <c r="E136" s="642" t="s">
        <v>3035</v>
      </c>
      <c r="F136" s="642" t="s">
        <v>2991</v>
      </c>
      <c r="G136" s="642" t="s">
        <v>2990</v>
      </c>
      <c r="H136" s="642" t="s">
        <v>3010</v>
      </c>
      <c r="I136" s="522" t="s">
        <v>3430</v>
      </c>
      <c r="J136" s="498" t="s">
        <v>3431</v>
      </c>
      <c r="L136" s="726"/>
    </row>
    <row r="137" spans="1:12" ht="15" customHeight="1" x14ac:dyDescent="0.3">
      <c r="A137" s="699"/>
      <c r="B137" s="633"/>
      <c r="C137" s="633"/>
      <c r="D137" s="633"/>
      <c r="E137" s="643"/>
      <c r="F137" s="643"/>
      <c r="G137" s="643"/>
      <c r="H137" s="643"/>
      <c r="I137" s="524"/>
      <c r="J137" s="500"/>
      <c r="L137" s="726"/>
    </row>
    <row r="138" spans="1:12" ht="15" customHeight="1" x14ac:dyDescent="0.3">
      <c r="A138" s="700"/>
      <c r="B138" s="635"/>
      <c r="C138" s="635"/>
      <c r="D138" s="635"/>
      <c r="E138" s="644"/>
      <c r="F138" s="643"/>
      <c r="G138" s="644"/>
      <c r="H138" s="644"/>
      <c r="I138" s="524"/>
      <c r="J138" s="500"/>
      <c r="K138" s="8"/>
      <c r="L138" s="726"/>
    </row>
    <row r="139" spans="1:12" ht="15" customHeight="1" x14ac:dyDescent="0.3">
      <c r="A139" s="109">
        <f>Sheet1!A573</f>
        <v>202021163000</v>
      </c>
      <c r="B139" s="708" t="str">
        <f>IFERROR(VLOOKUP(A139,Sheet1!$A$4:$H$2722,5,0),"-")</f>
        <v>Banda etansare 30 mm, 30 ml, Siniat</v>
      </c>
      <c r="C139" s="709" t="e">
        <f>VLOOKUP(#REF!,Sheet1!$A$4:$H$2722,7,1)</f>
        <v>#REF!</v>
      </c>
      <c r="D139" s="710" t="e">
        <f>VLOOKUP(#REF!,Sheet1!$A$4:$H$2722,7,1)</f>
        <v>#REF!</v>
      </c>
      <c r="E139" s="247" t="str">
        <f>IFERROR(VLOOKUP(A139,Sheet1!$A$4:$N$2722,7,1),"-")</f>
        <v>buc</v>
      </c>
      <c r="F139" s="232">
        <f>IFERROR(VLOOKUP(A139,Sheet1!$A$4:$N$2722,9,1),"-")</f>
        <v>0</v>
      </c>
      <c r="G139" s="233">
        <f>IFERROR(VLOOKUP(A139,Sheet1!$A$4:$N$2722,10,1),"-")</f>
        <v>30</v>
      </c>
      <c r="H139" s="234">
        <f>IFERROR(VLOOKUP(A139,Sheet1!$A$4:$N$2722,11,1),"-")</f>
        <v>30000</v>
      </c>
      <c r="I139" s="128">
        <f>IFERROR(VLOOKUP($A139,Sheet1!$A$4:$H$2722,8,1),"-")</f>
        <v>22.1</v>
      </c>
      <c r="J139" s="26">
        <f>I139-(I139*Cuprins!$H$17)</f>
        <v>22.1</v>
      </c>
      <c r="L139" s="726"/>
    </row>
    <row r="140" spans="1:12" ht="15" customHeight="1" x14ac:dyDescent="0.3">
      <c r="A140" s="107">
        <f>Sheet1!A574</f>
        <v>202021164500</v>
      </c>
      <c r="B140" s="711" t="str">
        <f>IFERROR(VLOOKUP(A140,Sheet1!$A$4:$H$2722,5,0),"-")</f>
        <v>Banda etansare 45 mm, 30 ml, Siniat</v>
      </c>
      <c r="C140" s="711" t="e">
        <f>VLOOKUP(#REF!,Sheet1!$A$4:$H$2722,7,1)</f>
        <v>#REF!</v>
      </c>
      <c r="D140" s="711" t="e">
        <f>VLOOKUP(#REF!,Sheet1!$A$4:$H$2722,7,1)</f>
        <v>#REF!</v>
      </c>
      <c r="E140" s="242" t="str">
        <f>IFERROR(VLOOKUP(A140,Sheet1!$A$4:$N$2722,7,1),"-")</f>
        <v>buc</v>
      </c>
      <c r="F140" s="242">
        <f>IFERROR(VLOOKUP(A140,Sheet1!$A$4:$N$2722,9,1),"-")</f>
        <v>0</v>
      </c>
      <c r="G140" s="242">
        <f>IFERROR(VLOOKUP(A140,Sheet1!$A$4:$N$2722,10,1),"-")</f>
        <v>45</v>
      </c>
      <c r="H140" s="242">
        <f>IFERROR(VLOOKUP(A140,Sheet1!$A$4:$N$2722,11,1),"-")</f>
        <v>30000</v>
      </c>
      <c r="I140" s="129">
        <f>IFERROR(VLOOKUP($A140,Sheet1!$A$4:$H$2722,8,1),"-")</f>
        <v>33.479999999999997</v>
      </c>
      <c r="J140" s="25">
        <f>I140-(I140*Cuprins!$H$17)</f>
        <v>33.479999999999997</v>
      </c>
      <c r="L140" s="726"/>
    </row>
    <row r="141" spans="1:12" ht="15" customHeight="1" x14ac:dyDescent="0.3">
      <c r="A141" s="109">
        <f>Sheet1!A575</f>
        <v>202021167000</v>
      </c>
      <c r="B141" s="708" t="str">
        <f>IFERROR(VLOOKUP(A141,Sheet1!$A$4:$H$2722,5,0),"-")</f>
        <v>Banda etansare 70 mm, 30 ml, Siniat</v>
      </c>
      <c r="C141" s="709" t="e">
        <f>VLOOKUP(#REF!,Sheet1!$A$4:$H$2722,7,1)</f>
        <v>#REF!</v>
      </c>
      <c r="D141" s="710" t="e">
        <f>VLOOKUP(#REF!,Sheet1!$A$4:$H$2722,7,1)</f>
        <v>#REF!</v>
      </c>
      <c r="E141" s="247" t="str">
        <f>IFERROR(VLOOKUP(A141,Sheet1!$A$4:$N$2722,7,1),"-")</f>
        <v>buc</v>
      </c>
      <c r="F141" s="232">
        <f>IFERROR(VLOOKUP(A141,Sheet1!$A$4:$N$2722,9,1),"-")</f>
        <v>0</v>
      </c>
      <c r="G141" s="233">
        <f>IFERROR(VLOOKUP(A141,Sheet1!$A$4:$N$2722,10,1),"-")</f>
        <v>70</v>
      </c>
      <c r="H141" s="234">
        <f>IFERROR(VLOOKUP(A141,Sheet1!$A$4:$N$2722,11,1),"-")</f>
        <v>30000</v>
      </c>
      <c r="I141" s="128">
        <f>IFERROR(VLOOKUP($A141,Sheet1!$A$4:$H$2722,8,1),"-")</f>
        <v>50.74</v>
      </c>
      <c r="J141" s="26">
        <f>I141-(I141*Cuprins!$H$17)</f>
        <v>50.74</v>
      </c>
      <c r="L141" s="726"/>
    </row>
    <row r="142" spans="1:12" ht="15" customHeight="1" x14ac:dyDescent="0.3">
      <c r="A142" s="108">
        <f>Sheet1!A576</f>
        <v>202021169000</v>
      </c>
      <c r="B142" s="715" t="str">
        <f>IFERROR(VLOOKUP(A142,Sheet1!$A$4:$H$2722,5,0),"-")</f>
        <v>Banda etansare 95 mm, 30 ml, Siniat</v>
      </c>
      <c r="C142" s="715" t="e">
        <f>VLOOKUP(#REF!,Sheet1!$A$4:$H$2722,7,1)</f>
        <v>#REF!</v>
      </c>
      <c r="D142" s="715" t="e">
        <f>VLOOKUP(#REF!,Sheet1!$A$4:$H$2722,7,1)</f>
        <v>#REF!</v>
      </c>
      <c r="E142" s="238" t="str">
        <f>IFERROR(VLOOKUP(A142,Sheet1!$A$4:$N$2722,7,1),"-")</f>
        <v>buc</v>
      </c>
      <c r="F142" s="238">
        <f>IFERROR(VLOOKUP(A142,Sheet1!$A$4:$N$2722,9,1),"-")</f>
        <v>0</v>
      </c>
      <c r="G142" s="238">
        <f>IFERROR(VLOOKUP(A142,Sheet1!$A$4:$N$2722,10,1),"-")</f>
        <v>95</v>
      </c>
      <c r="H142" s="238">
        <f>IFERROR(VLOOKUP(A142,Sheet1!$A$4:$N$2722,11,1),"-")</f>
        <v>30000</v>
      </c>
      <c r="I142" s="131">
        <f>IFERROR(VLOOKUP($A142,Sheet1!$A$4:$H$2722,8,1),"-")</f>
        <v>69.16</v>
      </c>
      <c r="J142" s="29">
        <f>I142-(I142*Cuprins!$H$17)</f>
        <v>69.16</v>
      </c>
      <c r="K142" s="7"/>
      <c r="L142" s="726"/>
    </row>
    <row r="143" spans="1:12" ht="15" customHeight="1" x14ac:dyDescent="0.3">
      <c r="K143" s="9"/>
      <c r="L143" s="726"/>
    </row>
    <row r="144" spans="1:12" ht="15" customHeight="1" x14ac:dyDescent="0.3">
      <c r="K144" s="9"/>
      <c r="L144" s="726"/>
    </row>
    <row r="145" spans="1:12" ht="15" customHeight="1" x14ac:dyDescent="0.3">
      <c r="L145" s="726"/>
    </row>
    <row r="146" spans="1:12" ht="15" customHeight="1" x14ac:dyDescent="0.3">
      <c r="L146" s="726"/>
    </row>
    <row r="147" spans="1:12" ht="15" customHeight="1" x14ac:dyDescent="0.3">
      <c r="L147" s="726"/>
    </row>
    <row r="148" spans="1:12" ht="15" customHeight="1" x14ac:dyDescent="0.3">
      <c r="K148" s="9"/>
      <c r="L148" s="726"/>
    </row>
    <row r="149" spans="1:12" ht="15" customHeight="1" x14ac:dyDescent="0.3">
      <c r="K149" s="9"/>
      <c r="L149" s="726"/>
    </row>
    <row r="150" spans="1:12" ht="15" customHeight="1" x14ac:dyDescent="0.3">
      <c r="K150" s="9"/>
      <c r="L150" s="726"/>
    </row>
    <row r="151" spans="1:12" ht="15" customHeight="1" x14ac:dyDescent="0.3">
      <c r="K151" s="9"/>
      <c r="L151" s="726"/>
    </row>
    <row r="152" spans="1:12" ht="15" customHeight="1" x14ac:dyDescent="0.3">
      <c r="K152" s="9"/>
      <c r="L152" s="726"/>
    </row>
    <row r="153" spans="1:12" ht="15" customHeight="1" x14ac:dyDescent="0.3">
      <c r="K153" s="9"/>
      <c r="L153" s="726"/>
    </row>
    <row r="154" spans="1:12" ht="15" customHeight="1" x14ac:dyDescent="0.3">
      <c r="K154" s="9"/>
      <c r="L154" s="726"/>
    </row>
    <row r="155" spans="1:12" ht="15" customHeight="1" x14ac:dyDescent="0.3">
      <c r="K155" s="9"/>
      <c r="L155" s="726"/>
    </row>
    <row r="156" spans="1:12" ht="15" customHeight="1" x14ac:dyDescent="0.3">
      <c r="K156" s="9"/>
      <c r="L156" s="726"/>
    </row>
    <row r="157" spans="1:12" ht="15" customHeight="1" x14ac:dyDescent="0.3">
      <c r="L157" s="726"/>
    </row>
    <row r="158" spans="1:12" ht="15" customHeight="1" x14ac:dyDescent="0.3">
      <c r="L158" s="725" t="s">
        <v>3135</v>
      </c>
    </row>
    <row r="159" spans="1:12" ht="15" customHeight="1" thickBot="1" x14ac:dyDescent="0.35">
      <c r="L159" s="725"/>
    </row>
    <row r="160" spans="1:12" ht="15" customHeight="1" x14ac:dyDescent="0.3">
      <c r="A160" s="658"/>
      <c r="B160" s="661" t="s">
        <v>3144</v>
      </c>
      <c r="C160" s="661"/>
      <c r="D160" s="661"/>
      <c r="E160" s="661"/>
      <c r="F160" s="661"/>
      <c r="G160" s="661"/>
      <c r="H160" s="661"/>
      <c r="I160" s="661"/>
      <c r="J160" s="664"/>
      <c r="L160" s="725"/>
    </row>
    <row r="161" spans="1:12" ht="15" customHeight="1" x14ac:dyDescent="0.3">
      <c r="A161" s="659"/>
      <c r="B161" s="662"/>
      <c r="C161" s="662"/>
      <c r="D161" s="662"/>
      <c r="E161" s="662"/>
      <c r="F161" s="662"/>
      <c r="G161" s="662"/>
      <c r="H161" s="662"/>
      <c r="I161" s="662"/>
      <c r="J161" s="665"/>
      <c r="L161" s="725"/>
    </row>
    <row r="162" spans="1:12" ht="15" customHeight="1" thickBot="1" x14ac:dyDescent="0.35">
      <c r="A162" s="660"/>
      <c r="B162" s="663"/>
      <c r="C162" s="663"/>
      <c r="D162" s="663"/>
      <c r="E162" s="663"/>
      <c r="F162" s="663"/>
      <c r="G162" s="663"/>
      <c r="H162" s="663"/>
      <c r="I162" s="663"/>
      <c r="J162" s="666"/>
      <c r="K162" s="7"/>
      <c r="L162" s="725"/>
    </row>
    <row r="163" spans="1:12" ht="15" customHeight="1" x14ac:dyDescent="0.3">
      <c r="A163" s="1"/>
      <c r="B163" s="249"/>
      <c r="C163" s="250"/>
      <c r="D163" s="250"/>
      <c r="E163" s="250"/>
      <c r="F163" s="250"/>
      <c r="G163" s="250"/>
      <c r="H163" s="251"/>
      <c r="I163" s="138"/>
      <c r="J163" s="3"/>
      <c r="L163" s="725"/>
    </row>
    <row r="164" spans="1:12" ht="15" customHeight="1" x14ac:dyDescent="0.3">
      <c r="A164" s="667"/>
      <c r="B164" s="669" t="s">
        <v>3136</v>
      </c>
      <c r="C164" s="669"/>
      <c r="D164" s="669"/>
      <c r="E164" s="669"/>
      <c r="F164" s="669"/>
      <c r="G164" s="669"/>
      <c r="H164" s="669"/>
      <c r="I164" s="671"/>
      <c r="J164" s="672"/>
      <c r="L164" s="725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725"/>
    </row>
    <row r="166" spans="1:12" ht="15" customHeight="1" x14ac:dyDescent="0.3">
      <c r="A166" s="698" t="s">
        <v>2989</v>
      </c>
      <c r="B166" s="631" t="s">
        <v>2996</v>
      </c>
      <c r="C166" s="631"/>
      <c r="D166" s="631"/>
      <c r="E166" s="642" t="s">
        <v>3035</v>
      </c>
      <c r="F166" s="642" t="s">
        <v>2991</v>
      </c>
      <c r="G166" s="642" t="s">
        <v>2990</v>
      </c>
      <c r="H166" s="642" t="s">
        <v>3010</v>
      </c>
      <c r="I166" s="522" t="s">
        <v>3430</v>
      </c>
      <c r="J166" s="498" t="s">
        <v>3431</v>
      </c>
      <c r="L166" s="725"/>
    </row>
    <row r="167" spans="1:12" ht="15" customHeight="1" x14ac:dyDescent="0.3">
      <c r="A167" s="699"/>
      <c r="B167" s="633"/>
      <c r="C167" s="633"/>
      <c r="D167" s="633"/>
      <c r="E167" s="643"/>
      <c r="F167" s="643"/>
      <c r="G167" s="643"/>
      <c r="H167" s="643"/>
      <c r="I167" s="524"/>
      <c r="J167" s="500"/>
      <c r="L167" s="725"/>
    </row>
    <row r="168" spans="1:12" ht="15" customHeight="1" x14ac:dyDescent="0.3">
      <c r="A168" s="700"/>
      <c r="B168" s="635"/>
      <c r="C168" s="635"/>
      <c r="D168" s="635"/>
      <c r="E168" s="644"/>
      <c r="F168" s="643"/>
      <c r="G168" s="644"/>
      <c r="H168" s="644"/>
      <c r="I168" s="524"/>
      <c r="J168" s="500"/>
      <c r="L168" s="725"/>
    </row>
    <row r="169" spans="1:12" ht="15" customHeight="1" x14ac:dyDescent="0.3">
      <c r="A169" s="109">
        <f>Sheet1!A584</f>
        <v>202022200500</v>
      </c>
      <c r="B169" s="708" t="str">
        <f>IFERROR(VLOOKUP(A169,Sheet1!$A$4:$H$2722,5,0),"-")</f>
        <v>Banda fibra sticla 25 m S G</v>
      </c>
      <c r="C169" s="709" t="e">
        <f>VLOOKUP(#REF!,Sheet1!$A$4:$H$2722,7,1)</f>
        <v>#REF!</v>
      </c>
      <c r="D169" s="710" t="e">
        <f>VLOOKUP(#REF!,Sheet1!$A$4:$H$2722,7,1)</f>
        <v>#REF!</v>
      </c>
      <c r="E169" s="247" t="str">
        <f>IFERROR(VLOOKUP(A169,Sheet1!$A$4:$N$2722,7,1),"-")</f>
        <v>rol</v>
      </c>
      <c r="F169" s="232">
        <f>IFERROR(VLOOKUP(A169,Sheet1!$A$4:$N$2722,9,1),"-")</f>
        <v>0</v>
      </c>
      <c r="G169" s="233">
        <f>IFERROR(VLOOKUP(A169,Sheet1!$A$4:$N$2722,10,1),"-")</f>
        <v>50</v>
      </c>
      <c r="H169" s="234">
        <f>IFERROR(VLOOKUP(A169,Sheet1!$A$4:$N$2722,11,1),"-")</f>
        <v>25000</v>
      </c>
      <c r="I169" s="128">
        <f>IFERROR(VLOOKUP($A169,Sheet1!$A$4:$H$2722,8,1),"-")</f>
        <v>4.74</v>
      </c>
      <c r="J169" s="26">
        <f>I169-(I169*Cuprins!$H$17)</f>
        <v>4.74</v>
      </c>
      <c r="L169" s="725"/>
    </row>
    <row r="170" spans="1:12" ht="15" customHeight="1" x14ac:dyDescent="0.3">
      <c r="A170" s="107">
        <f>Sheet1!A585</f>
        <v>202022201000</v>
      </c>
      <c r="B170" s="711" t="str">
        <f>IFERROR(VLOOKUP(A170,Sheet1!$A$4:$H$2722,5,0),"-")</f>
        <v>Banda autoadeziva 90 ml S G</v>
      </c>
      <c r="C170" s="711" t="e">
        <f>VLOOKUP(#REF!,Sheet1!$A$4:$H$2722,7,1)</f>
        <v>#REF!</v>
      </c>
      <c r="D170" s="711" t="e">
        <f>VLOOKUP(#REF!,Sheet1!$A$4:$H$2722,7,1)</f>
        <v>#REF!</v>
      </c>
      <c r="E170" s="242" t="str">
        <f>IFERROR(VLOOKUP(A170,Sheet1!$A$4:$N$2722,7,1),"-")</f>
        <v>buc</v>
      </c>
      <c r="F170" s="242">
        <f>IFERROR(VLOOKUP(A170,Sheet1!$A$4:$N$2722,9,1),"-")</f>
        <v>0</v>
      </c>
      <c r="G170" s="242">
        <f>IFERROR(VLOOKUP(A170,Sheet1!$A$4:$N$2722,10,1),"-")</f>
        <v>50</v>
      </c>
      <c r="H170" s="242">
        <f>IFERROR(VLOOKUP(A170,Sheet1!$A$4:$N$2722,11,1),"-")</f>
        <v>90000</v>
      </c>
      <c r="I170" s="129">
        <f>IFERROR(VLOOKUP($A170,Sheet1!$A$4:$H$2722,8,1),"-")</f>
        <v>22.58</v>
      </c>
      <c r="J170" s="25">
        <f>I170-(I170*Cuprins!$H$17)</f>
        <v>22.58</v>
      </c>
      <c r="L170" s="725"/>
    </row>
    <row r="171" spans="1:12" ht="15" customHeight="1" x14ac:dyDescent="0.3">
      <c r="A171" s="109"/>
      <c r="B171" s="708" t="str">
        <f>IFERROR(VLOOKUP(A171,Sheet1!$A$4:$H$2722,5,0),"-")</f>
        <v>-</v>
      </c>
      <c r="C171" s="709" t="e">
        <f>VLOOKUP(#REF!,Sheet1!$A$4:$H$2722,7,1)</f>
        <v>#REF!</v>
      </c>
      <c r="D171" s="710" t="e">
        <f>VLOOKUP(#REF!,Sheet1!$A$4:$H$2722,7,1)</f>
        <v>#REF!</v>
      </c>
      <c r="E171" s="247" t="str">
        <f>IFERROR(VLOOKUP(A171,Sheet1!$A$4:$N$2722,7,1),"-")</f>
        <v>-</v>
      </c>
      <c r="F171" s="232" t="str">
        <f>IFERROR(VLOOKUP(A171,Sheet1!$A$4:$N$2722,9,1),"-")</f>
        <v>-</v>
      </c>
      <c r="G171" s="233" t="str">
        <f>IFERROR(VLOOKUP(A171,Sheet1!$A$4:$N$2722,10,1),"-")</f>
        <v>-</v>
      </c>
      <c r="H171" s="234" t="str">
        <f>IFERROR(VLOOKUP(A171,Sheet1!$A$4:$N$2722,11,1),"-")</f>
        <v>-</v>
      </c>
      <c r="I171" s="128" t="str">
        <f>IFERROR(VLOOKUP($A171,Sheet1!$A$4:$H$2722,8,1),"-")</f>
        <v>-</v>
      </c>
      <c r="J171" s="26" t="str">
        <f>IFERROR(VLOOKUP($A171,Sheet1!$A$4:$H$2722,8,1),"-")</f>
        <v>-</v>
      </c>
      <c r="L171" s="725"/>
    </row>
    <row r="172" spans="1:12" ht="15" customHeight="1" x14ac:dyDescent="0.3">
      <c r="A172" s="107"/>
      <c r="B172" s="711" t="str">
        <f>IFERROR(VLOOKUP(A172,Sheet1!$A$4:$H$2722,5,0),"-")</f>
        <v>-</v>
      </c>
      <c r="C172" s="711" t="e">
        <f>VLOOKUP(#REF!,Sheet1!$A$4:$H$2722,7,1)</f>
        <v>#REF!</v>
      </c>
      <c r="D172" s="711" t="e">
        <f>VLOOKUP(#REF!,Sheet1!$A$4:$H$2722,7,1)</f>
        <v>#REF!</v>
      </c>
      <c r="E172" s="242" t="str">
        <f>IFERROR(VLOOKUP(A172,Sheet1!$A$4:$N$2722,7,1),"-")</f>
        <v>-</v>
      </c>
      <c r="F172" s="242" t="str">
        <f>IFERROR(VLOOKUP(A172,Sheet1!$A$4:$N$2722,9,1),"-")</f>
        <v>-</v>
      </c>
      <c r="G172" s="242" t="str">
        <f>IFERROR(VLOOKUP(A172,Sheet1!$A$4:$N$2722,10,1),"-")</f>
        <v>-</v>
      </c>
      <c r="H172" s="242" t="str">
        <f>IFERROR(VLOOKUP(A172,Sheet1!$A$4:$N$2722,11,1),"-")</f>
        <v>-</v>
      </c>
      <c r="I172" s="129" t="str">
        <f>IFERROR(VLOOKUP($A172,Sheet1!$A$4:$H$2722,8,1),"-")</f>
        <v>-</v>
      </c>
      <c r="J172" s="25" t="str">
        <f>IFERROR(VLOOKUP($A172,Sheet1!$A$4:$H$2722,8,1),"-")</f>
        <v>-</v>
      </c>
      <c r="L172" s="725"/>
    </row>
    <row r="173" spans="1:12" ht="15" customHeight="1" x14ac:dyDescent="0.3">
      <c r="A173" s="109"/>
      <c r="B173" s="708" t="str">
        <f>IFERROR(VLOOKUP(A173,Sheet1!$A$4:$H$2722,5,0),"-")</f>
        <v>-</v>
      </c>
      <c r="C173" s="709" t="e">
        <f>VLOOKUP(#REF!,Sheet1!$A$4:$H$2722,7,1)</f>
        <v>#REF!</v>
      </c>
      <c r="D173" s="710" t="e">
        <f>VLOOKUP(#REF!,Sheet1!$A$4:$H$2722,7,1)</f>
        <v>#REF!</v>
      </c>
      <c r="E173" s="247" t="str">
        <f>IFERROR(VLOOKUP(A173,Sheet1!$A$4:$N$2722,7,1),"-")</f>
        <v>-</v>
      </c>
      <c r="F173" s="232" t="str">
        <f>IFERROR(VLOOKUP(A173,Sheet1!$A$4:$N$2722,9,1),"-")</f>
        <v>-</v>
      </c>
      <c r="G173" s="233" t="str">
        <f>IFERROR(VLOOKUP(A173,Sheet1!$A$4:$N$2722,10,1),"-")</f>
        <v>-</v>
      </c>
      <c r="H173" s="234" t="str">
        <f>IFERROR(VLOOKUP(A173,Sheet1!$A$4:$N$2722,11,1),"-")</f>
        <v>-</v>
      </c>
      <c r="I173" s="128" t="str">
        <f>IFERROR(VLOOKUP($A173,Sheet1!$A$4:$H$2722,8,1),"-")</f>
        <v>-</v>
      </c>
      <c r="J173" s="26" t="str">
        <f>IFERROR(VLOOKUP($A173,Sheet1!$A$4:$H$2722,8,1),"-")</f>
        <v>-</v>
      </c>
      <c r="L173" s="494">
        <f>L121+1</f>
        <v>47</v>
      </c>
    </row>
    <row r="174" spans="1:12" ht="15" customHeight="1" x14ac:dyDescent="0.3">
      <c r="A174" s="107"/>
      <c r="B174" s="711" t="str">
        <f>IFERROR(VLOOKUP(A174,Sheet1!$A$4:$H$2722,5,0),"-")</f>
        <v>-</v>
      </c>
      <c r="C174" s="711" t="e">
        <f>VLOOKUP(#REF!,Sheet1!$A$4:$H$2722,7,1)</f>
        <v>#REF!</v>
      </c>
      <c r="D174" s="711" t="e">
        <f>VLOOKUP(#REF!,Sheet1!$A$4:$H$2722,7,1)</f>
        <v>#REF!</v>
      </c>
      <c r="E174" s="242" t="str">
        <f>IFERROR(VLOOKUP(A174,Sheet1!$A$4:$N$2722,7,1),"-")</f>
        <v>-</v>
      </c>
      <c r="F174" s="242" t="str">
        <f>IFERROR(VLOOKUP(A174,Sheet1!$A$4:$N$2722,9,1),"-")</f>
        <v>-</v>
      </c>
      <c r="G174" s="242" t="str">
        <f>IFERROR(VLOOKUP(A174,Sheet1!$A$4:$N$2722,10,1),"-")</f>
        <v>-</v>
      </c>
      <c r="H174" s="242" t="str">
        <f>IFERROR(VLOOKUP(A174,Sheet1!$A$4:$N$2722,11,1),"-")</f>
        <v>-</v>
      </c>
      <c r="I174" s="129" t="str">
        <f>IFERROR(VLOOKUP($A174,Sheet1!$A$4:$H$2722,8,1),"-")</f>
        <v>-</v>
      </c>
      <c r="J174" s="25" t="str">
        <f>IFERROR(VLOOKUP($A174,Sheet1!$A$4:$H$2722,8,1),"-")</f>
        <v>-</v>
      </c>
      <c r="L174" s="494"/>
    </row>
    <row r="175" spans="1:12" ht="15" customHeight="1" x14ac:dyDescent="0.3">
      <c r="A175" s="109"/>
      <c r="B175" s="708" t="str">
        <f>IFERROR(VLOOKUP(A175,Sheet1!$A$4:$H$2722,5,0),"-")</f>
        <v>-</v>
      </c>
      <c r="C175" s="709" t="e">
        <f>VLOOKUP(#REF!,Sheet1!$A$4:$H$2722,7,1)</f>
        <v>#REF!</v>
      </c>
      <c r="D175" s="710" t="e">
        <f>VLOOKUP(#REF!,Sheet1!$A$4:$H$2722,7,1)</f>
        <v>#REF!</v>
      </c>
      <c r="E175" s="247" t="str">
        <f>IFERROR(VLOOKUP(A175,Sheet1!$A$4:$N$2722,7,1),"-")</f>
        <v>-</v>
      </c>
      <c r="F175" s="232" t="str">
        <f>IFERROR(VLOOKUP(A175,Sheet1!$A$4:$N$2722,9,1),"-")</f>
        <v>-</v>
      </c>
      <c r="G175" s="233" t="str">
        <f>IFERROR(VLOOKUP(A175,Sheet1!$A$4:$N$2722,10,1),"-")</f>
        <v>-</v>
      </c>
      <c r="H175" s="234" t="str">
        <f>IFERROR(VLOOKUP(A175,Sheet1!$A$4:$N$2722,11,1),"-")</f>
        <v>-</v>
      </c>
      <c r="I175" s="128" t="str">
        <f>IFERROR(VLOOKUP($A175,Sheet1!$A$4:$H$2722,8,1),"-")</f>
        <v>-</v>
      </c>
      <c r="J175" s="26" t="str">
        <f>IFERROR(VLOOKUP($A175,Sheet1!$A$4:$H$2722,8,1),"-")</f>
        <v>-</v>
      </c>
      <c r="L175" s="726" t="s">
        <v>3001</v>
      </c>
    </row>
    <row r="176" spans="1:12" ht="15" customHeight="1" x14ac:dyDescent="0.3">
      <c r="A176" s="108"/>
      <c r="B176" s="715" t="str">
        <f>IFERROR(VLOOKUP(A176,Sheet1!$A$4:$H$2722,5,0),"-")</f>
        <v>-</v>
      </c>
      <c r="C176" s="715" t="e">
        <f>VLOOKUP(#REF!,Sheet1!$A$4:$H$2722,7,1)</f>
        <v>#REF!</v>
      </c>
      <c r="D176" s="715" t="e">
        <f>VLOOKUP(#REF!,Sheet1!$A$4:$H$2722,7,1)</f>
        <v>#REF!</v>
      </c>
      <c r="E176" s="238" t="str">
        <f>IFERROR(VLOOKUP(A176,Sheet1!$A$4:$N$2722,7,1),"-")</f>
        <v>-</v>
      </c>
      <c r="F176" s="238" t="str">
        <f>IFERROR(VLOOKUP(A176,Sheet1!$A$4:$N$2722,9,1),"-")</f>
        <v>-</v>
      </c>
      <c r="G176" s="238" t="str">
        <f>IFERROR(VLOOKUP(A176,Sheet1!$A$4:$N$2722,10,1),"-")</f>
        <v>-</v>
      </c>
      <c r="H176" s="238" t="str">
        <f>IFERROR(VLOOKUP(A176,Sheet1!$A$4:$N$2722,11,1),"-")</f>
        <v>-</v>
      </c>
      <c r="I176" s="131" t="str">
        <f>IFERROR(VLOOKUP($A176,Sheet1!$A$4:$H$2722,8,1),"-")</f>
        <v>-</v>
      </c>
      <c r="J176" s="29" t="str">
        <f>IFERROR(VLOOKUP($A176,Sheet1!$A$4:$H$2722,8,1),"-")</f>
        <v>-</v>
      </c>
      <c r="L176" s="726"/>
    </row>
    <row r="177" spans="1:12" ht="15" customHeight="1" x14ac:dyDescent="0.3">
      <c r="L177" s="726"/>
    </row>
    <row r="178" spans="1:12" ht="15" customHeight="1" x14ac:dyDescent="0.3">
      <c r="A178" s="667"/>
      <c r="B178" s="669" t="s">
        <v>3138</v>
      </c>
      <c r="C178" s="669"/>
      <c r="D178" s="669"/>
      <c r="E178" s="669"/>
      <c r="F178" s="669"/>
      <c r="G178" s="669"/>
      <c r="H178" s="669"/>
      <c r="I178" s="671"/>
      <c r="J178" s="672"/>
      <c r="L178" s="726"/>
    </row>
    <row r="179" spans="1:12" ht="15" customHeight="1" x14ac:dyDescent="0.3">
      <c r="A179" s="668"/>
      <c r="B179" s="670"/>
      <c r="C179" s="670"/>
      <c r="D179" s="670"/>
      <c r="E179" s="670"/>
      <c r="F179" s="670"/>
      <c r="G179" s="670"/>
      <c r="H179" s="670"/>
      <c r="I179" s="673"/>
      <c r="J179" s="674"/>
      <c r="L179" s="726"/>
    </row>
    <row r="180" spans="1:12" ht="15" customHeight="1" x14ac:dyDescent="0.3">
      <c r="A180" s="698" t="s">
        <v>2989</v>
      </c>
      <c r="B180" s="631" t="s">
        <v>2996</v>
      </c>
      <c r="C180" s="631"/>
      <c r="D180" s="631"/>
      <c r="E180" s="642" t="s">
        <v>3035</v>
      </c>
      <c r="F180" s="642" t="s">
        <v>2991</v>
      </c>
      <c r="G180" s="642" t="s">
        <v>2990</v>
      </c>
      <c r="H180" s="642" t="s">
        <v>3010</v>
      </c>
      <c r="I180" s="522" t="s">
        <v>3430</v>
      </c>
      <c r="J180" s="498" t="s">
        <v>3431</v>
      </c>
      <c r="L180" s="726"/>
    </row>
    <row r="181" spans="1:12" ht="15" customHeight="1" x14ac:dyDescent="0.3">
      <c r="A181" s="699"/>
      <c r="B181" s="633"/>
      <c r="C181" s="633"/>
      <c r="D181" s="633"/>
      <c r="E181" s="643"/>
      <c r="F181" s="643"/>
      <c r="G181" s="643"/>
      <c r="H181" s="643"/>
      <c r="I181" s="524"/>
      <c r="J181" s="500"/>
      <c r="L181" s="726"/>
    </row>
    <row r="182" spans="1:12" ht="15" customHeight="1" x14ac:dyDescent="0.3">
      <c r="A182" s="700"/>
      <c r="B182" s="635"/>
      <c r="C182" s="635"/>
      <c r="D182" s="635"/>
      <c r="E182" s="644"/>
      <c r="F182" s="643"/>
      <c r="G182" s="644"/>
      <c r="H182" s="644"/>
      <c r="I182" s="524"/>
      <c r="J182" s="500"/>
      <c r="L182" s="726"/>
    </row>
    <row r="183" spans="1:12" ht="15" customHeight="1" x14ac:dyDescent="0.3">
      <c r="A183" s="109"/>
      <c r="B183" s="708" t="str">
        <f>IFERROR(VLOOKUP(A183,Sheet1!$A$4:$H$2722,5,0),"-")</f>
        <v>-</v>
      </c>
      <c r="C183" s="709" t="e">
        <f>VLOOKUP(#REF!,Sheet1!$A$4:$H$2722,7,1)</f>
        <v>#REF!</v>
      </c>
      <c r="D183" s="710" t="e">
        <f>VLOOKUP(#REF!,Sheet1!$A$4:$H$2722,7,1)</f>
        <v>#REF!</v>
      </c>
      <c r="E183" s="247" t="str">
        <f>IFERROR(VLOOKUP(A183,Sheet1!$A$4:$N$2722,7,1),"-")</f>
        <v>-</v>
      </c>
      <c r="F183" s="232" t="str">
        <f>IFERROR(VLOOKUP(A183,Sheet1!$A$4:$N$2722,9,1),"-")</f>
        <v>-</v>
      </c>
      <c r="G183" s="233" t="str">
        <f>IFERROR(VLOOKUP(A183,Sheet1!$A$4:$N$2722,10,1),"-")</f>
        <v>-</v>
      </c>
      <c r="H183" s="234" t="str">
        <f>IFERROR(VLOOKUP(A183,Sheet1!$A$4:$N$2722,11,1),"-")</f>
        <v>-</v>
      </c>
      <c r="I183" s="128" t="str">
        <f>IFERROR(VLOOKUP($A183,Sheet1!$A$4:$H$2722,8,1),"-")</f>
        <v>-</v>
      </c>
      <c r="J183" s="26" t="str">
        <f>IFERROR(VLOOKUP($A183,Sheet1!$A$4:$H$2722,8,1),"-")</f>
        <v>-</v>
      </c>
      <c r="K183" s="7"/>
      <c r="L183" s="726"/>
    </row>
    <row r="184" spans="1:12" ht="15" customHeight="1" x14ac:dyDescent="0.3">
      <c r="A184" s="108"/>
      <c r="B184" s="715" t="str">
        <f>IFERROR(VLOOKUP(A184,Sheet1!$A$4:$H$2722,5,0),"-")</f>
        <v>-</v>
      </c>
      <c r="C184" s="715" t="e">
        <f>VLOOKUP(#REF!,Sheet1!$A$4:$H$2722,7,1)</f>
        <v>#REF!</v>
      </c>
      <c r="D184" s="715" t="e">
        <f>VLOOKUP(#REF!,Sheet1!$A$4:$H$2722,7,1)</f>
        <v>#REF!</v>
      </c>
      <c r="E184" s="238" t="str">
        <f>IFERROR(VLOOKUP(A184,Sheet1!$A$4:$N$2722,7,1),"-")</f>
        <v>-</v>
      </c>
      <c r="F184" s="238" t="str">
        <f>IFERROR(VLOOKUP(A184,Sheet1!$A$4:$N$2722,9,1),"-")</f>
        <v>-</v>
      </c>
      <c r="G184" s="238" t="str">
        <f>IFERROR(VLOOKUP(A184,Sheet1!$A$4:$N$2722,10,1),"-")</f>
        <v>-</v>
      </c>
      <c r="H184" s="238" t="str">
        <f>IFERROR(VLOOKUP(A184,Sheet1!$A$4:$N$2722,11,1),"-")</f>
        <v>-</v>
      </c>
      <c r="I184" s="131" t="str">
        <f>IFERROR(VLOOKUP($A184,Sheet1!$A$4:$H$2722,8,1),"-")</f>
        <v>-</v>
      </c>
      <c r="J184" s="29" t="str">
        <f>IFERROR(VLOOKUP($A184,Sheet1!$A$4:$H$2722,8,1),"-")</f>
        <v>-</v>
      </c>
      <c r="K184" s="7"/>
      <c r="L184" s="726"/>
    </row>
    <row r="185" spans="1:12" ht="15" customHeight="1" x14ac:dyDescent="0.3">
      <c r="K185" s="7"/>
      <c r="L185" s="726"/>
    </row>
    <row r="186" spans="1:12" ht="15" customHeight="1" x14ac:dyDescent="0.3">
      <c r="A186" s="667"/>
      <c r="B186" s="669" t="s">
        <v>3139</v>
      </c>
      <c r="C186" s="669"/>
      <c r="D186" s="669"/>
      <c r="E186" s="669"/>
      <c r="F186" s="669"/>
      <c r="G186" s="669"/>
      <c r="H186" s="669"/>
      <c r="I186" s="671"/>
      <c r="J186" s="672"/>
      <c r="L186" s="726"/>
    </row>
    <row r="187" spans="1:12" ht="15" customHeight="1" x14ac:dyDescent="0.3">
      <c r="A187" s="668"/>
      <c r="B187" s="670"/>
      <c r="C187" s="670"/>
      <c r="D187" s="670"/>
      <c r="E187" s="670"/>
      <c r="F187" s="670"/>
      <c r="G187" s="670"/>
      <c r="H187" s="670"/>
      <c r="I187" s="673"/>
      <c r="J187" s="674"/>
      <c r="L187" s="726"/>
    </row>
    <row r="188" spans="1:12" ht="15" customHeight="1" x14ac:dyDescent="0.3">
      <c r="A188" s="698" t="s">
        <v>2989</v>
      </c>
      <c r="B188" s="631" t="s">
        <v>2996</v>
      </c>
      <c r="C188" s="631"/>
      <c r="D188" s="631"/>
      <c r="E188" s="642" t="s">
        <v>3035</v>
      </c>
      <c r="F188" s="642" t="s">
        <v>2991</v>
      </c>
      <c r="G188" s="642" t="s">
        <v>2990</v>
      </c>
      <c r="H188" s="642" t="s">
        <v>3010</v>
      </c>
      <c r="I188" s="522" t="s">
        <v>3430</v>
      </c>
      <c r="J188" s="498" t="s">
        <v>3431</v>
      </c>
      <c r="L188" s="726"/>
    </row>
    <row r="189" spans="1:12" ht="15" customHeight="1" x14ac:dyDescent="0.3">
      <c r="A189" s="699"/>
      <c r="B189" s="633"/>
      <c r="C189" s="633"/>
      <c r="D189" s="633"/>
      <c r="E189" s="643"/>
      <c r="F189" s="643"/>
      <c r="G189" s="643"/>
      <c r="H189" s="643"/>
      <c r="I189" s="524"/>
      <c r="J189" s="500"/>
      <c r="L189" s="726"/>
    </row>
    <row r="190" spans="1:12" ht="15" customHeight="1" x14ac:dyDescent="0.3">
      <c r="A190" s="700"/>
      <c r="B190" s="635"/>
      <c r="C190" s="635"/>
      <c r="D190" s="635"/>
      <c r="E190" s="644"/>
      <c r="F190" s="643"/>
      <c r="G190" s="644"/>
      <c r="H190" s="644"/>
      <c r="I190" s="524"/>
      <c r="J190" s="500"/>
      <c r="K190" s="8"/>
      <c r="L190" s="726"/>
    </row>
    <row r="191" spans="1:12" ht="15" customHeight="1" x14ac:dyDescent="0.3">
      <c r="A191" s="109">
        <f>Sheet1!A580</f>
        <v>202022163000</v>
      </c>
      <c r="B191" s="708" t="str">
        <f>IFERROR(VLOOKUP(A191,Sheet1!$A$4:$H$2722,5,0),"-")</f>
        <v>Banda de etansare 30 mm, 30 ml S G</v>
      </c>
      <c r="C191" s="709" t="e">
        <f>VLOOKUP(#REF!,Sheet1!$A$4:$H$2722,7,1)</f>
        <v>#REF!</v>
      </c>
      <c r="D191" s="710" t="e">
        <f>VLOOKUP(#REF!,Sheet1!$A$4:$H$2722,7,1)</f>
        <v>#REF!</v>
      </c>
      <c r="E191" s="247" t="str">
        <f>IFERROR(VLOOKUP(A191,Sheet1!$A$4:$N$2722,7,1),"-")</f>
        <v>buc</v>
      </c>
      <c r="F191" s="232">
        <f>IFERROR(VLOOKUP(A191,Sheet1!$A$4:$N$2722,9,1),"-")</f>
        <v>0</v>
      </c>
      <c r="G191" s="233">
        <f>IFERROR(VLOOKUP(A191,Sheet1!$A$4:$N$2722,10,1),"-")</f>
        <v>30</v>
      </c>
      <c r="H191" s="234">
        <f>IFERROR(VLOOKUP(A191,Sheet1!$A$4:$N$2722,11,1),"-")</f>
        <v>30000</v>
      </c>
      <c r="I191" s="128">
        <f>IFERROR(VLOOKUP($A191,Sheet1!$A$4:$H$2722,8,1),"-")</f>
        <v>20.32</v>
      </c>
      <c r="J191" s="26">
        <f>I191-(I191*Cuprins!$H$17)</f>
        <v>20.32</v>
      </c>
      <c r="L191" s="726"/>
    </row>
    <row r="192" spans="1:12" ht="15" customHeight="1" x14ac:dyDescent="0.3">
      <c r="A192" s="107">
        <f>Sheet1!A581</f>
        <v>202022165000</v>
      </c>
      <c r="B192" s="711" t="str">
        <f>IFERROR(VLOOKUP(A192,Sheet1!$A$4:$H$2722,5,0),"-")</f>
        <v>Banda de Etansare 50 mm, 30 ml  S G</v>
      </c>
      <c r="C192" s="711" t="e">
        <f>VLOOKUP(#REF!,Sheet1!$A$4:$H$2722,7,1)</f>
        <v>#REF!</v>
      </c>
      <c r="D192" s="711" t="e">
        <f>VLOOKUP(#REF!,Sheet1!$A$4:$H$2722,7,1)</f>
        <v>#REF!</v>
      </c>
      <c r="E192" s="242" t="str">
        <f>IFERROR(VLOOKUP(A192,Sheet1!$A$4:$N$2722,7,1),"-")</f>
        <v>buc</v>
      </c>
      <c r="F192" s="242">
        <f>IFERROR(VLOOKUP(A192,Sheet1!$A$4:$N$2722,9,1),"-")</f>
        <v>0</v>
      </c>
      <c r="G192" s="242">
        <f>IFERROR(VLOOKUP(A192,Sheet1!$A$4:$N$2722,10,1),"-")</f>
        <v>50</v>
      </c>
      <c r="H192" s="242">
        <f>IFERROR(VLOOKUP(A192,Sheet1!$A$4:$N$2722,11,1),"-")</f>
        <v>30000</v>
      </c>
      <c r="I192" s="129">
        <f>IFERROR(VLOOKUP($A192,Sheet1!$A$4:$H$2722,8,1),"-")</f>
        <v>34.25</v>
      </c>
      <c r="J192" s="25">
        <f>I192-(I192*Cuprins!$H$17)</f>
        <v>34.25</v>
      </c>
      <c r="L192" s="726"/>
    </row>
    <row r="193" spans="1:12" ht="15" customHeight="1" x14ac:dyDescent="0.3">
      <c r="A193" s="109">
        <f>Sheet1!A582</f>
        <v>202022167000</v>
      </c>
      <c r="B193" s="708" t="str">
        <f>IFERROR(VLOOKUP(A193,Sheet1!$A$4:$H$2722,5,0),"-")</f>
        <v>Banda de Etansare 70 mm, 30 ml S G</v>
      </c>
      <c r="C193" s="709" t="e">
        <f>VLOOKUP(#REF!,Sheet1!$A$4:$H$2722,7,1)</f>
        <v>#REF!</v>
      </c>
      <c r="D193" s="710" t="e">
        <f>VLOOKUP(#REF!,Sheet1!$A$4:$H$2722,7,1)</f>
        <v>#REF!</v>
      </c>
      <c r="E193" s="247" t="str">
        <f>IFERROR(VLOOKUP(A193,Sheet1!$A$4:$N$2722,7,1),"-")</f>
        <v>buc</v>
      </c>
      <c r="F193" s="232">
        <f>IFERROR(VLOOKUP(A193,Sheet1!$A$4:$N$2722,9,1),"-")</f>
        <v>0</v>
      </c>
      <c r="G193" s="233">
        <f>IFERROR(VLOOKUP(A193,Sheet1!$A$4:$N$2722,10,1),"-")</f>
        <v>70</v>
      </c>
      <c r="H193" s="234">
        <f>IFERROR(VLOOKUP(A193,Sheet1!$A$4:$N$2722,11,1),"-")</f>
        <v>30000</v>
      </c>
      <c r="I193" s="128">
        <f>IFERROR(VLOOKUP($A193,Sheet1!$A$4:$H$2722,8,1),"-")</f>
        <v>50.26</v>
      </c>
      <c r="J193" s="26">
        <f>I193-(I193*Cuprins!$H$17)</f>
        <v>50.26</v>
      </c>
      <c r="L193" s="726"/>
    </row>
    <row r="194" spans="1:12" ht="15" customHeight="1" x14ac:dyDescent="0.3">
      <c r="A194" s="108">
        <f>Sheet1!A583</f>
        <v>202022169000</v>
      </c>
      <c r="B194" s="715" t="str">
        <f>IFERROR(VLOOKUP(A194,Sheet1!$A$4:$H$2722,5,0),"-")</f>
        <v>Banda de etansare  30 ml x 95 mm S G</v>
      </c>
      <c r="C194" s="715" t="e">
        <f>VLOOKUP(#REF!,Sheet1!$A$4:$H$2722,7,1)</f>
        <v>#REF!</v>
      </c>
      <c r="D194" s="715" t="e">
        <f>VLOOKUP(#REF!,Sheet1!$A$4:$H$2722,7,1)</f>
        <v>#REF!</v>
      </c>
      <c r="E194" s="238" t="str">
        <f>IFERROR(VLOOKUP(A194,Sheet1!$A$4:$N$2722,7,1),"-")</f>
        <v>buc</v>
      </c>
      <c r="F194" s="238">
        <f>IFERROR(VLOOKUP(A194,Sheet1!$A$4:$N$2722,9,1),"-")</f>
        <v>0</v>
      </c>
      <c r="G194" s="238">
        <f>IFERROR(VLOOKUP(A194,Sheet1!$A$4:$N$2722,10,1),"-")</f>
        <v>95</v>
      </c>
      <c r="H194" s="238">
        <f>IFERROR(VLOOKUP(A194,Sheet1!$A$4:$N$2722,11,1),"-")</f>
        <v>30000</v>
      </c>
      <c r="I194" s="131">
        <f>IFERROR(VLOOKUP($A194,Sheet1!$A$4:$H$2722,8,1),"-")</f>
        <v>68.53</v>
      </c>
      <c r="J194" s="29">
        <f>I194-(I194*Cuprins!$H$17)</f>
        <v>68.53</v>
      </c>
      <c r="K194" s="7"/>
      <c r="L194" s="726"/>
    </row>
    <row r="195" spans="1:12" ht="15" customHeight="1" x14ac:dyDescent="0.3">
      <c r="K195" s="9"/>
      <c r="L195" s="726"/>
    </row>
    <row r="196" spans="1:12" ht="15" customHeight="1" x14ac:dyDescent="0.3">
      <c r="K196" s="9"/>
      <c r="L196" s="726"/>
    </row>
    <row r="197" spans="1:12" ht="15" customHeight="1" x14ac:dyDescent="0.3">
      <c r="L197" s="726"/>
    </row>
    <row r="198" spans="1:12" ht="15" customHeight="1" x14ac:dyDescent="0.3">
      <c r="L198" s="726"/>
    </row>
    <row r="199" spans="1:12" ht="15" customHeight="1" x14ac:dyDescent="0.3">
      <c r="L199" s="726"/>
    </row>
    <row r="200" spans="1:12" ht="15" customHeight="1" x14ac:dyDescent="0.3">
      <c r="K200" s="9"/>
      <c r="L200" s="726"/>
    </row>
    <row r="201" spans="1:12" ht="15" customHeight="1" x14ac:dyDescent="0.3">
      <c r="K201" s="9"/>
      <c r="L201" s="726"/>
    </row>
    <row r="202" spans="1:12" ht="15" customHeight="1" x14ac:dyDescent="0.3">
      <c r="K202" s="9"/>
      <c r="L202" s="726"/>
    </row>
    <row r="203" spans="1:12" ht="15" customHeight="1" x14ac:dyDescent="0.3">
      <c r="K203" s="9"/>
      <c r="L203" s="726"/>
    </row>
    <row r="204" spans="1:12" ht="15" customHeight="1" x14ac:dyDescent="0.3">
      <c r="K204" s="9"/>
      <c r="L204" s="726"/>
    </row>
    <row r="205" spans="1:12" ht="15" customHeight="1" x14ac:dyDescent="0.3">
      <c r="K205" s="9"/>
      <c r="L205" s="726"/>
    </row>
    <row r="206" spans="1:12" ht="15" customHeight="1" x14ac:dyDescent="0.3">
      <c r="K206" s="9"/>
      <c r="L206" s="726"/>
    </row>
    <row r="207" spans="1:12" ht="15" customHeight="1" x14ac:dyDescent="0.3">
      <c r="K207" s="9"/>
      <c r="L207" s="726"/>
    </row>
    <row r="208" spans="1:12" ht="15" customHeight="1" x14ac:dyDescent="0.3">
      <c r="K208" s="9"/>
      <c r="L208" s="726"/>
    </row>
    <row r="209" spans="1:12" ht="15" customHeight="1" x14ac:dyDescent="0.3">
      <c r="L209" s="726"/>
    </row>
    <row r="210" spans="1:12" ht="15" customHeight="1" x14ac:dyDescent="0.3">
      <c r="L210" s="725" t="s">
        <v>3135</v>
      </c>
    </row>
    <row r="211" spans="1:12" ht="15" customHeight="1" thickBot="1" x14ac:dyDescent="0.35">
      <c r="L211" s="725"/>
    </row>
    <row r="212" spans="1:12" ht="15" customHeight="1" x14ac:dyDescent="0.3">
      <c r="A212" s="658"/>
      <c r="B212" s="661" t="s">
        <v>3145</v>
      </c>
      <c r="C212" s="661"/>
      <c r="D212" s="661"/>
      <c r="E212" s="661"/>
      <c r="F212" s="661"/>
      <c r="G212" s="661"/>
      <c r="H212" s="661"/>
      <c r="I212" s="661"/>
      <c r="J212" s="664"/>
      <c r="K212" s="7"/>
      <c r="L212" s="725"/>
    </row>
    <row r="213" spans="1:12" ht="15" customHeight="1" x14ac:dyDescent="0.3">
      <c r="A213" s="659"/>
      <c r="B213" s="662"/>
      <c r="C213" s="662"/>
      <c r="D213" s="662"/>
      <c r="E213" s="662"/>
      <c r="F213" s="662"/>
      <c r="G213" s="662"/>
      <c r="H213" s="662"/>
      <c r="I213" s="662"/>
      <c r="J213" s="665"/>
      <c r="L213" s="725"/>
    </row>
    <row r="214" spans="1:12" ht="15" customHeight="1" thickBot="1" x14ac:dyDescent="0.35">
      <c r="A214" s="660"/>
      <c r="B214" s="663"/>
      <c r="C214" s="663"/>
      <c r="D214" s="663"/>
      <c r="E214" s="663"/>
      <c r="F214" s="663"/>
      <c r="G214" s="663"/>
      <c r="H214" s="663"/>
      <c r="I214" s="663"/>
      <c r="J214" s="666"/>
      <c r="L214" s="725"/>
    </row>
    <row r="215" spans="1:12" ht="15" customHeight="1" x14ac:dyDescent="0.3">
      <c r="A215" s="61"/>
      <c r="L215" s="725"/>
    </row>
    <row r="216" spans="1:12" ht="15" customHeight="1" x14ac:dyDescent="0.3">
      <c r="A216" s="667"/>
      <c r="B216" s="669" t="s">
        <v>3137</v>
      </c>
      <c r="C216" s="669"/>
      <c r="D216" s="669"/>
      <c r="E216" s="669"/>
      <c r="F216" s="669"/>
      <c r="G216" s="669"/>
      <c r="H216" s="669"/>
      <c r="I216" s="671"/>
      <c r="J216" s="672"/>
      <c r="L216" s="725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725"/>
    </row>
    <row r="218" spans="1:12" ht="15" customHeight="1" x14ac:dyDescent="0.3">
      <c r="A218" s="698" t="s">
        <v>2989</v>
      </c>
      <c r="B218" s="631" t="s">
        <v>2996</v>
      </c>
      <c r="C218" s="631"/>
      <c r="D218" s="631"/>
      <c r="E218" s="642" t="s">
        <v>3035</v>
      </c>
      <c r="F218" s="642" t="s">
        <v>2991</v>
      </c>
      <c r="G218" s="642" t="s">
        <v>2990</v>
      </c>
      <c r="H218" s="642" t="s">
        <v>3010</v>
      </c>
      <c r="I218" s="522" t="s">
        <v>3430</v>
      </c>
      <c r="J218" s="498" t="s">
        <v>3431</v>
      </c>
      <c r="L218" s="725"/>
    </row>
    <row r="219" spans="1:12" ht="15" customHeight="1" x14ac:dyDescent="0.3">
      <c r="A219" s="699"/>
      <c r="B219" s="633"/>
      <c r="C219" s="633"/>
      <c r="D219" s="633"/>
      <c r="E219" s="643"/>
      <c r="F219" s="643"/>
      <c r="G219" s="643"/>
      <c r="H219" s="643"/>
      <c r="I219" s="524"/>
      <c r="J219" s="500"/>
      <c r="L219" s="725"/>
    </row>
    <row r="220" spans="1:12" ht="15" customHeight="1" x14ac:dyDescent="0.3">
      <c r="A220" s="700"/>
      <c r="B220" s="635"/>
      <c r="C220" s="635"/>
      <c r="D220" s="635"/>
      <c r="E220" s="644"/>
      <c r="F220" s="643"/>
      <c r="G220" s="644"/>
      <c r="H220" s="644"/>
      <c r="I220" s="524"/>
      <c r="J220" s="500"/>
      <c r="K220" s="9"/>
      <c r="L220" s="725"/>
    </row>
    <row r="221" spans="1:12" ht="15" customHeight="1" x14ac:dyDescent="0.3">
      <c r="A221" s="109">
        <f>Sheet1!A578</f>
        <v>202022105000</v>
      </c>
      <c r="B221" s="708" t="str">
        <f>IFERROR(VLOOKUP(A221,Sheet1!$A$4:$H$2722,5,0),"-")</f>
        <v>Banda etansare vata minerala 75 mm (1 m)</v>
      </c>
      <c r="C221" s="709" t="e">
        <f>VLOOKUP(#REF!,Sheet1!$A$4:$H$2722,7,1)</f>
        <v>#REF!</v>
      </c>
      <c r="D221" s="710" t="e">
        <f>VLOOKUP(#REF!,Sheet1!$A$4:$H$2722,7,1)</f>
        <v>#REF!</v>
      </c>
      <c r="E221" s="247" t="str">
        <f>IFERROR(VLOOKUP(A221,Sheet1!$A$4:$N$2722,7,1),"-")</f>
        <v xml:space="preserve">ml </v>
      </c>
      <c r="F221" s="232">
        <f>IFERROR(VLOOKUP(A221,Sheet1!$A$4:$N$2722,9,1),"-")</f>
        <v>0</v>
      </c>
      <c r="G221" s="233">
        <f>IFERROR(VLOOKUP(A221,Sheet1!$A$4:$N$2722,10,1),"-")</f>
        <v>75</v>
      </c>
      <c r="H221" s="234">
        <f>IFERROR(VLOOKUP(A221,Sheet1!$A$4:$N$2722,11,1),"-")</f>
        <v>1000</v>
      </c>
      <c r="I221" s="128">
        <f>IFERROR(VLOOKUP($A221,Sheet1!$A$4:$H$2722,8,1),"-")</f>
        <v>3.02</v>
      </c>
      <c r="J221" s="26">
        <f>I221-(I221*Cuprins!$H$17)</f>
        <v>3.02</v>
      </c>
      <c r="L221" s="725"/>
    </row>
    <row r="222" spans="1:12" ht="15" customHeight="1" x14ac:dyDescent="0.3">
      <c r="A222" s="114">
        <f>Sheet1!A579</f>
        <v>202022106000</v>
      </c>
      <c r="B222" s="716" t="str">
        <f>IFERROR(VLOOKUP(A222,Sheet1!$A$4:$H$2722,5,0),"-")</f>
        <v>Banda etansare vata minerala 100 mm (1m)</v>
      </c>
      <c r="C222" s="716" t="e">
        <f>VLOOKUP(#REF!,Sheet1!$A$4:$H$2722,7,1)</f>
        <v>#REF!</v>
      </c>
      <c r="D222" s="716" t="e">
        <f>VLOOKUP(#REF!,Sheet1!$A$4:$H$2722,7,1)</f>
        <v>#REF!</v>
      </c>
      <c r="E222" s="242" t="str">
        <f>IFERROR(VLOOKUP(A222,Sheet1!$A$4:$N$2722,7,1),"-")</f>
        <v xml:space="preserve">ml </v>
      </c>
      <c r="F222" s="242">
        <f>IFERROR(VLOOKUP(A222,Sheet1!$A$4:$N$2722,9,1),"-")</f>
        <v>0</v>
      </c>
      <c r="G222" s="242">
        <f>IFERROR(VLOOKUP(A222,Sheet1!$A$4:$N$2722,10,1),"-")</f>
        <v>100</v>
      </c>
      <c r="H222" s="242">
        <f>IFERROR(VLOOKUP(A222,Sheet1!$A$4:$N$2722,11,1),"-")</f>
        <v>1000</v>
      </c>
      <c r="I222" s="129">
        <f>IFERROR(VLOOKUP($A222,Sheet1!$A$4:$H$2722,8,1),"-")</f>
        <v>4</v>
      </c>
      <c r="J222" s="25">
        <f>I222-(I222*Cuprins!$H$17)</f>
        <v>4</v>
      </c>
      <c r="L222" s="725"/>
    </row>
    <row r="223" spans="1:12" ht="15" customHeight="1" x14ac:dyDescent="0.3">
      <c r="A223" s="109"/>
      <c r="B223" s="708" t="str">
        <f>IFERROR(VLOOKUP(A223,Sheet1!$A$4:$H$2722,5,0),"-")</f>
        <v>-</v>
      </c>
      <c r="C223" s="709" t="e">
        <f>VLOOKUP(#REF!,Sheet1!$A$4:$H$2722,7,1)</f>
        <v>#REF!</v>
      </c>
      <c r="D223" s="710" t="e">
        <f>VLOOKUP(#REF!,Sheet1!$A$4:$H$2722,7,1)</f>
        <v>#REF!</v>
      </c>
      <c r="E223" s="247" t="str">
        <f>IFERROR(VLOOKUP(A223,Sheet1!$A$4:$N$2722,7,1),"-")</f>
        <v>-</v>
      </c>
      <c r="F223" s="232" t="str">
        <f>IFERROR(VLOOKUP(A223,Sheet1!$A$4:$N$2722,9,1),"-")</f>
        <v>-</v>
      </c>
      <c r="G223" s="233" t="str">
        <f>IFERROR(VLOOKUP(A223,Sheet1!$A$4:$N$2722,10,1),"-")</f>
        <v>-</v>
      </c>
      <c r="H223" s="234" t="str">
        <f>IFERROR(VLOOKUP(A223,Sheet1!$A$4:$N$2722,11,1),"-")</f>
        <v>-</v>
      </c>
      <c r="I223" s="128" t="str">
        <f>IFERROR(VLOOKUP($A223,Sheet1!$A$4:$H$2722,8,1),"-")</f>
        <v>-</v>
      </c>
      <c r="J223" s="26" t="str">
        <f>IFERROR(VLOOKUP($A223,Sheet1!$A$4:$H$2722,8,1),"-")</f>
        <v>-</v>
      </c>
      <c r="L223" s="725"/>
    </row>
    <row r="224" spans="1:12" ht="15" customHeight="1" x14ac:dyDescent="0.3">
      <c r="A224" s="114"/>
      <c r="B224" s="716" t="str">
        <f>IFERROR(VLOOKUP(A224,Sheet1!$A$4:$H$2722,5,0),"-")</f>
        <v>-</v>
      </c>
      <c r="C224" s="716" t="e">
        <f>VLOOKUP(#REF!,Sheet1!$A$4:$H$2722,7,1)</f>
        <v>#REF!</v>
      </c>
      <c r="D224" s="716" t="e">
        <f>VLOOKUP(#REF!,Sheet1!$A$4:$H$2722,7,1)</f>
        <v>#REF!</v>
      </c>
      <c r="E224" s="242" t="str">
        <f>IFERROR(VLOOKUP(A224,Sheet1!$A$4:$N$2722,7,1),"-")</f>
        <v>-</v>
      </c>
      <c r="F224" s="242" t="str">
        <f>IFERROR(VLOOKUP(A224,Sheet1!$A$4:$N$2722,9,1),"-")</f>
        <v>-</v>
      </c>
      <c r="G224" s="242" t="str">
        <f>IFERROR(VLOOKUP(A224,Sheet1!$A$4:$N$2722,10,1),"-")</f>
        <v>-</v>
      </c>
      <c r="H224" s="242" t="str">
        <f>IFERROR(VLOOKUP(A224,Sheet1!$A$4:$N$2722,11,1),"-")</f>
        <v>-</v>
      </c>
      <c r="I224" s="129" t="str">
        <f>IFERROR(VLOOKUP($A224,Sheet1!$A$4:$H$2722,8,1),"-")</f>
        <v>-</v>
      </c>
      <c r="J224" s="25" t="str">
        <f>IFERROR(VLOOKUP($A224,Sheet1!$A$4:$H$2722,8,1),"-")</f>
        <v>-</v>
      </c>
      <c r="L224" s="725"/>
    </row>
    <row r="225" spans="1:12" ht="15" customHeight="1" x14ac:dyDescent="0.3">
      <c r="A225" s="109"/>
      <c r="B225" s="708" t="str">
        <f>IFERROR(VLOOKUP(A225,Sheet1!$A$4:$H$2722,5,0),"-")</f>
        <v>-</v>
      </c>
      <c r="C225" s="709" t="e">
        <f>VLOOKUP(#REF!,Sheet1!$A$4:$H$2722,7,1)</f>
        <v>#REF!</v>
      </c>
      <c r="D225" s="710" t="e">
        <f>VLOOKUP(#REF!,Sheet1!$A$4:$H$2722,7,1)</f>
        <v>#REF!</v>
      </c>
      <c r="E225" s="247" t="str">
        <f>IFERROR(VLOOKUP(A225,Sheet1!$A$4:$N$2722,7,1),"-")</f>
        <v>-</v>
      </c>
      <c r="F225" s="232" t="str">
        <f>IFERROR(VLOOKUP(A225,Sheet1!$A$4:$N$2722,9,1),"-")</f>
        <v>-</v>
      </c>
      <c r="G225" s="233" t="str">
        <f>IFERROR(VLOOKUP(A225,Sheet1!$A$4:$N$2722,10,1),"-")</f>
        <v>-</v>
      </c>
      <c r="H225" s="234" t="str">
        <f>IFERROR(VLOOKUP(A225,Sheet1!$A$4:$N$2722,11,1),"-")</f>
        <v>-</v>
      </c>
      <c r="I225" s="128" t="str">
        <f>IFERROR(VLOOKUP($A225,Sheet1!$A$4:$H$2722,8,1),"-")</f>
        <v>-</v>
      </c>
      <c r="J225" s="26" t="str">
        <f>IFERROR(VLOOKUP($A225,Sheet1!$A$4:$H$2722,8,1),"-")</f>
        <v>-</v>
      </c>
      <c r="L225" s="494">
        <f>L173+1</f>
        <v>48</v>
      </c>
    </row>
    <row r="226" spans="1:12" ht="15" customHeight="1" x14ac:dyDescent="0.3">
      <c r="A226" s="108" t="s">
        <v>2994</v>
      </c>
      <c r="B226" s="715" t="str">
        <f>IFERROR(VLOOKUP(A226,Sheet1!$A$4:$H$2722,5,0),"-")</f>
        <v>-</v>
      </c>
      <c r="C226" s="715" t="e">
        <f>VLOOKUP(#REF!,Sheet1!$A$4:$H$2722,7,1)</f>
        <v>#REF!</v>
      </c>
      <c r="D226" s="715" t="e">
        <f>VLOOKUP(#REF!,Sheet1!$A$4:$H$2722,7,1)</f>
        <v>#REF!</v>
      </c>
      <c r="E226" s="238" t="str">
        <f>IFERROR(VLOOKUP(A226,Sheet1!$A$4:$N$2722,7,1),"-")</f>
        <v>-</v>
      </c>
      <c r="F226" s="238" t="str">
        <f>IFERROR(VLOOKUP(A226,Sheet1!$A$4:$N$2722,9,1),"-")</f>
        <v>-</v>
      </c>
      <c r="G226" s="238" t="str">
        <f>IFERROR(VLOOKUP(A226,Sheet1!$A$4:$N$2722,10,1),"-")</f>
        <v>-</v>
      </c>
      <c r="H226" s="238" t="str">
        <f>IFERROR(VLOOKUP(A226,Sheet1!$A$4:$N$2722,11,1),"-")</f>
        <v>-</v>
      </c>
      <c r="I226" s="131" t="str">
        <f>IFERROR(VLOOKUP($A226,Sheet1!$A$4:$H$2722,8,1),"-")</f>
        <v>-</v>
      </c>
      <c r="J226" s="29" t="str">
        <f>IFERROR(VLOOKUP($A226,Sheet1!$A$4:$H$2722,8,1),"-")</f>
        <v>-</v>
      </c>
      <c r="L226" s="494"/>
    </row>
    <row r="227" spans="1:12" ht="15" customHeight="1" x14ac:dyDescent="0.3">
      <c r="L227" s="726" t="s">
        <v>3001</v>
      </c>
    </row>
    <row r="228" spans="1:12" ht="15" customHeight="1" x14ac:dyDescent="0.3">
      <c r="A228" s="667"/>
      <c r="B228" s="669" t="s">
        <v>3136</v>
      </c>
      <c r="C228" s="669"/>
      <c r="D228" s="669"/>
      <c r="E228" s="669"/>
      <c r="F228" s="669"/>
      <c r="G228" s="669"/>
      <c r="H228" s="669"/>
      <c r="I228" s="671"/>
      <c r="J228" s="672"/>
      <c r="L228" s="726"/>
    </row>
    <row r="229" spans="1:12" ht="15" customHeight="1" x14ac:dyDescent="0.3">
      <c r="A229" s="668"/>
      <c r="B229" s="670"/>
      <c r="C229" s="670"/>
      <c r="D229" s="670"/>
      <c r="E229" s="670"/>
      <c r="F229" s="670"/>
      <c r="G229" s="670"/>
      <c r="H229" s="670"/>
      <c r="I229" s="673"/>
      <c r="J229" s="674"/>
      <c r="L229" s="726"/>
    </row>
    <row r="230" spans="1:12" ht="15" customHeight="1" x14ac:dyDescent="0.3">
      <c r="A230" s="698" t="s">
        <v>2989</v>
      </c>
      <c r="B230" s="631" t="s">
        <v>2996</v>
      </c>
      <c r="C230" s="631"/>
      <c r="D230" s="631"/>
      <c r="E230" s="642" t="s">
        <v>3035</v>
      </c>
      <c r="F230" s="642" t="s">
        <v>2991</v>
      </c>
      <c r="G230" s="642" t="s">
        <v>2990</v>
      </c>
      <c r="H230" s="642" t="s">
        <v>3010</v>
      </c>
      <c r="I230" s="522" t="s">
        <v>3430</v>
      </c>
      <c r="J230" s="498" t="s">
        <v>3431</v>
      </c>
      <c r="L230" s="726"/>
    </row>
    <row r="231" spans="1:12" ht="15" customHeight="1" x14ac:dyDescent="0.3">
      <c r="A231" s="699"/>
      <c r="B231" s="633"/>
      <c r="C231" s="633"/>
      <c r="D231" s="633"/>
      <c r="E231" s="643"/>
      <c r="F231" s="643"/>
      <c r="G231" s="643"/>
      <c r="H231" s="643"/>
      <c r="I231" s="524"/>
      <c r="J231" s="500"/>
      <c r="L231" s="726"/>
    </row>
    <row r="232" spans="1:12" ht="15" customHeight="1" x14ac:dyDescent="0.3">
      <c r="A232" s="700"/>
      <c r="B232" s="635"/>
      <c r="C232" s="635"/>
      <c r="D232" s="635"/>
      <c r="E232" s="644"/>
      <c r="F232" s="643"/>
      <c r="G232" s="644"/>
      <c r="H232" s="644"/>
      <c r="I232" s="524"/>
      <c r="J232" s="500"/>
      <c r="L232" s="726"/>
    </row>
    <row r="233" spans="1:12" ht="15" customHeight="1" x14ac:dyDescent="0.3">
      <c r="A233" s="109">
        <f>Sheet1!A589</f>
        <v>202099131500</v>
      </c>
      <c r="B233" s="708" t="str">
        <f>IFERROR(VLOOKUP(A233,Sheet1!$A$4:$H$2722,5,0),"-")</f>
        <v>Banda adeziva imbinari 45ml/rola</v>
      </c>
      <c r="C233" s="709" t="e">
        <f>VLOOKUP(#REF!,Sheet1!$A$4:$H$2722,7,1)</f>
        <v>#REF!</v>
      </c>
      <c r="D233" s="710" t="e">
        <f>VLOOKUP(#REF!,Sheet1!$A$4:$H$2722,7,1)</f>
        <v>#REF!</v>
      </c>
      <c r="E233" s="247" t="str">
        <f>IFERROR(VLOOKUP(A233,Sheet1!$A$4:$N$2722,7,1),"-")</f>
        <v>buc</v>
      </c>
      <c r="F233" s="232">
        <f>IFERROR(VLOOKUP(A233,Sheet1!$A$4:$N$2722,9,1),"-")</f>
        <v>0</v>
      </c>
      <c r="G233" s="233">
        <f>IFERROR(VLOOKUP(A233,Sheet1!$A$4:$N$2722,10,1),"-")</f>
        <v>50</v>
      </c>
      <c r="H233" s="311">
        <f>IFERROR(VLOOKUP(A233,Sheet1!$A$4:$N$2722,11,1),"-")</f>
        <v>45000</v>
      </c>
      <c r="I233" s="128">
        <f>IFERROR(VLOOKUP($A233,Sheet1!$A$4:$H$2722,8,1),"-")</f>
        <v>7.44</v>
      </c>
      <c r="J233" s="26">
        <f>I233-(I233*Cuprins!$H$17)</f>
        <v>7.44</v>
      </c>
      <c r="L233" s="726"/>
    </row>
    <row r="234" spans="1:12" ht="15" customHeight="1" x14ac:dyDescent="0.3">
      <c r="A234" s="114">
        <f>Sheet1!A590</f>
        <v>202099132000</v>
      </c>
      <c r="B234" s="711" t="str">
        <f>IFERROR(VLOOKUP(A234,Sheet1!$A$4:$H$2722,5,0),"-")</f>
        <v>Banda Adeziva Imbinari 90ml</v>
      </c>
      <c r="C234" s="711" t="e">
        <f>VLOOKUP(#REF!,Sheet1!$A$4:$H$2722,7,1)</f>
        <v>#REF!</v>
      </c>
      <c r="D234" s="711" t="e">
        <f>VLOOKUP(#REF!,Sheet1!$A$4:$H$2722,7,1)</f>
        <v>#REF!</v>
      </c>
      <c r="E234" s="242" t="str">
        <f>IFERROR(VLOOKUP(A234,Sheet1!$A$4:$N$2722,7,1),"-")</f>
        <v>buc</v>
      </c>
      <c r="F234" s="242">
        <f>IFERROR(VLOOKUP(A234,Sheet1!$A$4:$N$2722,9,1),"-")</f>
        <v>0</v>
      </c>
      <c r="G234" s="242">
        <f>IFERROR(VLOOKUP(A234,Sheet1!$A$4:$N$2722,10,1),"-")</f>
        <v>50</v>
      </c>
      <c r="H234" s="312">
        <f>IFERROR(VLOOKUP(A234,Sheet1!$A$4:$N$2722,11,1),"-")</f>
        <v>90000</v>
      </c>
      <c r="I234" s="129">
        <f>IFERROR(VLOOKUP($A234,Sheet1!$A$4:$H$2722,8,1),"-")</f>
        <v>14.82</v>
      </c>
      <c r="J234" s="25">
        <f>I234-(I234*Cuprins!$H$17)</f>
        <v>14.82</v>
      </c>
      <c r="L234" s="726"/>
    </row>
    <row r="235" spans="1:12" ht="15" customHeight="1" x14ac:dyDescent="0.3">
      <c r="A235" s="109">
        <f>Sheet1!A591</f>
        <v>202099132500</v>
      </c>
      <c r="B235" s="708" t="str">
        <f>IFERROR(VLOOKUP(A235,Sheet1!$A$4:$H$2722,5,0),"-")</f>
        <v>Banda Adeziva Imbinari 150ml</v>
      </c>
      <c r="C235" s="709" t="e">
        <f>VLOOKUP(#REF!,Sheet1!$A$4:$H$2722,7,1)</f>
        <v>#REF!</v>
      </c>
      <c r="D235" s="710" t="e">
        <f>VLOOKUP(#REF!,Sheet1!$A$4:$H$2722,7,1)</f>
        <v>#REF!</v>
      </c>
      <c r="E235" s="247" t="str">
        <f>IFERROR(VLOOKUP(A235,Sheet1!$A$4:$N$2722,7,1),"-")</f>
        <v>buc</v>
      </c>
      <c r="F235" s="232">
        <f>IFERROR(VLOOKUP(A235,Sheet1!$A$4:$N$2722,9,1),"-")</f>
        <v>0</v>
      </c>
      <c r="G235" s="233">
        <f>IFERROR(VLOOKUP(A235,Sheet1!$A$4:$N$2722,10,1),"-")</f>
        <v>50</v>
      </c>
      <c r="H235" s="311">
        <f>IFERROR(VLOOKUP(A235,Sheet1!$A$4:$N$2722,11,1),"-")</f>
        <v>150000</v>
      </c>
      <c r="I235" s="128">
        <f>IFERROR(VLOOKUP($A235,Sheet1!$A$4:$H$2722,8,1),"-")</f>
        <v>22.66</v>
      </c>
      <c r="J235" s="26">
        <f>I235-(I235*Cuprins!$H$17)</f>
        <v>22.66</v>
      </c>
      <c r="L235" s="726"/>
    </row>
    <row r="236" spans="1:12" ht="15" customHeight="1" x14ac:dyDescent="0.3">
      <c r="A236" s="107">
        <f>Sheet1!A593</f>
        <v>202099150000</v>
      </c>
      <c r="B236" s="711" t="str">
        <f>IFERROR(VLOOKUP(A236,Sheet1!$A$4:$H$2722,5,0),"-")</f>
        <v>Banda fibra sticla 25 ml</v>
      </c>
      <c r="C236" s="711" t="e">
        <f>VLOOKUP(#REF!,Sheet1!$A$4:$H$2722,7,1)</f>
        <v>#REF!</v>
      </c>
      <c r="D236" s="711" t="e">
        <f>VLOOKUP(#REF!,Sheet1!$A$4:$H$2722,7,1)</f>
        <v>#REF!</v>
      </c>
      <c r="E236" s="242" t="str">
        <f>IFERROR(VLOOKUP(A236,Sheet1!$A$4:$N$2722,7,1),"-")</f>
        <v>rol</v>
      </c>
      <c r="F236" s="242">
        <f>IFERROR(VLOOKUP(A236,Sheet1!$A$4:$N$2722,9,1),"-")</f>
        <v>0</v>
      </c>
      <c r="G236" s="242">
        <f>IFERROR(VLOOKUP(A236,Sheet1!$A$4:$N$2722,10,1),"-")</f>
        <v>50</v>
      </c>
      <c r="H236" s="312">
        <f>IFERROR(VLOOKUP(A236,Sheet1!$A$4:$N$2722,11,1),"-")</f>
        <v>25000</v>
      </c>
      <c r="I236" s="129">
        <f>IFERROR(VLOOKUP($A236,Sheet1!$A$4:$H$2722,8,1),"-")</f>
        <v>4.3499999999999996</v>
      </c>
      <c r="J236" s="25">
        <f>I236-(I236*Cuprins!$H$17)</f>
        <v>4.3499999999999996</v>
      </c>
      <c r="L236" s="726"/>
    </row>
    <row r="237" spans="1:12" ht="15" customHeight="1" x14ac:dyDescent="0.3">
      <c r="A237" s="109" t="s">
        <v>2994</v>
      </c>
      <c r="B237" s="717" t="str">
        <f>IFERROR(VLOOKUP(A237,Sheet1!$A$4:$H$2722,5,0),"-")</f>
        <v>-</v>
      </c>
      <c r="C237" s="718" t="e">
        <f>VLOOKUP(#REF!,Sheet1!$A$4:$H$2722,7,1)</f>
        <v>#REF!</v>
      </c>
      <c r="D237" s="719" t="e">
        <f>VLOOKUP(#REF!,Sheet1!$A$4:$H$2722,7,1)</f>
        <v>#REF!</v>
      </c>
      <c r="E237" s="247" t="str">
        <f>IFERROR(VLOOKUP(A237,Sheet1!$A$4:$N$2722,7,1),"-")</f>
        <v>-</v>
      </c>
      <c r="F237" s="232" t="str">
        <f>IFERROR(VLOOKUP(A237,Sheet1!$A$4:$N$2722,9,1),"-")</f>
        <v>-</v>
      </c>
      <c r="G237" s="233" t="str">
        <f>IFERROR(VLOOKUP(A237,Sheet1!$A$4:$N$2722,10,1),"-")</f>
        <v>-</v>
      </c>
      <c r="H237" s="311" t="str">
        <f>IFERROR(VLOOKUP(A237,Sheet1!$A$4:$N$2722,11,1),"-")</f>
        <v>-</v>
      </c>
      <c r="I237" s="128" t="str">
        <f>IFERROR(VLOOKUP($A237,Sheet1!$A$4:$H$2722,8,1),"-")</f>
        <v>-</v>
      </c>
      <c r="J237" s="26" t="str">
        <f>IFERROR(VLOOKUP($A237,Sheet1!$A$4:$H$2722,8,1),"-")</f>
        <v>-</v>
      </c>
      <c r="L237" s="726"/>
    </row>
    <row r="238" spans="1:12" ht="15" customHeight="1" x14ac:dyDescent="0.3">
      <c r="A238" s="107" t="s">
        <v>2994</v>
      </c>
      <c r="B238" s="724" t="str">
        <f>IFERROR(VLOOKUP(A238,Sheet1!$A$4:$H$2722,5,0),"-")</f>
        <v>-</v>
      </c>
      <c r="C238" s="724" t="e">
        <f>VLOOKUP(#REF!,Sheet1!$A$4:$H$2722,7,1)</f>
        <v>#REF!</v>
      </c>
      <c r="D238" s="724" t="e">
        <f>VLOOKUP(#REF!,Sheet1!$A$4:$H$2722,7,1)</f>
        <v>#REF!</v>
      </c>
      <c r="E238" s="242" t="str">
        <f>IFERROR(VLOOKUP(A238,Sheet1!$A$4:$N$2722,7,1),"-")</f>
        <v>-</v>
      </c>
      <c r="F238" s="242" t="str">
        <f>IFERROR(VLOOKUP(A238,Sheet1!$A$4:$N$2722,9,1),"-")</f>
        <v>-</v>
      </c>
      <c r="G238" s="242" t="str">
        <f>IFERROR(VLOOKUP(A238,Sheet1!$A$4:$N$2722,10,1),"-")</f>
        <v>-</v>
      </c>
      <c r="H238" s="312" t="str">
        <f>IFERROR(VLOOKUP(A238,Sheet1!$A$4:$N$2722,11,1),"-")</f>
        <v>-</v>
      </c>
      <c r="I238" s="129" t="str">
        <f>IFERROR(VLOOKUP($A238,Sheet1!$A$4:$H$2722,8,1),"-")</f>
        <v>-</v>
      </c>
      <c r="J238" s="25" t="str">
        <f>IFERROR(VLOOKUP($A238,Sheet1!$A$4:$H$2722,8,1),"-")</f>
        <v>-</v>
      </c>
      <c r="L238" s="726"/>
    </row>
    <row r="239" spans="1:12" ht="15" customHeight="1" x14ac:dyDescent="0.3">
      <c r="A239" s="109" t="s">
        <v>2994</v>
      </c>
      <c r="B239" s="717" t="str">
        <f>IFERROR(VLOOKUP(A239,Sheet1!$A$4:$H$2722,5,0),"-")</f>
        <v>-</v>
      </c>
      <c r="C239" s="718" t="e">
        <f>VLOOKUP(#REF!,Sheet1!$A$4:$H$2722,7,1)</f>
        <v>#REF!</v>
      </c>
      <c r="D239" s="719" t="e">
        <f>VLOOKUP(#REF!,Sheet1!$A$4:$H$2722,7,1)</f>
        <v>#REF!</v>
      </c>
      <c r="E239" s="247" t="str">
        <f>IFERROR(VLOOKUP(A239,Sheet1!$A$4:$N$2722,7,1),"-")</f>
        <v>-</v>
      </c>
      <c r="F239" s="232" t="str">
        <f>IFERROR(VLOOKUP(A239,Sheet1!$A$4:$N$2722,9,1),"-")</f>
        <v>-</v>
      </c>
      <c r="G239" s="233" t="str">
        <f>IFERROR(VLOOKUP(A239,Sheet1!$A$4:$N$2722,10,1),"-")</f>
        <v>-</v>
      </c>
      <c r="H239" s="311" t="str">
        <f>IFERROR(VLOOKUP(A239,Sheet1!$A$4:$N$2722,11,1),"-")</f>
        <v>-</v>
      </c>
      <c r="I239" s="128" t="str">
        <f>IFERROR(VLOOKUP($A239,Sheet1!$A$4:$H$2722,8,1),"-")</f>
        <v>-</v>
      </c>
      <c r="J239" s="26" t="str">
        <f>IFERROR(VLOOKUP($A239,Sheet1!$A$4:$H$2722,8,1),"-")</f>
        <v>-</v>
      </c>
      <c r="L239" s="726"/>
    </row>
    <row r="240" spans="1:12" ht="15" customHeight="1" x14ac:dyDescent="0.3">
      <c r="A240" s="108" t="s">
        <v>2994</v>
      </c>
      <c r="B240" s="720" t="str">
        <f>IFERROR(VLOOKUP(A240,Sheet1!$A$4:$H$2722,5,0),"-")</f>
        <v>-</v>
      </c>
      <c r="C240" s="720" t="e">
        <f>VLOOKUP(#REF!,Sheet1!$A$4:$H$2722,7,1)</f>
        <v>#REF!</v>
      </c>
      <c r="D240" s="720" t="e">
        <f>VLOOKUP(#REF!,Sheet1!$A$4:$H$2722,7,1)</f>
        <v>#REF!</v>
      </c>
      <c r="E240" s="238" t="str">
        <f>IFERROR(VLOOKUP(A240,Sheet1!$A$4:$N$2722,7,1),"-")</f>
        <v>-</v>
      </c>
      <c r="F240" s="238" t="str">
        <f>IFERROR(VLOOKUP(A240,Sheet1!$A$4:$N$2722,9,1),"-")</f>
        <v>-</v>
      </c>
      <c r="G240" s="238" t="str">
        <f>IFERROR(VLOOKUP(A240,Sheet1!$A$4:$N$2722,10,1),"-")</f>
        <v>-</v>
      </c>
      <c r="H240" s="313" t="str">
        <f>IFERROR(VLOOKUP(A240,Sheet1!$A$4:$N$2722,11,1),"-")</f>
        <v>-</v>
      </c>
      <c r="I240" s="131" t="str">
        <f>IFERROR(VLOOKUP($A240,Sheet1!$A$4:$H$2722,8,1),"-")</f>
        <v>-</v>
      </c>
      <c r="J240" s="29" t="str">
        <f>IFERROR(VLOOKUP($A240,Sheet1!$A$4:$H$2722,8,1),"-")</f>
        <v>-</v>
      </c>
      <c r="L240" s="726"/>
    </row>
    <row r="241" spans="1:12" ht="15" customHeight="1" x14ac:dyDescent="0.3">
      <c r="L241" s="726"/>
    </row>
    <row r="242" spans="1:12" ht="15" customHeight="1" x14ac:dyDescent="0.3">
      <c r="A242" s="667"/>
      <c r="B242" s="669" t="s">
        <v>3138</v>
      </c>
      <c r="C242" s="669"/>
      <c r="D242" s="669"/>
      <c r="E242" s="669"/>
      <c r="F242" s="669"/>
      <c r="G242" s="669"/>
      <c r="H242" s="669"/>
      <c r="I242" s="671"/>
      <c r="J242" s="672"/>
      <c r="L242" s="726"/>
    </row>
    <row r="243" spans="1:12" ht="15" customHeight="1" x14ac:dyDescent="0.3">
      <c r="A243" s="668"/>
      <c r="B243" s="670"/>
      <c r="C243" s="670"/>
      <c r="D243" s="670"/>
      <c r="E243" s="670"/>
      <c r="F243" s="670"/>
      <c r="G243" s="670"/>
      <c r="H243" s="670"/>
      <c r="I243" s="673"/>
      <c r="J243" s="674"/>
      <c r="L243" s="726"/>
    </row>
    <row r="244" spans="1:12" ht="15" customHeight="1" x14ac:dyDescent="0.3">
      <c r="A244" s="698" t="s">
        <v>2989</v>
      </c>
      <c r="B244" s="631" t="s">
        <v>2996</v>
      </c>
      <c r="C244" s="631"/>
      <c r="D244" s="631"/>
      <c r="E244" s="642" t="s">
        <v>3035</v>
      </c>
      <c r="F244" s="642" t="s">
        <v>2991</v>
      </c>
      <c r="G244" s="642" t="s">
        <v>2990</v>
      </c>
      <c r="H244" s="642" t="s">
        <v>3010</v>
      </c>
      <c r="I244" s="522" t="s">
        <v>3430</v>
      </c>
      <c r="J244" s="498" t="s">
        <v>3431</v>
      </c>
      <c r="L244" s="726"/>
    </row>
    <row r="245" spans="1:12" ht="15" customHeight="1" x14ac:dyDescent="0.3">
      <c r="A245" s="699"/>
      <c r="B245" s="633"/>
      <c r="C245" s="633"/>
      <c r="D245" s="633"/>
      <c r="E245" s="643"/>
      <c r="F245" s="643"/>
      <c r="G245" s="643"/>
      <c r="H245" s="643"/>
      <c r="I245" s="524"/>
      <c r="J245" s="500"/>
      <c r="L245" s="726"/>
    </row>
    <row r="246" spans="1:12" ht="15" customHeight="1" x14ac:dyDescent="0.3">
      <c r="A246" s="700"/>
      <c r="B246" s="635"/>
      <c r="C246" s="635"/>
      <c r="D246" s="635"/>
      <c r="E246" s="644"/>
      <c r="F246" s="643"/>
      <c r="G246" s="644"/>
      <c r="H246" s="644"/>
      <c r="I246" s="524"/>
      <c r="J246" s="500"/>
      <c r="L246" s="726"/>
    </row>
    <row r="247" spans="1:12" ht="15" customHeight="1" x14ac:dyDescent="0.3">
      <c r="A247" s="109">
        <f>Sheet1!A592</f>
        <v>202099145000</v>
      </c>
      <c r="B247" s="708" t="str">
        <f>IFERROR(VLOOKUP(A247,Sheet1!$A$4:$H$2722,5,0),"-")</f>
        <v>Banda cu aluminiu Alux 50mm/30ml AF</v>
      </c>
      <c r="C247" s="709" t="e">
        <f>VLOOKUP(#REF!,Sheet1!$A$4:$H$2722,7,1)</f>
        <v>#REF!</v>
      </c>
      <c r="D247" s="710" t="e">
        <f>VLOOKUP(#REF!,Sheet1!$A$4:$H$2722,7,1)</f>
        <v>#REF!</v>
      </c>
      <c r="E247" s="247" t="str">
        <f>IFERROR(VLOOKUP(A247,Sheet1!$A$4:$N$2722,7,1),"-")</f>
        <v>buc</v>
      </c>
      <c r="F247" s="232">
        <f>IFERROR(VLOOKUP(A247,Sheet1!$A$4:$N$2722,9,1),"-")</f>
        <v>0</v>
      </c>
      <c r="G247" s="233">
        <f>IFERROR(VLOOKUP(A247,Sheet1!$A$4:$N$2722,10,1),"-")</f>
        <v>50</v>
      </c>
      <c r="H247" s="234">
        <f>IFERROR(VLOOKUP(A247,Sheet1!$A$4:$N$2722,11,1),"-")</f>
        <v>30000</v>
      </c>
      <c r="I247" s="128">
        <f>IFERROR(VLOOKUP($A247,Sheet1!$A$4:$H$2722,8,1),"-")</f>
        <v>41.11</v>
      </c>
      <c r="J247" s="26">
        <f>I247-(I247*Cuprins!$H$17)</f>
        <v>41.11</v>
      </c>
      <c r="L247" s="726"/>
    </row>
    <row r="248" spans="1:12" ht="15" customHeight="1" x14ac:dyDescent="0.3">
      <c r="A248" s="108"/>
      <c r="B248" s="715" t="str">
        <f>IFERROR(VLOOKUP(A248,Sheet1!$A$4:$H$2722,5,0),"-")</f>
        <v>-</v>
      </c>
      <c r="C248" s="715" t="e">
        <f>VLOOKUP(#REF!,Sheet1!$A$4:$H$2722,7,1)</f>
        <v>#REF!</v>
      </c>
      <c r="D248" s="715" t="e">
        <f>VLOOKUP(#REF!,Sheet1!$A$4:$H$2722,7,1)</f>
        <v>#REF!</v>
      </c>
      <c r="E248" s="238" t="str">
        <f>IFERROR(VLOOKUP(A248,Sheet1!$A$4:$N$2722,7,1),"-")</f>
        <v>-</v>
      </c>
      <c r="F248" s="238" t="str">
        <f>IFERROR(VLOOKUP(A248,Sheet1!$A$4:$N$2722,9,1),"-")</f>
        <v>-</v>
      </c>
      <c r="G248" s="238" t="str">
        <f>IFERROR(VLOOKUP(A248,Sheet1!$A$4:$N$2722,10,1),"-")</f>
        <v>-</v>
      </c>
      <c r="H248" s="238" t="str">
        <f>IFERROR(VLOOKUP(A248,Sheet1!$A$4:$N$2722,11,1),"-")</f>
        <v>-</v>
      </c>
      <c r="I248" s="131" t="str">
        <f>IFERROR(VLOOKUP($A248,Sheet1!$A$4:$H$2722,8,1),"-")</f>
        <v>-</v>
      </c>
      <c r="J248" s="29" t="str">
        <f>IFERROR(VLOOKUP($A248,Sheet1!$A$4:$H$2722,8,1),"-")</f>
        <v>-</v>
      </c>
      <c r="L248" s="726"/>
    </row>
    <row r="249" spans="1:12" ht="15" customHeight="1" x14ac:dyDescent="0.3">
      <c r="L249" s="726"/>
    </row>
    <row r="250" spans="1:12" ht="15" customHeight="1" x14ac:dyDescent="0.3">
      <c r="A250" s="667"/>
      <c r="B250" s="669" t="s">
        <v>3139</v>
      </c>
      <c r="C250" s="669"/>
      <c r="D250" s="669"/>
      <c r="E250" s="669"/>
      <c r="F250" s="669"/>
      <c r="G250" s="669"/>
      <c r="H250" s="669"/>
      <c r="I250" s="671"/>
      <c r="J250" s="672"/>
      <c r="L250" s="726"/>
    </row>
    <row r="251" spans="1:12" ht="15" customHeight="1" x14ac:dyDescent="0.3">
      <c r="A251" s="668"/>
      <c r="B251" s="670"/>
      <c r="C251" s="670"/>
      <c r="D251" s="670"/>
      <c r="E251" s="670"/>
      <c r="F251" s="670"/>
      <c r="G251" s="670"/>
      <c r="H251" s="670"/>
      <c r="I251" s="673"/>
      <c r="J251" s="674"/>
      <c r="L251" s="726"/>
    </row>
    <row r="252" spans="1:12" ht="15" customHeight="1" x14ac:dyDescent="0.3">
      <c r="A252" s="698" t="s">
        <v>2989</v>
      </c>
      <c r="B252" s="631" t="s">
        <v>2996</v>
      </c>
      <c r="C252" s="631"/>
      <c r="D252" s="631"/>
      <c r="E252" s="642" t="s">
        <v>3035</v>
      </c>
      <c r="F252" s="642" t="s">
        <v>2991</v>
      </c>
      <c r="G252" s="642" t="s">
        <v>2990</v>
      </c>
      <c r="H252" s="642" t="s">
        <v>3010</v>
      </c>
      <c r="I252" s="522" t="s">
        <v>3430</v>
      </c>
      <c r="J252" s="498" t="s">
        <v>3431</v>
      </c>
      <c r="L252" s="726"/>
    </row>
    <row r="253" spans="1:12" ht="15" customHeight="1" x14ac:dyDescent="0.3">
      <c r="A253" s="699"/>
      <c r="B253" s="633"/>
      <c r="C253" s="633"/>
      <c r="D253" s="633"/>
      <c r="E253" s="643"/>
      <c r="F253" s="643"/>
      <c r="G253" s="643"/>
      <c r="H253" s="643"/>
      <c r="I253" s="524"/>
      <c r="J253" s="500"/>
      <c r="L253" s="726"/>
    </row>
    <row r="254" spans="1:12" ht="15" customHeight="1" x14ac:dyDescent="0.3">
      <c r="A254" s="700"/>
      <c r="B254" s="635"/>
      <c r="C254" s="635"/>
      <c r="D254" s="635"/>
      <c r="E254" s="644"/>
      <c r="F254" s="643"/>
      <c r="G254" s="644"/>
      <c r="H254" s="644"/>
      <c r="I254" s="524"/>
      <c r="J254" s="500"/>
      <c r="L254" s="726"/>
    </row>
    <row r="255" spans="1:12" ht="15" customHeight="1" x14ac:dyDescent="0.3">
      <c r="A255" s="109">
        <f>Sheet1!A594</f>
        <v>202099200300</v>
      </c>
      <c r="B255" s="708" t="str">
        <f>IFERROR(VLOOKUP(A255,Sheet1!$A$4:$H$2722,5,0),"-")</f>
        <v>Banda etansare 25 mm, 30 ml AF</v>
      </c>
      <c r="C255" s="709" t="e">
        <f>VLOOKUP(#REF!,Sheet1!$A$4:$H$2722,7,1)</f>
        <v>#REF!</v>
      </c>
      <c r="D255" s="710" t="e">
        <f>VLOOKUP(#REF!,Sheet1!$A$4:$H$2722,7,1)</f>
        <v>#REF!</v>
      </c>
      <c r="E255" s="247" t="str">
        <f>IFERROR(VLOOKUP(A255,Sheet1!$A$4:$N$2722,7,1),"-")</f>
        <v>buc</v>
      </c>
      <c r="F255" s="232">
        <f>IFERROR(VLOOKUP(A255,Sheet1!$A$4:$N$2722,9,1),"-")</f>
        <v>0</v>
      </c>
      <c r="G255" s="233">
        <f>IFERROR(VLOOKUP(A255,Sheet1!$A$4:$N$2722,10,1),"-")</f>
        <v>25</v>
      </c>
      <c r="H255" s="234">
        <f>IFERROR(VLOOKUP(A255,Sheet1!$A$4:$N$2722,11,1),"-")</f>
        <v>30000</v>
      </c>
      <c r="I255" s="128">
        <f>IFERROR(VLOOKUP($A255,Sheet1!$A$4:$H$2722,8,1),"-")</f>
        <v>12.63</v>
      </c>
      <c r="J255" s="26">
        <f>IFERROR(VLOOKUP($A255,Sheet1!$A$4:$H$2722,8,1),"-")</f>
        <v>12.63</v>
      </c>
      <c r="L255" s="726"/>
    </row>
    <row r="256" spans="1:12" ht="15" customHeight="1" x14ac:dyDescent="0.3">
      <c r="A256" s="114">
        <f>Sheet1!A595</f>
        <v>202099200500</v>
      </c>
      <c r="B256" s="716" t="str">
        <f>IFERROR(VLOOKUP(A256,Sheet1!$A$4:$H$2722,5,0),"-")</f>
        <v>Banda etansare 30 mm, 30 ml AF</v>
      </c>
      <c r="C256" s="716" t="e">
        <f>VLOOKUP(#REF!,Sheet1!$A$4:$H$2722,7,1)</f>
        <v>#REF!</v>
      </c>
      <c r="D256" s="716" t="e">
        <f>VLOOKUP(#REF!,Sheet1!$A$4:$H$2722,7,1)</f>
        <v>#REF!</v>
      </c>
      <c r="E256" s="242" t="str">
        <f>IFERROR(VLOOKUP(A256,Sheet1!$A$4:$N$2722,7,1),"-")</f>
        <v>buc</v>
      </c>
      <c r="F256" s="242">
        <f>IFERROR(VLOOKUP(A256,Sheet1!$A$4:$N$2722,9,1),"-")</f>
        <v>0</v>
      </c>
      <c r="G256" s="242">
        <f>IFERROR(VLOOKUP(A256,Sheet1!$A$4:$N$2722,10,1),"-")</f>
        <v>30</v>
      </c>
      <c r="H256" s="242">
        <f>IFERROR(VLOOKUP(A256,Sheet1!$A$4:$N$2722,11,1),"-")</f>
        <v>30000</v>
      </c>
      <c r="I256" s="129">
        <f>IFERROR(VLOOKUP($A256,Sheet1!$A$4:$H$2722,8,1),"-")</f>
        <v>14.34</v>
      </c>
      <c r="J256" s="25">
        <f>IFERROR(VLOOKUP($A256,Sheet1!$A$4:$H$2722,8,1),"-")</f>
        <v>14.34</v>
      </c>
      <c r="L256" s="726"/>
    </row>
    <row r="257" spans="1:12" ht="15" customHeight="1" x14ac:dyDescent="0.3">
      <c r="A257" s="109">
        <f>Sheet1!A596</f>
        <v>202099201000</v>
      </c>
      <c r="B257" s="708" t="str">
        <f>IFERROR(VLOOKUP(A257,Sheet1!$A$4:$H$2722,5,0),"-")</f>
        <v>Banda etansare 50 mm, 30 ml AF</v>
      </c>
      <c r="C257" s="709" t="e">
        <f>VLOOKUP(#REF!,Sheet1!$A$4:$H$2722,7,1)</f>
        <v>#REF!</v>
      </c>
      <c r="D257" s="710" t="e">
        <f>VLOOKUP(#REF!,Sheet1!$A$4:$H$2722,7,1)</f>
        <v>#REF!</v>
      </c>
      <c r="E257" s="247" t="str">
        <f>IFERROR(VLOOKUP(A257,Sheet1!$A$4:$N$2722,7,1),"-")</f>
        <v>buc</v>
      </c>
      <c r="F257" s="232">
        <f>IFERROR(VLOOKUP(A257,Sheet1!$A$4:$N$2722,9,1),"-")</f>
        <v>0</v>
      </c>
      <c r="G257" s="233">
        <f>IFERROR(VLOOKUP(A257,Sheet1!$A$4:$N$2722,10,1),"-")</f>
        <v>50</v>
      </c>
      <c r="H257" s="234">
        <f>IFERROR(VLOOKUP(A257,Sheet1!$A$4:$N$2722,11,1),"-")</f>
        <v>30000</v>
      </c>
      <c r="I257" s="128">
        <f>IFERROR(VLOOKUP($A257,Sheet1!$A$4:$H$2722,8,1),"-")</f>
        <v>21.12</v>
      </c>
      <c r="J257" s="26">
        <f>IFERROR(VLOOKUP($A257,Sheet1!$A$4:$H$2722,8,1),"-")</f>
        <v>21.12</v>
      </c>
      <c r="L257" s="726"/>
    </row>
    <row r="258" spans="1:12" ht="15" customHeight="1" x14ac:dyDescent="0.3">
      <c r="A258" s="114">
        <f>Sheet1!A597</f>
        <v>202099201500</v>
      </c>
      <c r="B258" s="716" t="str">
        <f>IFERROR(VLOOKUP(A258,Sheet1!$A$4:$H$2722,5,0),"-")</f>
        <v>Banda etansare 70 mm, 30 ml AF</v>
      </c>
      <c r="C258" s="716" t="e">
        <f>VLOOKUP(#REF!,Sheet1!$A$4:$H$2722,7,1)</f>
        <v>#REF!</v>
      </c>
      <c r="D258" s="716" t="e">
        <f>VLOOKUP(#REF!,Sheet1!$A$4:$H$2722,7,1)</f>
        <v>#REF!</v>
      </c>
      <c r="E258" s="242" t="str">
        <f>IFERROR(VLOOKUP(A258,Sheet1!$A$4:$N$2722,7,1),"-")</f>
        <v>buc</v>
      </c>
      <c r="F258" s="242">
        <f>IFERROR(VLOOKUP(A258,Sheet1!$A$4:$N$2722,9,1),"-")</f>
        <v>0</v>
      </c>
      <c r="G258" s="242">
        <f>IFERROR(VLOOKUP(A258,Sheet1!$A$4:$N$2722,10,1),"-")</f>
        <v>70</v>
      </c>
      <c r="H258" s="242">
        <f>IFERROR(VLOOKUP(A258,Sheet1!$A$4:$N$2722,11,1),"-")</f>
        <v>30000</v>
      </c>
      <c r="I258" s="129">
        <f>IFERROR(VLOOKUP($A258,Sheet1!$A$4:$H$2722,8,1),"-")</f>
        <v>30.3</v>
      </c>
      <c r="J258" s="25">
        <f>IFERROR(VLOOKUP($A258,Sheet1!$A$4:$H$2722,8,1),"-")</f>
        <v>30.3</v>
      </c>
      <c r="L258" s="726"/>
    </row>
    <row r="259" spans="1:12" ht="15" customHeight="1" x14ac:dyDescent="0.3">
      <c r="A259" s="109">
        <f>Sheet1!A598</f>
        <v>202099202000</v>
      </c>
      <c r="B259" s="708" t="str">
        <f>IFERROR(VLOOKUP(A259,Sheet1!$A$4:$H$2722,5,0),"-")</f>
        <v>Banda etansare 90 mm, 30 ml AF</v>
      </c>
      <c r="C259" s="709" t="e">
        <f>VLOOKUP(#REF!,Sheet1!$A$4:$H$2722,7,1)</f>
        <v>#REF!</v>
      </c>
      <c r="D259" s="710" t="e">
        <f>VLOOKUP(#REF!,Sheet1!$A$4:$H$2722,7,1)</f>
        <v>#REF!</v>
      </c>
      <c r="E259" s="247" t="str">
        <f>IFERROR(VLOOKUP(A259,Sheet1!$A$4:$N$2722,7,1),"-")</f>
        <v>buc</v>
      </c>
      <c r="F259" s="232">
        <f>IFERROR(VLOOKUP(A259,Sheet1!$A$4:$N$2722,9,1),"-")</f>
        <v>0</v>
      </c>
      <c r="G259" s="233">
        <f>IFERROR(VLOOKUP(A259,Sheet1!$A$4:$N$2722,10,1),"-")</f>
        <v>90</v>
      </c>
      <c r="H259" s="234">
        <f>IFERROR(VLOOKUP(A259,Sheet1!$A$4:$N$2722,11,1),"-")</f>
        <v>30000</v>
      </c>
      <c r="I259" s="128">
        <f>IFERROR(VLOOKUP($A259,Sheet1!$A$4:$H$2722,8,1),"-")</f>
        <v>41.91</v>
      </c>
      <c r="J259" s="26">
        <f>IFERROR(VLOOKUP($A259,Sheet1!$A$4:$H$2722,8,1),"-")</f>
        <v>41.91</v>
      </c>
      <c r="L259" s="726"/>
    </row>
    <row r="260" spans="1:12" ht="15" customHeight="1" x14ac:dyDescent="0.3">
      <c r="A260" s="108" t="s">
        <v>2994</v>
      </c>
      <c r="B260" s="715" t="str">
        <f>IFERROR(VLOOKUP(A260,Sheet1!$A$4:$H$2722,5,0),"-")</f>
        <v>-</v>
      </c>
      <c r="C260" s="715" t="e">
        <f>VLOOKUP(#REF!,Sheet1!$A$4:$H$2722,7,1)</f>
        <v>#REF!</v>
      </c>
      <c r="D260" s="715" t="e">
        <f>VLOOKUP(#REF!,Sheet1!$A$4:$H$2722,7,1)</f>
        <v>#REF!</v>
      </c>
      <c r="E260" s="238" t="str">
        <f>IFERROR(VLOOKUP(A260,Sheet1!$A$4:$N$2722,7,1),"-")</f>
        <v>-</v>
      </c>
      <c r="F260" s="238" t="str">
        <f>IFERROR(VLOOKUP(A260,Sheet1!$A$4:$N$2722,9,1),"-")</f>
        <v>-</v>
      </c>
      <c r="G260" s="238" t="str">
        <f>IFERROR(VLOOKUP(A260,Sheet1!$A$4:$N$2722,10,1),"-")</f>
        <v>-</v>
      </c>
      <c r="H260" s="238" t="str">
        <f>IFERROR(VLOOKUP(A260,Sheet1!$A$4:$N$2722,11,1),"-")</f>
        <v>-</v>
      </c>
      <c r="I260" s="131" t="str">
        <f>IFERROR(VLOOKUP($A260,Sheet1!$A$4:$H$2722,8,1),"-")</f>
        <v>-</v>
      </c>
      <c r="J260" s="29" t="str">
        <f>IFERROR(VLOOKUP($A260,Sheet1!$A$4:$H$2722,8,1),"-")</f>
        <v>-</v>
      </c>
      <c r="L260" s="726"/>
    </row>
    <row r="261" spans="1:12" ht="15" customHeight="1" x14ac:dyDescent="0.3">
      <c r="L261" s="726"/>
    </row>
    <row r="262" spans="1:12" ht="15" customHeight="1" x14ac:dyDescent="0.3">
      <c r="L262" s="725" t="s">
        <v>3135</v>
      </c>
    </row>
    <row r="263" spans="1:12" ht="15" customHeight="1" thickBot="1" x14ac:dyDescent="0.35">
      <c r="L263" s="725"/>
    </row>
    <row r="264" spans="1:12" ht="15" customHeight="1" x14ac:dyDescent="0.3">
      <c r="A264" s="658"/>
      <c r="B264" s="661" t="s">
        <v>3145</v>
      </c>
      <c r="C264" s="661"/>
      <c r="D264" s="661"/>
      <c r="E264" s="661"/>
      <c r="F264" s="661"/>
      <c r="G264" s="661"/>
      <c r="H264" s="661"/>
      <c r="I264" s="661"/>
      <c r="J264" s="664"/>
      <c r="L264" s="725"/>
    </row>
    <row r="265" spans="1:12" ht="15" customHeight="1" x14ac:dyDescent="0.3">
      <c r="A265" s="659"/>
      <c r="B265" s="662"/>
      <c r="C265" s="662"/>
      <c r="D265" s="662"/>
      <c r="E265" s="662"/>
      <c r="F265" s="662"/>
      <c r="G265" s="662"/>
      <c r="H265" s="662"/>
      <c r="I265" s="662"/>
      <c r="J265" s="665"/>
      <c r="L265" s="725"/>
    </row>
    <row r="266" spans="1:12" ht="15" customHeight="1" thickBot="1" x14ac:dyDescent="0.35">
      <c r="A266" s="660"/>
      <c r="B266" s="663"/>
      <c r="C266" s="663"/>
      <c r="D266" s="663"/>
      <c r="E266" s="663"/>
      <c r="F266" s="663"/>
      <c r="G266" s="663"/>
      <c r="H266" s="663"/>
      <c r="I266" s="663"/>
      <c r="J266" s="666"/>
      <c r="L266" s="725"/>
    </row>
    <row r="267" spans="1:12" ht="15" customHeight="1" x14ac:dyDescent="0.3">
      <c r="L267" s="725"/>
    </row>
    <row r="268" spans="1:12" ht="15" customHeight="1" x14ac:dyDescent="0.3">
      <c r="A268" s="667"/>
      <c r="B268" s="669" t="s">
        <v>3146</v>
      </c>
      <c r="C268" s="669"/>
      <c r="D268" s="669"/>
      <c r="E268" s="669"/>
      <c r="F268" s="669"/>
      <c r="G268" s="669"/>
      <c r="H268" s="669"/>
      <c r="I268" s="671"/>
      <c r="J268" s="672"/>
      <c r="L268" s="725"/>
    </row>
    <row r="269" spans="1:12" ht="15" customHeight="1" x14ac:dyDescent="0.3">
      <c r="A269" s="668"/>
      <c r="B269" s="670"/>
      <c r="C269" s="670"/>
      <c r="D269" s="670"/>
      <c r="E269" s="670"/>
      <c r="F269" s="670"/>
      <c r="G269" s="670"/>
      <c r="H269" s="670"/>
      <c r="I269" s="673"/>
      <c r="J269" s="674"/>
      <c r="L269" s="725"/>
    </row>
    <row r="270" spans="1:12" ht="15" customHeight="1" x14ac:dyDescent="0.3">
      <c r="A270" s="698" t="s">
        <v>2989</v>
      </c>
      <c r="B270" s="631" t="s">
        <v>2996</v>
      </c>
      <c r="C270" s="631"/>
      <c r="D270" s="631"/>
      <c r="E270" s="642" t="s">
        <v>3035</v>
      </c>
      <c r="F270" s="642" t="s">
        <v>2991</v>
      </c>
      <c r="G270" s="642" t="s">
        <v>2990</v>
      </c>
      <c r="H270" s="642" t="s">
        <v>3010</v>
      </c>
      <c r="I270" s="522" t="s">
        <v>3430</v>
      </c>
      <c r="J270" s="498" t="s">
        <v>3431</v>
      </c>
      <c r="L270" s="725"/>
    </row>
    <row r="271" spans="1:12" ht="15" customHeight="1" x14ac:dyDescent="0.3">
      <c r="A271" s="699"/>
      <c r="B271" s="633"/>
      <c r="C271" s="633"/>
      <c r="D271" s="633"/>
      <c r="E271" s="643"/>
      <c r="F271" s="643"/>
      <c r="G271" s="643"/>
      <c r="H271" s="643"/>
      <c r="I271" s="524"/>
      <c r="J271" s="500"/>
      <c r="L271" s="725"/>
    </row>
    <row r="272" spans="1:12" ht="15" customHeight="1" x14ac:dyDescent="0.3">
      <c r="A272" s="700"/>
      <c r="B272" s="635"/>
      <c r="C272" s="635"/>
      <c r="D272" s="635"/>
      <c r="E272" s="644"/>
      <c r="F272" s="643"/>
      <c r="G272" s="644"/>
      <c r="H272" s="644"/>
      <c r="I272" s="524"/>
      <c r="J272" s="500"/>
      <c r="L272" s="725"/>
    </row>
    <row r="273" spans="1:12" ht="15" customHeight="1" x14ac:dyDescent="0.3">
      <c r="A273" s="109">
        <f>Sheet1!A586</f>
        <v>202058100500</v>
      </c>
      <c r="B273" s="708" t="str">
        <f>IFERROR(VLOOKUP(A273,Sheet1!$A$4:$H$2722,5,0),"-")</f>
        <v>Banda adeziva scotch hartie 48 mm, 40 ml</v>
      </c>
      <c r="C273" s="709" t="e">
        <f>VLOOKUP(#REF!,Sheet1!$A$4:$H$2722,7,1)</f>
        <v>#REF!</v>
      </c>
      <c r="D273" s="710" t="e">
        <f>VLOOKUP(#REF!,Sheet1!$A$4:$H$2722,7,1)</f>
        <v>#REF!</v>
      </c>
      <c r="E273" s="247" t="str">
        <f>IFERROR(VLOOKUP(A273,Sheet1!$A$4:$N$2722,7,1),"-")</f>
        <v>buc</v>
      </c>
      <c r="F273" s="232">
        <f>IFERROR(VLOOKUP(A273,Sheet1!$A$4:$N$2722,9,1),"-")</f>
        <v>0</v>
      </c>
      <c r="G273" s="233">
        <f>IFERROR(VLOOKUP(A273,Sheet1!$A$4:$N$2722,10,1),"-")</f>
        <v>48</v>
      </c>
      <c r="H273" s="234">
        <f>IFERROR(VLOOKUP(A273,Sheet1!$A$4:$N$2722,11,1),"-")</f>
        <v>40000</v>
      </c>
      <c r="I273" s="128">
        <f>IFERROR(VLOOKUP($A273,Sheet1!$A$4:$H$2722,8,1),"-")</f>
        <v>6.93</v>
      </c>
      <c r="J273" s="26">
        <f>I273-(I273*Cuprins!$H$17)</f>
        <v>6.93</v>
      </c>
      <c r="L273" s="725"/>
    </row>
    <row r="274" spans="1:12" ht="15" customHeight="1" x14ac:dyDescent="0.3">
      <c r="A274" s="114">
        <f>Sheet1!A587</f>
        <v>202099123000</v>
      </c>
      <c r="B274" s="716" t="str">
        <f>IFERROR(VLOOKUP(A274,Sheet1!$A$4:$H$2722,5,0),"-")</f>
        <v>Banda adeziva scotch hartie 48 mm, 30 ml</v>
      </c>
      <c r="C274" s="716" t="e">
        <f>VLOOKUP(#REF!,Sheet1!$A$4:$H$2722,7,1)</f>
        <v>#REF!</v>
      </c>
      <c r="D274" s="716" t="e">
        <f>VLOOKUP(#REF!,Sheet1!$A$4:$H$2722,7,1)</f>
        <v>#REF!</v>
      </c>
      <c r="E274" s="242" t="str">
        <f>IFERROR(VLOOKUP(A274,Sheet1!$A$4:$N$2722,7,1),"-")</f>
        <v>buc</v>
      </c>
      <c r="F274" s="242">
        <f>IFERROR(VLOOKUP(A274,Sheet1!$A$4:$N$2722,9,1),"-")</f>
        <v>0</v>
      </c>
      <c r="G274" s="242">
        <f>IFERROR(VLOOKUP(A274,Sheet1!$A$4:$N$2722,10,1),"-")</f>
        <v>48</v>
      </c>
      <c r="H274" s="242">
        <f>IFERROR(VLOOKUP(A274,Sheet1!$A$4:$N$2722,11,1),"-")</f>
        <v>30000</v>
      </c>
      <c r="I274" s="129">
        <f>IFERROR(VLOOKUP($A274,Sheet1!$A$4:$H$2722,8,1),"-")</f>
        <v>5.7</v>
      </c>
      <c r="J274" s="25">
        <f>I274-(I274*Cuprins!$H$17)</f>
        <v>5.7</v>
      </c>
      <c r="L274" s="725"/>
    </row>
    <row r="275" spans="1:12" ht="15" customHeight="1" x14ac:dyDescent="0.3">
      <c r="A275" s="109">
        <f>Sheet1!A588</f>
        <v>202099123500</v>
      </c>
      <c r="B275" s="708" t="str">
        <f>IFERROR(VLOOKUP(A275,Sheet1!$A$4:$H$2722,5,0),"-")</f>
        <v>Banda adeziva protec.hartie 50 mm, 50 ml</v>
      </c>
      <c r="C275" s="709" t="e">
        <f>VLOOKUP(#REF!,Sheet1!$A$4:$H$2722,7,1)</f>
        <v>#REF!</v>
      </c>
      <c r="D275" s="710" t="e">
        <f>VLOOKUP(#REF!,Sheet1!$A$4:$H$2722,7,1)</f>
        <v>#REF!</v>
      </c>
      <c r="E275" s="247" t="str">
        <f>IFERROR(VLOOKUP(A275,Sheet1!$A$4:$N$2722,7,1),"-")</f>
        <v>buc</v>
      </c>
      <c r="F275" s="232">
        <f>IFERROR(VLOOKUP(A275,Sheet1!$A$4:$N$2722,9,1),"-")</f>
        <v>0</v>
      </c>
      <c r="G275" s="233">
        <f>IFERROR(VLOOKUP(A275,Sheet1!$A$4:$N$2722,10,1),"-")</f>
        <v>50</v>
      </c>
      <c r="H275" s="234">
        <f>IFERROR(VLOOKUP(A275,Sheet1!$A$4:$N$2722,11,1),"-")</f>
        <v>50000</v>
      </c>
      <c r="I275" s="128">
        <f>IFERROR(VLOOKUP($A275,Sheet1!$A$4:$H$2722,8,1),"-")</f>
        <v>7.58</v>
      </c>
      <c r="J275" s="26">
        <f>I275-(I275*Cuprins!$H$17)</f>
        <v>7.58</v>
      </c>
      <c r="L275" s="725"/>
    </row>
    <row r="276" spans="1:12" ht="15" customHeight="1" x14ac:dyDescent="0.3">
      <c r="A276" s="114"/>
      <c r="B276" s="716" t="str">
        <f>IFERROR(VLOOKUP(A276,Sheet1!$A$4:$H$2722,5,0),"-")</f>
        <v>-</v>
      </c>
      <c r="C276" s="716" t="e">
        <f>VLOOKUP(#REF!,Sheet1!$A$4:$H$2722,7,1)</f>
        <v>#REF!</v>
      </c>
      <c r="D276" s="716" t="e">
        <f>VLOOKUP(#REF!,Sheet1!$A$4:$H$2722,7,1)</f>
        <v>#REF!</v>
      </c>
      <c r="E276" s="242" t="str">
        <f>IFERROR(VLOOKUP(A276,Sheet1!$A$4:$N$2722,7,1),"-")</f>
        <v>-</v>
      </c>
      <c r="F276" s="242" t="str">
        <f>IFERROR(VLOOKUP(A276,Sheet1!$A$4:$N$2722,9,1),"-")</f>
        <v>-</v>
      </c>
      <c r="G276" s="242" t="str">
        <f>IFERROR(VLOOKUP(A276,Sheet1!$A$4:$N$2722,10,1),"-")</f>
        <v>-</v>
      </c>
      <c r="H276" s="242" t="str">
        <f>IFERROR(VLOOKUP(A276,Sheet1!$A$4:$N$2722,11,1),"-")</f>
        <v>-</v>
      </c>
      <c r="I276" s="129" t="str">
        <f>IFERROR(VLOOKUP($A276,Sheet1!$A$4:$H$2722,8,1),"-")</f>
        <v>-</v>
      </c>
      <c r="J276" s="25" t="str">
        <f>IFERROR(VLOOKUP($A276,Sheet1!$A$4:$H$2722,8,1),"-")</f>
        <v>-</v>
      </c>
      <c r="L276" s="725"/>
    </row>
    <row r="277" spans="1:12" ht="15" customHeight="1" x14ac:dyDescent="0.3">
      <c r="A277" s="109"/>
      <c r="B277" s="708" t="str">
        <f>IFERROR(VLOOKUP(A277,Sheet1!$A$4:$H$2722,5,0),"-")</f>
        <v>-</v>
      </c>
      <c r="C277" s="709" t="e">
        <f>VLOOKUP(#REF!,Sheet1!$A$4:$H$2722,7,1)</f>
        <v>#REF!</v>
      </c>
      <c r="D277" s="710" t="e">
        <f>VLOOKUP(#REF!,Sheet1!$A$4:$H$2722,7,1)</f>
        <v>#REF!</v>
      </c>
      <c r="E277" s="247" t="str">
        <f>IFERROR(VLOOKUP(A277,Sheet1!$A$4:$N$2722,7,1),"-")</f>
        <v>-</v>
      </c>
      <c r="F277" s="232" t="str">
        <f>IFERROR(VLOOKUP(A277,Sheet1!$A$4:$N$2722,9,1),"-")</f>
        <v>-</v>
      </c>
      <c r="G277" s="233" t="str">
        <f>IFERROR(VLOOKUP(A277,Sheet1!$A$4:$N$2722,10,1),"-")</f>
        <v>-</v>
      </c>
      <c r="H277" s="234" t="str">
        <f>IFERROR(VLOOKUP(A277,Sheet1!$A$4:$N$2722,11,1),"-")</f>
        <v>-</v>
      </c>
      <c r="I277" s="128" t="str">
        <f>IFERROR(VLOOKUP($A277,Sheet1!$A$4:$H$2722,8,1),"-")</f>
        <v>-</v>
      </c>
      <c r="J277" s="26" t="str">
        <f>IFERROR(VLOOKUP($A277,Sheet1!$A$4:$H$2722,8,1),"-")</f>
        <v>-</v>
      </c>
      <c r="L277" s="494">
        <f>L225+1</f>
        <v>49</v>
      </c>
    </row>
    <row r="278" spans="1:12" ht="15" customHeight="1" x14ac:dyDescent="0.3">
      <c r="A278" s="108" t="s">
        <v>2994</v>
      </c>
      <c r="B278" s="715" t="str">
        <f>IFERROR(VLOOKUP(A278,Sheet1!$A$4:$H$2722,5,0),"-")</f>
        <v>-</v>
      </c>
      <c r="C278" s="715" t="e">
        <f>VLOOKUP(#REF!,Sheet1!$A$4:$H$2722,7,1)</f>
        <v>#REF!</v>
      </c>
      <c r="D278" s="715" t="e">
        <f>VLOOKUP(#REF!,Sheet1!$A$4:$H$2722,7,1)</f>
        <v>#REF!</v>
      </c>
      <c r="E278" s="238" t="str">
        <f>IFERROR(VLOOKUP(A278,Sheet1!$A$4:$N$2722,7,1),"-")</f>
        <v>-</v>
      </c>
      <c r="F278" s="238" t="str">
        <f>IFERROR(VLOOKUP(A278,Sheet1!$A$4:$N$2722,9,1),"-")</f>
        <v>-</v>
      </c>
      <c r="G278" s="238" t="str">
        <f>IFERROR(VLOOKUP(A278,Sheet1!$A$4:$N$2722,10,1),"-")</f>
        <v>-</v>
      </c>
      <c r="H278" s="238" t="str">
        <f>IFERROR(VLOOKUP(A278,Sheet1!$A$4:$N$2722,11,1),"-")</f>
        <v>-</v>
      </c>
      <c r="I278" s="131" t="str">
        <f>IFERROR(VLOOKUP($A278,Sheet1!$A$4:$H$2722,8,1),"-")</f>
        <v>-</v>
      </c>
      <c r="J278" s="29" t="str">
        <f>IFERROR(VLOOKUP($A278,Sheet1!$A$4:$H$2722,8,1),"-")</f>
        <v>-</v>
      </c>
      <c r="L278" s="494"/>
    </row>
    <row r="279" spans="1:12" ht="15" customHeight="1" x14ac:dyDescent="0.3">
      <c r="L279" s="726" t="s">
        <v>3001</v>
      </c>
    </row>
    <row r="280" spans="1:12" ht="15" customHeight="1" x14ac:dyDescent="0.3">
      <c r="L280" s="726"/>
    </row>
    <row r="281" spans="1:12" ht="15" customHeight="1" x14ac:dyDescent="0.3">
      <c r="L281" s="726"/>
    </row>
    <row r="282" spans="1:12" ht="15" customHeight="1" x14ac:dyDescent="0.3">
      <c r="L282" s="726"/>
    </row>
    <row r="283" spans="1:12" ht="15" customHeight="1" x14ac:dyDescent="0.3">
      <c r="L283" s="726"/>
    </row>
    <row r="284" spans="1:12" ht="15" customHeight="1" x14ac:dyDescent="0.3">
      <c r="L284" s="726"/>
    </row>
    <row r="285" spans="1:12" ht="15" customHeight="1" x14ac:dyDescent="0.3">
      <c r="L285" s="726"/>
    </row>
    <row r="286" spans="1:12" ht="15" customHeight="1" x14ac:dyDescent="0.3">
      <c r="L286" s="726"/>
    </row>
    <row r="287" spans="1:12" ht="15" customHeight="1" x14ac:dyDescent="0.3">
      <c r="L287" s="726"/>
    </row>
    <row r="288" spans="1:12" ht="15" customHeight="1" x14ac:dyDescent="0.3">
      <c r="L288" s="726"/>
    </row>
    <row r="289" spans="12:12" ht="15" customHeight="1" x14ac:dyDescent="0.3">
      <c r="L289" s="726"/>
    </row>
    <row r="290" spans="12:12" ht="15" customHeight="1" x14ac:dyDescent="0.3">
      <c r="L290" s="726"/>
    </row>
    <row r="291" spans="12:12" ht="15" customHeight="1" x14ac:dyDescent="0.3">
      <c r="L291" s="726"/>
    </row>
    <row r="292" spans="12:12" ht="15" customHeight="1" x14ac:dyDescent="0.3">
      <c r="L292" s="726"/>
    </row>
    <row r="293" spans="12:12" ht="15" customHeight="1" x14ac:dyDescent="0.3">
      <c r="L293" s="726"/>
    </row>
    <row r="294" spans="12:12" ht="15" customHeight="1" x14ac:dyDescent="0.3">
      <c r="L294" s="726"/>
    </row>
    <row r="295" spans="12:12" ht="15" customHeight="1" x14ac:dyDescent="0.3">
      <c r="L295" s="726"/>
    </row>
    <row r="296" spans="12:12" ht="15" customHeight="1" x14ac:dyDescent="0.3">
      <c r="L296" s="726"/>
    </row>
    <row r="297" spans="12:12" ht="15" customHeight="1" x14ac:dyDescent="0.3">
      <c r="L297" s="726"/>
    </row>
    <row r="298" spans="12:12" ht="15" customHeight="1" x14ac:dyDescent="0.3">
      <c r="L298" s="726"/>
    </row>
    <row r="299" spans="12:12" ht="15" customHeight="1" x14ac:dyDescent="0.3">
      <c r="L299" s="726"/>
    </row>
    <row r="300" spans="12:12" ht="15" customHeight="1" x14ac:dyDescent="0.3">
      <c r="L300" s="726"/>
    </row>
    <row r="301" spans="12:12" ht="15" customHeight="1" x14ac:dyDescent="0.3">
      <c r="L301" s="726"/>
    </row>
    <row r="302" spans="12:12" ht="15" customHeight="1" x14ac:dyDescent="0.3">
      <c r="L302" s="726"/>
    </row>
    <row r="303" spans="12:12" ht="15" customHeight="1" x14ac:dyDescent="0.3">
      <c r="L303" s="726"/>
    </row>
    <row r="304" spans="12:12" ht="15" customHeight="1" x14ac:dyDescent="0.3">
      <c r="L304" s="726"/>
    </row>
    <row r="305" spans="12:12" ht="15" customHeight="1" x14ac:dyDescent="0.3">
      <c r="L305" s="726"/>
    </row>
    <row r="306" spans="12:12" ht="15" customHeight="1" x14ac:dyDescent="0.3">
      <c r="L306" s="726"/>
    </row>
    <row r="307" spans="12:12" ht="15" customHeight="1" x14ac:dyDescent="0.3">
      <c r="L307" s="726"/>
    </row>
    <row r="308" spans="12:12" ht="15" customHeight="1" x14ac:dyDescent="0.3">
      <c r="L308" s="726"/>
    </row>
    <row r="309" spans="12:12" ht="15" customHeight="1" x14ac:dyDescent="0.3">
      <c r="L309" s="726"/>
    </row>
    <row r="310" spans="12:12" ht="15" customHeight="1" x14ac:dyDescent="0.3">
      <c r="L310" s="726"/>
    </row>
    <row r="311" spans="12:12" ht="15" customHeight="1" x14ac:dyDescent="0.3">
      <c r="L311" s="726"/>
    </row>
    <row r="312" spans="12:12" ht="15" customHeight="1" x14ac:dyDescent="0.3">
      <c r="L312" s="726"/>
    </row>
    <row r="313" spans="12:12" ht="15" customHeight="1" x14ac:dyDescent="0.3">
      <c r="L313" s="726"/>
    </row>
    <row r="314" spans="12:12" ht="15" customHeight="1" x14ac:dyDescent="0.3">
      <c r="L314" s="239"/>
    </row>
    <row r="315" spans="12:12" ht="15" customHeight="1" x14ac:dyDescent="0.3">
      <c r="L315" s="239"/>
    </row>
    <row r="316" spans="12:12" ht="15" customHeight="1" x14ac:dyDescent="0.3">
      <c r="L316" s="239"/>
    </row>
    <row r="317" spans="12:12" ht="15" customHeight="1" x14ac:dyDescent="0.3">
      <c r="L317" s="239"/>
    </row>
    <row r="318" spans="12:12" ht="15" customHeight="1" x14ac:dyDescent="0.3">
      <c r="L318" s="239"/>
    </row>
    <row r="319" spans="12:12" ht="15" customHeight="1" x14ac:dyDescent="0.3">
      <c r="L319" s="239"/>
    </row>
    <row r="320" spans="12:12" ht="15" customHeight="1" x14ac:dyDescent="0.3">
      <c r="L320" s="239"/>
    </row>
    <row r="321" spans="12:12" ht="15" customHeight="1" x14ac:dyDescent="0.3">
      <c r="L321" s="239"/>
    </row>
    <row r="322" spans="12:12" ht="15" customHeight="1" x14ac:dyDescent="0.3">
      <c r="L322" s="239"/>
    </row>
    <row r="323" spans="12:12" ht="15" customHeight="1" x14ac:dyDescent="0.3">
      <c r="L323" s="239"/>
    </row>
    <row r="324" spans="12:12" ht="15" customHeight="1" x14ac:dyDescent="0.3">
      <c r="L324" s="239"/>
    </row>
    <row r="325" spans="12:12" ht="15" customHeight="1" x14ac:dyDescent="0.3">
      <c r="L325" s="239"/>
    </row>
    <row r="326" spans="12:12" ht="15" customHeight="1" x14ac:dyDescent="0.3">
      <c r="L326" s="239"/>
    </row>
    <row r="327" spans="12:12" ht="15" customHeight="1" x14ac:dyDescent="0.3">
      <c r="L327" s="239"/>
    </row>
    <row r="328" spans="12:12" ht="15" customHeight="1" x14ac:dyDescent="0.3">
      <c r="L328" s="239"/>
    </row>
    <row r="329" spans="12:12" ht="15" customHeight="1" x14ac:dyDescent="0.3">
      <c r="L329" s="239"/>
    </row>
    <row r="330" spans="12:12" ht="15" customHeight="1" x14ac:dyDescent="0.3">
      <c r="L330" s="239"/>
    </row>
    <row r="331" spans="12:12" ht="15" customHeight="1" x14ac:dyDescent="0.3">
      <c r="L331" s="239"/>
    </row>
    <row r="332" spans="12:12" ht="15" customHeight="1" x14ac:dyDescent="0.3">
      <c r="L332" s="377"/>
    </row>
    <row r="333" spans="12:12" ht="15" customHeight="1" x14ac:dyDescent="0.3">
      <c r="L333" s="377"/>
    </row>
    <row r="334" spans="12:12" ht="15" customHeight="1" x14ac:dyDescent="0.3">
      <c r="L334" s="377"/>
    </row>
    <row r="335" spans="12:12" ht="15" customHeight="1" x14ac:dyDescent="0.3">
      <c r="L335" s="377"/>
    </row>
    <row r="336" spans="12:12" ht="15" customHeight="1" x14ac:dyDescent="0.3">
      <c r="L336" s="377"/>
    </row>
    <row r="337" spans="12:12" ht="15" customHeight="1" x14ac:dyDescent="0.3">
      <c r="L337" s="377"/>
    </row>
    <row r="338" spans="12:12" ht="15" customHeight="1" x14ac:dyDescent="0.3">
      <c r="L338" s="377"/>
    </row>
    <row r="339" spans="12:12" ht="15" customHeight="1" x14ac:dyDescent="0.3">
      <c r="L339" s="377"/>
    </row>
    <row r="340" spans="12:12" ht="15" customHeight="1" x14ac:dyDescent="0.3">
      <c r="L340" s="377"/>
    </row>
    <row r="341" spans="12:12" ht="15" customHeight="1" x14ac:dyDescent="0.3">
      <c r="L341" s="377"/>
    </row>
    <row r="342" spans="12:12" ht="15" customHeight="1" x14ac:dyDescent="0.3">
      <c r="L342" s="377"/>
    </row>
    <row r="343" spans="12:12" ht="15" customHeight="1" x14ac:dyDescent="0.3">
      <c r="L343" s="377"/>
    </row>
    <row r="344" spans="12:12" ht="15" customHeight="1" x14ac:dyDescent="0.3">
      <c r="L344" s="377"/>
    </row>
    <row r="345" spans="12:12" ht="15" customHeight="1" x14ac:dyDescent="0.3">
      <c r="L345" s="377"/>
    </row>
    <row r="346" spans="12:12" ht="15" customHeight="1" x14ac:dyDescent="0.3">
      <c r="L346" s="377"/>
    </row>
    <row r="347" spans="12:12" ht="15" customHeight="1" x14ac:dyDescent="0.3">
      <c r="L347" s="375"/>
    </row>
    <row r="348" spans="12:12" ht="15" customHeight="1" x14ac:dyDescent="0.3">
      <c r="L348" s="375"/>
    </row>
    <row r="349" spans="12:12" ht="15" customHeight="1" x14ac:dyDescent="0.3">
      <c r="L349" s="239"/>
    </row>
    <row r="350" spans="12:12" ht="15" customHeight="1" x14ac:dyDescent="0.3">
      <c r="L350" s="239"/>
    </row>
    <row r="351" spans="12:12" ht="15" customHeight="1" x14ac:dyDescent="0.3">
      <c r="L351" s="239"/>
    </row>
    <row r="352" spans="12:12" ht="15" customHeight="1" x14ac:dyDescent="0.3">
      <c r="L352" s="239"/>
    </row>
    <row r="353" spans="12:12" ht="15" customHeight="1" x14ac:dyDescent="0.3">
      <c r="L353" s="239"/>
    </row>
    <row r="354" spans="12:12" ht="15" customHeight="1" x14ac:dyDescent="0.3">
      <c r="L354" s="239"/>
    </row>
    <row r="355" spans="12:12" ht="15" customHeight="1" x14ac:dyDescent="0.3">
      <c r="L355" s="239"/>
    </row>
    <row r="356" spans="12:12" ht="15" customHeight="1" x14ac:dyDescent="0.3">
      <c r="L356" s="239"/>
    </row>
    <row r="357" spans="12:12" ht="15" customHeight="1" x14ac:dyDescent="0.3">
      <c r="L357" s="239"/>
    </row>
    <row r="358" spans="12:12" ht="15" customHeight="1" x14ac:dyDescent="0.3">
      <c r="L358" s="239"/>
    </row>
    <row r="359" spans="12:12" ht="15" customHeight="1" x14ac:dyDescent="0.3">
      <c r="L359" s="239"/>
    </row>
    <row r="360" spans="12:12" ht="15" customHeight="1" x14ac:dyDescent="0.3">
      <c r="L360" s="239"/>
    </row>
    <row r="361" spans="12:12" ht="15" customHeight="1" x14ac:dyDescent="0.3">
      <c r="L361" s="239"/>
    </row>
    <row r="362" spans="12:12" ht="15" customHeight="1" x14ac:dyDescent="0.3">
      <c r="L362" s="239"/>
    </row>
    <row r="363" spans="12:12" ht="15" customHeight="1" x14ac:dyDescent="0.3">
      <c r="L363" s="239"/>
    </row>
    <row r="364" spans="12:12" ht="15" customHeight="1" x14ac:dyDescent="0.3">
      <c r="L364" s="239"/>
    </row>
    <row r="365" spans="12:12" ht="15" customHeight="1" x14ac:dyDescent="0.3">
      <c r="L365" s="239"/>
    </row>
    <row r="366" spans="12:12" ht="15" customHeight="1" x14ac:dyDescent="0.3">
      <c r="L366" s="239"/>
    </row>
    <row r="367" spans="12:12" ht="15" customHeight="1" x14ac:dyDescent="0.3">
      <c r="L367" s="239"/>
    </row>
    <row r="368" spans="12:12" ht="15" customHeight="1" x14ac:dyDescent="0.3">
      <c r="L368" s="239"/>
    </row>
    <row r="369" spans="12:12" ht="15" customHeight="1" x14ac:dyDescent="0.3">
      <c r="L369" s="239"/>
    </row>
    <row r="370" spans="12:12" ht="15" customHeight="1" x14ac:dyDescent="0.3">
      <c r="L370" s="239"/>
    </row>
    <row r="371" spans="12:12" ht="15" customHeight="1" x14ac:dyDescent="0.3">
      <c r="L371" s="239"/>
    </row>
    <row r="372" spans="12:12" ht="15" customHeight="1" x14ac:dyDescent="0.3">
      <c r="L372" s="239"/>
    </row>
    <row r="373" spans="12:12" ht="15" customHeight="1" x14ac:dyDescent="0.3">
      <c r="L373" s="239"/>
    </row>
    <row r="374" spans="12:12" ht="15" customHeight="1" x14ac:dyDescent="0.3">
      <c r="L374" s="239"/>
    </row>
    <row r="375" spans="12:12" ht="15" customHeight="1" x14ac:dyDescent="0.3">
      <c r="L375" s="239"/>
    </row>
    <row r="376" spans="12:12" ht="15" customHeight="1" x14ac:dyDescent="0.3">
      <c r="L376" s="239"/>
    </row>
    <row r="377" spans="12:12" ht="15" customHeight="1" x14ac:dyDescent="0.3">
      <c r="L377" s="239"/>
    </row>
    <row r="378" spans="12:12" ht="15" customHeight="1" x14ac:dyDescent="0.3">
      <c r="L378" s="239"/>
    </row>
    <row r="379" spans="12:12" ht="15" customHeight="1" x14ac:dyDescent="0.3">
      <c r="L379" s="239"/>
    </row>
    <row r="380" spans="12:12" ht="15" customHeight="1" x14ac:dyDescent="0.3">
      <c r="L380" s="239"/>
    </row>
    <row r="381" spans="12:12" ht="15" customHeight="1" x14ac:dyDescent="0.3">
      <c r="L381" s="239"/>
    </row>
    <row r="382" spans="12:12" ht="15" customHeight="1" x14ac:dyDescent="0.3">
      <c r="L382" s="239"/>
    </row>
    <row r="383" spans="12:12" ht="15" customHeight="1" x14ac:dyDescent="0.3">
      <c r="L383" s="239"/>
    </row>
    <row r="384" spans="12:12" ht="15" customHeight="1" x14ac:dyDescent="0.3">
      <c r="L384" s="239"/>
    </row>
    <row r="385" spans="12:12" ht="15" customHeight="1" x14ac:dyDescent="0.3">
      <c r="L385" s="239"/>
    </row>
    <row r="386" spans="12:12" ht="15" customHeight="1" x14ac:dyDescent="0.3">
      <c r="L386" s="239"/>
    </row>
    <row r="387" spans="12:12" ht="15" customHeight="1" x14ac:dyDescent="0.3">
      <c r="L387" s="377"/>
    </row>
    <row r="388" spans="12:12" ht="15" customHeight="1" x14ac:dyDescent="0.3">
      <c r="L388" s="377"/>
    </row>
    <row r="389" spans="12:12" ht="15" customHeight="1" x14ac:dyDescent="0.3">
      <c r="L389" s="377"/>
    </row>
    <row r="390" spans="12:12" ht="15" customHeight="1" x14ac:dyDescent="0.3">
      <c r="L390" s="377"/>
    </row>
    <row r="391" spans="12:12" ht="15" customHeight="1" x14ac:dyDescent="0.3">
      <c r="L391" s="377"/>
    </row>
    <row r="392" spans="12:12" ht="15" customHeight="1" x14ac:dyDescent="0.3">
      <c r="L392" s="377"/>
    </row>
    <row r="393" spans="12:12" ht="15" customHeight="1" x14ac:dyDescent="0.3">
      <c r="L393" s="377"/>
    </row>
    <row r="394" spans="12:12" ht="15" customHeight="1" x14ac:dyDescent="0.3">
      <c r="L394" s="377"/>
    </row>
    <row r="395" spans="12:12" ht="15" customHeight="1" x14ac:dyDescent="0.3">
      <c r="L395" s="377"/>
    </row>
    <row r="396" spans="12:12" ht="15" customHeight="1" x14ac:dyDescent="0.3">
      <c r="L396" s="377"/>
    </row>
    <row r="397" spans="12:12" ht="15" customHeight="1" x14ac:dyDescent="0.3">
      <c r="L397" s="377"/>
    </row>
    <row r="398" spans="12:12" ht="15" customHeight="1" x14ac:dyDescent="0.3">
      <c r="L398" s="377"/>
    </row>
    <row r="399" spans="12:12" ht="15" customHeight="1" x14ac:dyDescent="0.3">
      <c r="L399" s="377"/>
    </row>
    <row r="400" spans="12:12" ht="15" customHeight="1" x14ac:dyDescent="0.3">
      <c r="L400" s="377"/>
    </row>
    <row r="401" spans="12:12" ht="15" customHeight="1" x14ac:dyDescent="0.3">
      <c r="L401" s="377"/>
    </row>
    <row r="402" spans="12:12" ht="15" customHeight="1" x14ac:dyDescent="0.3">
      <c r="L402" s="375"/>
    </row>
    <row r="403" spans="12:12" ht="15" customHeight="1" x14ac:dyDescent="0.3">
      <c r="L403" s="375"/>
    </row>
    <row r="404" spans="12:12" ht="15" customHeight="1" x14ac:dyDescent="0.3">
      <c r="L404" s="239"/>
    </row>
    <row r="405" spans="12:12" ht="15" customHeight="1" x14ac:dyDescent="0.3">
      <c r="L405" s="239"/>
    </row>
    <row r="406" spans="12:12" ht="15" customHeight="1" x14ac:dyDescent="0.3">
      <c r="L406" s="239"/>
    </row>
    <row r="407" spans="12:12" ht="15" customHeight="1" x14ac:dyDescent="0.3">
      <c r="L407" s="239"/>
    </row>
    <row r="408" spans="12:12" ht="15" customHeight="1" x14ac:dyDescent="0.3">
      <c r="L408" s="239"/>
    </row>
    <row r="409" spans="12:12" ht="15" customHeight="1" x14ac:dyDescent="0.3">
      <c r="L409" s="239"/>
    </row>
    <row r="410" spans="12:12" ht="15" customHeight="1" x14ac:dyDescent="0.3">
      <c r="L410" s="239"/>
    </row>
    <row r="411" spans="12:12" ht="15" customHeight="1" x14ac:dyDescent="0.3">
      <c r="L411" s="239"/>
    </row>
    <row r="412" spans="12:12" ht="15" customHeight="1" x14ac:dyDescent="0.3">
      <c r="L412" s="239"/>
    </row>
    <row r="413" spans="12:12" ht="15" customHeight="1" x14ac:dyDescent="0.3">
      <c r="L413" s="239"/>
    </row>
    <row r="414" spans="12:12" ht="15" customHeight="1" x14ac:dyDescent="0.3">
      <c r="L414" s="239"/>
    </row>
    <row r="415" spans="12:12" ht="15" customHeight="1" x14ac:dyDescent="0.3">
      <c r="L415" s="239"/>
    </row>
    <row r="416" spans="12:12" ht="15" customHeight="1" x14ac:dyDescent="0.3">
      <c r="L416" s="239"/>
    </row>
    <row r="417" spans="12:12" ht="15" customHeight="1" x14ac:dyDescent="0.3">
      <c r="L417" s="239"/>
    </row>
    <row r="418" spans="12:12" ht="15" customHeight="1" x14ac:dyDescent="0.3">
      <c r="L418" s="239"/>
    </row>
    <row r="419" spans="12:12" ht="15" customHeight="1" x14ac:dyDescent="0.3">
      <c r="L419" s="239"/>
    </row>
    <row r="420" spans="12:12" ht="15" customHeight="1" x14ac:dyDescent="0.3">
      <c r="L420" s="239"/>
    </row>
    <row r="421" spans="12:12" ht="15" customHeight="1" x14ac:dyDescent="0.3">
      <c r="L421" s="239"/>
    </row>
    <row r="422" spans="12:12" ht="15" customHeight="1" x14ac:dyDescent="0.3">
      <c r="L422" s="239"/>
    </row>
    <row r="423" spans="12:12" ht="15" customHeight="1" x14ac:dyDescent="0.3">
      <c r="L423" s="239"/>
    </row>
    <row r="424" spans="12:12" ht="15" customHeight="1" x14ac:dyDescent="0.3">
      <c r="L424" s="239"/>
    </row>
    <row r="425" spans="12:12" ht="15" customHeight="1" x14ac:dyDescent="0.3">
      <c r="L425" s="239"/>
    </row>
    <row r="426" spans="12:12" ht="15" customHeight="1" x14ac:dyDescent="0.3">
      <c r="L426" s="239"/>
    </row>
    <row r="427" spans="12:12" ht="15" customHeight="1" x14ac:dyDescent="0.3">
      <c r="L427" s="239"/>
    </row>
    <row r="428" spans="12:12" ht="15" customHeight="1" x14ac:dyDescent="0.3">
      <c r="L428" s="239"/>
    </row>
    <row r="429" spans="12:12" ht="15" customHeight="1" x14ac:dyDescent="0.3">
      <c r="L429" s="239"/>
    </row>
    <row r="430" spans="12:12" ht="15" customHeight="1" x14ac:dyDescent="0.3">
      <c r="L430" s="239"/>
    </row>
    <row r="431" spans="12:12" ht="15" customHeight="1" x14ac:dyDescent="0.3">
      <c r="L431" s="239"/>
    </row>
    <row r="432" spans="12:12" ht="15" customHeight="1" x14ac:dyDescent="0.3">
      <c r="L432" s="239"/>
    </row>
    <row r="433" spans="12:12" ht="15" customHeight="1" x14ac:dyDescent="0.3">
      <c r="L433" s="239"/>
    </row>
    <row r="434" spans="12:12" ht="15" customHeight="1" x14ac:dyDescent="0.3">
      <c r="L434" s="239"/>
    </row>
    <row r="435" spans="12:12" ht="15" customHeight="1" x14ac:dyDescent="0.3">
      <c r="L435" s="239"/>
    </row>
    <row r="436" spans="12:12" ht="15" customHeight="1" x14ac:dyDescent="0.3">
      <c r="L436" s="239"/>
    </row>
    <row r="437" spans="12:12" ht="15" customHeight="1" x14ac:dyDescent="0.3">
      <c r="L437" s="239"/>
    </row>
    <row r="438" spans="12:12" ht="15" customHeight="1" x14ac:dyDescent="0.3">
      <c r="L438" s="239"/>
    </row>
    <row r="439" spans="12:12" ht="15" customHeight="1" x14ac:dyDescent="0.3">
      <c r="L439" s="239"/>
    </row>
    <row r="440" spans="12:12" ht="15" customHeight="1" x14ac:dyDescent="0.3">
      <c r="L440" s="239"/>
    </row>
    <row r="441" spans="12:12" ht="15" customHeight="1" x14ac:dyDescent="0.3">
      <c r="L441" s="239"/>
    </row>
  </sheetData>
  <mergeCells count="305">
    <mergeCell ref="L262:L276"/>
    <mergeCell ref="L277:L278"/>
    <mergeCell ref="L279:L313"/>
    <mergeCell ref="L19:L53"/>
    <mergeCell ref="L54:L68"/>
    <mergeCell ref="L69:L70"/>
    <mergeCell ref="L71:L105"/>
    <mergeCell ref="L106:L120"/>
    <mergeCell ref="L121:L122"/>
    <mergeCell ref="L123:L157"/>
    <mergeCell ref="L158:L172"/>
    <mergeCell ref="L173:L174"/>
    <mergeCell ref="L175:L209"/>
    <mergeCell ref="L210:L224"/>
    <mergeCell ref="L225:L226"/>
    <mergeCell ref="L227:L261"/>
    <mergeCell ref="H270:H272"/>
    <mergeCell ref="I270:I272"/>
    <mergeCell ref="J270:J272"/>
    <mergeCell ref="A252:A254"/>
    <mergeCell ref="B252:D254"/>
    <mergeCell ref="E252:E254"/>
    <mergeCell ref="F252:F254"/>
    <mergeCell ref="G252:G254"/>
    <mergeCell ref="H252:H254"/>
    <mergeCell ref="I252:I254"/>
    <mergeCell ref="J252:J254"/>
    <mergeCell ref="A268:A269"/>
    <mergeCell ref="B268:H269"/>
    <mergeCell ref="I268:J269"/>
    <mergeCell ref="B259:D259"/>
    <mergeCell ref="B260:D260"/>
    <mergeCell ref="A264:A266"/>
    <mergeCell ref="B264:H266"/>
    <mergeCell ref="I264:J266"/>
    <mergeCell ref="A270:A272"/>
    <mergeCell ref="B270:D272"/>
    <mergeCell ref="E270:E272"/>
    <mergeCell ref="F270:F272"/>
    <mergeCell ref="G270:G272"/>
    <mergeCell ref="A244:A246"/>
    <mergeCell ref="B244:D246"/>
    <mergeCell ref="E244:E246"/>
    <mergeCell ref="F244:F246"/>
    <mergeCell ref="G244:G246"/>
    <mergeCell ref="H244:H246"/>
    <mergeCell ref="I244:I246"/>
    <mergeCell ref="J244:J246"/>
    <mergeCell ref="A250:A251"/>
    <mergeCell ref="B250:H251"/>
    <mergeCell ref="I250:J251"/>
    <mergeCell ref="A230:A232"/>
    <mergeCell ref="B230:D232"/>
    <mergeCell ref="E230:E232"/>
    <mergeCell ref="F230:F232"/>
    <mergeCell ref="G230:G232"/>
    <mergeCell ref="H230:H232"/>
    <mergeCell ref="I230:I232"/>
    <mergeCell ref="J230:J232"/>
    <mergeCell ref="A242:A243"/>
    <mergeCell ref="B242:H243"/>
    <mergeCell ref="I242:J243"/>
    <mergeCell ref="B233:D233"/>
    <mergeCell ref="B235:D235"/>
    <mergeCell ref="B236:D236"/>
    <mergeCell ref="B238:D238"/>
    <mergeCell ref="B239:D239"/>
    <mergeCell ref="B240:D240"/>
    <mergeCell ref="B234:D234"/>
    <mergeCell ref="B237:D237"/>
    <mergeCell ref="A218:A220"/>
    <mergeCell ref="B218:D220"/>
    <mergeCell ref="E218:E220"/>
    <mergeCell ref="F218:F220"/>
    <mergeCell ref="G218:G220"/>
    <mergeCell ref="H218:H220"/>
    <mergeCell ref="I218:I220"/>
    <mergeCell ref="J218:J220"/>
    <mergeCell ref="A228:A229"/>
    <mergeCell ref="B228:H229"/>
    <mergeCell ref="I228:J229"/>
    <mergeCell ref="B224:D224"/>
    <mergeCell ref="B225:D225"/>
    <mergeCell ref="B226:D226"/>
    <mergeCell ref="B221:D221"/>
    <mergeCell ref="B222:D222"/>
    <mergeCell ref="B223:D223"/>
    <mergeCell ref="A188:A190"/>
    <mergeCell ref="B188:D190"/>
    <mergeCell ref="E188:E190"/>
    <mergeCell ref="F188:F190"/>
    <mergeCell ref="G188:G190"/>
    <mergeCell ref="H188:H190"/>
    <mergeCell ref="I188:I190"/>
    <mergeCell ref="J188:J190"/>
    <mergeCell ref="A216:A217"/>
    <mergeCell ref="B216:H217"/>
    <mergeCell ref="I216:J217"/>
    <mergeCell ref="B192:D192"/>
    <mergeCell ref="B193:D193"/>
    <mergeCell ref="B194:D194"/>
    <mergeCell ref="A212:A214"/>
    <mergeCell ref="B212:H214"/>
    <mergeCell ref="I212:J214"/>
    <mergeCell ref="B191:D191"/>
    <mergeCell ref="A180:A182"/>
    <mergeCell ref="B180:D182"/>
    <mergeCell ref="E180:E182"/>
    <mergeCell ref="F180:F182"/>
    <mergeCell ref="G180:G182"/>
    <mergeCell ref="H180:H182"/>
    <mergeCell ref="I180:I182"/>
    <mergeCell ref="J180:J182"/>
    <mergeCell ref="A186:A187"/>
    <mergeCell ref="B186:H187"/>
    <mergeCell ref="I186:J187"/>
    <mergeCell ref="B184:D184"/>
    <mergeCell ref="B183:D183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178:A179"/>
    <mergeCell ref="B178:H179"/>
    <mergeCell ref="I178:J179"/>
    <mergeCell ref="B174:D174"/>
    <mergeCell ref="B175:D175"/>
    <mergeCell ref="B176:D176"/>
    <mergeCell ref="B171:D171"/>
    <mergeCell ref="B172:D172"/>
    <mergeCell ref="B173:D173"/>
    <mergeCell ref="B169:D169"/>
    <mergeCell ref="B170:D170"/>
    <mergeCell ref="A164:A165"/>
    <mergeCell ref="B164:H165"/>
    <mergeCell ref="I164:J165"/>
    <mergeCell ref="A136:A138"/>
    <mergeCell ref="B136:D138"/>
    <mergeCell ref="E136:E138"/>
    <mergeCell ref="F136:F138"/>
    <mergeCell ref="G136:G138"/>
    <mergeCell ref="H136:H138"/>
    <mergeCell ref="I136:I138"/>
    <mergeCell ref="J136:J138"/>
    <mergeCell ref="B141:D141"/>
    <mergeCell ref="B142:D142"/>
    <mergeCell ref="B139:D139"/>
    <mergeCell ref="B140:D140"/>
    <mergeCell ref="A128:A130"/>
    <mergeCell ref="B128:D130"/>
    <mergeCell ref="E128:E130"/>
    <mergeCell ref="F128:F130"/>
    <mergeCell ref="G128:G130"/>
    <mergeCell ref="H128:H130"/>
    <mergeCell ref="I128:I130"/>
    <mergeCell ref="J128:J130"/>
    <mergeCell ref="A134:A135"/>
    <mergeCell ref="B134:H135"/>
    <mergeCell ref="I134:J135"/>
    <mergeCell ref="B131:D131"/>
    <mergeCell ref="B132:D132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26:A127"/>
    <mergeCell ref="B126:H127"/>
    <mergeCell ref="I126:J127"/>
    <mergeCell ref="B121:D121"/>
    <mergeCell ref="B122:D122"/>
    <mergeCell ref="B123:D123"/>
    <mergeCell ref="B124:D124"/>
    <mergeCell ref="B120:D120"/>
    <mergeCell ref="B117:D117"/>
    <mergeCell ref="B119:D119"/>
    <mergeCell ref="B118:D118"/>
    <mergeCell ref="A69:A71"/>
    <mergeCell ref="B69:D71"/>
    <mergeCell ref="E69:E71"/>
    <mergeCell ref="F69:F71"/>
    <mergeCell ref="G69:G71"/>
    <mergeCell ref="H69:H71"/>
    <mergeCell ref="I69:I71"/>
    <mergeCell ref="J69:J71"/>
    <mergeCell ref="A112:A113"/>
    <mergeCell ref="B112:H113"/>
    <mergeCell ref="I112:J113"/>
    <mergeCell ref="B72:D72"/>
    <mergeCell ref="B73:D73"/>
    <mergeCell ref="B74:D74"/>
    <mergeCell ref="B75:D75"/>
    <mergeCell ref="B76:D76"/>
    <mergeCell ref="B77:D77"/>
    <mergeCell ref="A58:A60"/>
    <mergeCell ref="B58:D60"/>
    <mergeCell ref="E58:E60"/>
    <mergeCell ref="F58:F60"/>
    <mergeCell ref="G58:G60"/>
    <mergeCell ref="H58:H60"/>
    <mergeCell ref="I58:I60"/>
    <mergeCell ref="J58:J60"/>
    <mergeCell ref="A67:A68"/>
    <mergeCell ref="B67:H68"/>
    <mergeCell ref="I67:J68"/>
    <mergeCell ref="B63:D63"/>
    <mergeCell ref="B64:D64"/>
    <mergeCell ref="B65:D65"/>
    <mergeCell ref="B61:D61"/>
    <mergeCell ref="B62:D62"/>
    <mergeCell ref="A42:A44"/>
    <mergeCell ref="B42:D44"/>
    <mergeCell ref="E42:E44"/>
    <mergeCell ref="F42:F44"/>
    <mergeCell ref="G42:G44"/>
    <mergeCell ref="H42:H44"/>
    <mergeCell ref="I42:I44"/>
    <mergeCell ref="J42:J44"/>
    <mergeCell ref="A56:A57"/>
    <mergeCell ref="B56:H57"/>
    <mergeCell ref="I56:J57"/>
    <mergeCell ref="B46:D46"/>
    <mergeCell ref="B47:D47"/>
    <mergeCell ref="B45:D45"/>
    <mergeCell ref="B48:D48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22:A23"/>
    <mergeCell ref="B22:H23"/>
    <mergeCell ref="I22:J23"/>
    <mergeCell ref="A24:A26"/>
    <mergeCell ref="B24:D26"/>
    <mergeCell ref="E24:E26"/>
    <mergeCell ref="F24:F26"/>
    <mergeCell ref="G24:G26"/>
    <mergeCell ref="H24:H26"/>
    <mergeCell ref="I24:I26"/>
    <mergeCell ref="A4:A6"/>
    <mergeCell ref="B4:H6"/>
    <mergeCell ref="I4:J6"/>
    <mergeCell ref="A108:A110"/>
    <mergeCell ref="B108:H110"/>
    <mergeCell ref="I108:J110"/>
    <mergeCell ref="A160:A162"/>
    <mergeCell ref="B160:H162"/>
    <mergeCell ref="I160:J162"/>
    <mergeCell ref="J24:J26"/>
    <mergeCell ref="A30:A31"/>
    <mergeCell ref="B30:H31"/>
    <mergeCell ref="I30:J31"/>
    <mergeCell ref="A32:A34"/>
    <mergeCell ref="B32:D34"/>
    <mergeCell ref="E32:E34"/>
    <mergeCell ref="F32:F34"/>
    <mergeCell ref="G32:G34"/>
    <mergeCell ref="H32:H34"/>
    <mergeCell ref="I32:I34"/>
    <mergeCell ref="J32:J34"/>
    <mergeCell ref="A40:A41"/>
    <mergeCell ref="B40:H41"/>
    <mergeCell ref="I40:J41"/>
    <mergeCell ref="B278:D278"/>
    <mergeCell ref="B275:D275"/>
    <mergeCell ref="B276:D276"/>
    <mergeCell ref="B277:D277"/>
    <mergeCell ref="B273:D273"/>
    <mergeCell ref="B274:D274"/>
    <mergeCell ref="B255:D255"/>
    <mergeCell ref="B258:D258"/>
    <mergeCell ref="B247:D247"/>
    <mergeCell ref="B248:D248"/>
    <mergeCell ref="B256:D256"/>
    <mergeCell ref="B257:D257"/>
    <mergeCell ref="B13:D13"/>
    <mergeCell ref="L17:L18"/>
    <mergeCell ref="B18:D18"/>
    <mergeCell ref="B36:D36"/>
    <mergeCell ref="B37:D37"/>
    <mergeCell ref="B38:D38"/>
    <mergeCell ref="B19:D19"/>
    <mergeCell ref="B20:D20"/>
    <mergeCell ref="B35:D35"/>
    <mergeCell ref="B27:D27"/>
    <mergeCell ref="B28:D28"/>
    <mergeCell ref="B14:D14"/>
    <mergeCell ref="B15:D15"/>
    <mergeCell ref="B16:D16"/>
    <mergeCell ref="B17:D17"/>
    <mergeCell ref="L2:L16"/>
  </mergeCells>
  <hyperlinks>
    <hyperlink ref="A1" location="Cuprins!A1" display="cuprins" xr:uid="{00000000-0004-0000-0B00-000000000000}"/>
    <hyperlink ref="C1" location="'Fisa de proiect'!A1" display="Fisa de Proiect" xr:uid="{00000000-0004-0000-0B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  <rowBreaks count="1" manualBreakCount="1">
    <brk id="209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14997"/>
  </sheetPr>
  <dimension ref="A1:L53"/>
  <sheetViews>
    <sheetView view="pageBreakPreview" zoomScaleNormal="130" zoomScaleSheetLayoutView="100" workbookViewId="0">
      <pane ySplit="1" topLeftCell="A29" activePane="bottomLeft" state="frozen"/>
      <selection pane="bottomLeft" activeCell="L17" sqref="L17:L18"/>
    </sheetView>
  </sheetViews>
  <sheetFormatPr defaultRowHeight="14.4" x14ac:dyDescent="0.3"/>
  <cols>
    <col min="1" max="1" width="15.33203125" customWidth="1"/>
    <col min="2" max="4" width="12.33203125" style="245" customWidth="1"/>
    <col min="5" max="5" width="3.6640625" style="245" customWidth="1"/>
    <col min="6" max="8" width="8.6640625" style="245" customWidth="1"/>
    <col min="9" max="9" width="11.33203125" style="127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48" t="s">
        <v>3412</v>
      </c>
      <c r="J1" s="6"/>
      <c r="L1"/>
    </row>
    <row r="2" spans="1:12" ht="15" customHeight="1" x14ac:dyDescent="0.3">
      <c r="L2" s="707" t="s">
        <v>3148</v>
      </c>
    </row>
    <row r="3" spans="1:12" ht="15" customHeight="1" thickBot="1" x14ac:dyDescent="0.35">
      <c r="L3" s="707"/>
    </row>
    <row r="4" spans="1:12" ht="15" customHeight="1" x14ac:dyDescent="0.3">
      <c r="A4" s="658"/>
      <c r="B4" s="661" t="s">
        <v>3147</v>
      </c>
      <c r="C4" s="661"/>
      <c r="D4" s="661"/>
      <c r="E4" s="661"/>
      <c r="F4" s="661"/>
      <c r="G4" s="661"/>
      <c r="H4" s="661"/>
      <c r="I4" s="661"/>
      <c r="J4" s="664"/>
      <c r="L4" s="707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07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07"/>
    </row>
    <row r="7" spans="1:12" ht="15" customHeight="1" x14ac:dyDescent="0.3">
      <c r="A7" s="1"/>
      <c r="B7" s="249"/>
      <c r="C7" s="250"/>
      <c r="D7" s="250"/>
      <c r="E7" s="250"/>
      <c r="F7" s="250"/>
      <c r="G7" s="250"/>
      <c r="H7" s="251"/>
      <c r="I7" s="138"/>
      <c r="J7" s="3"/>
      <c r="L7" s="707"/>
    </row>
    <row r="8" spans="1:12" ht="15" customHeight="1" x14ac:dyDescent="0.3">
      <c r="A8" s="667"/>
      <c r="B8" s="669" t="s">
        <v>3148</v>
      </c>
      <c r="C8" s="669"/>
      <c r="D8" s="669"/>
      <c r="E8" s="669"/>
      <c r="F8" s="669"/>
      <c r="G8" s="669"/>
      <c r="H8" s="669"/>
      <c r="I8" s="671"/>
      <c r="J8" s="672"/>
      <c r="L8" s="70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07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K10" s="7"/>
      <c r="L10" s="707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K11" s="7"/>
      <c r="L11" s="707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K12" s="7"/>
      <c r="L12" s="707"/>
    </row>
    <row r="13" spans="1:12" ht="15" customHeight="1" x14ac:dyDescent="0.3">
      <c r="A13" s="109">
        <f>Sheet1!A604</f>
        <v>202599100500</v>
      </c>
      <c r="B13" s="708" t="str">
        <f>IFERROR(VLOOKUP(A13,Sheet1!$A$4:$H$2722,5,0),"-")</f>
        <v>Profil colt ZN 100, pt tenc mec 2,5 ml</v>
      </c>
      <c r="C13" s="709" t="e">
        <f>VLOOKUP(#REF!,Sheet1!$A$4:$H$2722,7,1)</f>
        <v>#REF!</v>
      </c>
      <c r="D13" s="710" t="e">
        <f>VLOOKUP(#REF!,Sheet1!$A$4:$H$2722,7,1)</f>
        <v>#REF!</v>
      </c>
      <c r="E13" s="247" t="str">
        <f>IFERROR(VLOOKUP(A13,Sheet1!$A$4:$N$2722,7,1),"-")</f>
        <v xml:space="preserve">ml </v>
      </c>
      <c r="F13" s="232">
        <f>IFERROR(VLOOKUP(A13,Sheet1!$A$4:$N$2722,9,1),"-")</f>
        <v>0.4</v>
      </c>
      <c r="G13" s="233">
        <f>IFERROR(VLOOKUP(A13,Sheet1!$A$4:$N$2722,10,1),"-")</f>
        <v>100</v>
      </c>
      <c r="H13" s="234">
        <f>IFERROR(VLOOKUP(A13,Sheet1!$A$4:$N$2722,11,1),"-")</f>
        <v>2500</v>
      </c>
      <c r="I13" s="128">
        <f>IFERROR(VLOOKUP($A13,Sheet1!$A$4:$H$2722,8,1),"-")</f>
        <v>1.95</v>
      </c>
      <c r="J13" s="26">
        <f>I13-(I13*Cuprins!$H$18)</f>
        <v>1.95</v>
      </c>
      <c r="L13" s="707"/>
    </row>
    <row r="14" spans="1:12" ht="15" customHeight="1" x14ac:dyDescent="0.3">
      <c r="A14" s="114">
        <f>Sheet1!A605</f>
        <v>202599101000</v>
      </c>
      <c r="B14" s="711" t="str">
        <f>IFERROR(VLOOKUP(A14,Sheet1!$A$4:$H$2722,5,0),"-")</f>
        <v>Profil colt ZN, pt tenc mec 2,7 ml</v>
      </c>
      <c r="C14" s="711" t="e">
        <f>VLOOKUP(#REF!,Sheet1!$A$4:$H$2722,7,1)</f>
        <v>#REF!</v>
      </c>
      <c r="D14" s="711" t="e">
        <f>VLOOKUP(#REF!,Sheet1!$A$4:$H$2722,7,1)</f>
        <v>#REF!</v>
      </c>
      <c r="E14" s="242" t="str">
        <f>IFERROR(VLOOKUP(A14,Sheet1!$A$4:$N$2722,7,1),"-")</f>
        <v xml:space="preserve">ml </v>
      </c>
      <c r="F14" s="242">
        <f>IFERROR(VLOOKUP(A14,Sheet1!$A$4:$N$2722,9,1),"-")</f>
        <v>0.4</v>
      </c>
      <c r="G14" s="242">
        <f>IFERROR(VLOOKUP(A14,Sheet1!$A$4:$N$2722,10,1),"-")</f>
        <v>100</v>
      </c>
      <c r="H14" s="242">
        <f>IFERROR(VLOOKUP(A14,Sheet1!$A$4:$N$2722,11,1),"-")</f>
        <v>2700</v>
      </c>
      <c r="I14" s="129">
        <f>IFERROR(VLOOKUP($A14,Sheet1!$A$4:$H$2722,8,1),"-")</f>
        <v>1.95</v>
      </c>
      <c r="J14" s="25">
        <f>I14-(I14*Cuprins!$H$18)</f>
        <v>1.95</v>
      </c>
      <c r="L14" s="707"/>
    </row>
    <row r="15" spans="1:12" ht="15" customHeight="1" x14ac:dyDescent="0.3">
      <c r="A15" s="109">
        <f>Sheet1!A606</f>
        <v>202599102000</v>
      </c>
      <c r="B15" s="708" t="str">
        <f>IFERROR(VLOOKUP(A15,Sheet1!$A$4:$H$2722,5,0),"-")</f>
        <v>Profil colt ZN  pt tenc mec, 3,0 ml</v>
      </c>
      <c r="C15" s="709" t="e">
        <f>VLOOKUP(#REF!,Sheet1!$A$4:$H$2722,7,1)</f>
        <v>#REF!</v>
      </c>
      <c r="D15" s="710" t="e">
        <f>VLOOKUP(#REF!,Sheet1!$A$4:$H$2722,7,1)</f>
        <v>#REF!</v>
      </c>
      <c r="E15" s="247" t="str">
        <f>IFERROR(VLOOKUP(A15,Sheet1!$A$4:$N$2722,7,1),"-")</f>
        <v xml:space="preserve">ml </v>
      </c>
      <c r="F15" s="232">
        <f>IFERROR(VLOOKUP(A15,Sheet1!$A$4:$N$2722,9,1),"-")</f>
        <v>0.4</v>
      </c>
      <c r="G15" s="233">
        <f>IFERROR(VLOOKUP(A15,Sheet1!$A$4:$N$2722,10,1),"-")</f>
        <v>100</v>
      </c>
      <c r="H15" s="234">
        <f>IFERROR(VLOOKUP(A15,Sheet1!$A$4:$N$2722,11,1),"-")</f>
        <v>3000</v>
      </c>
      <c r="I15" s="128">
        <f>IFERROR(VLOOKUP($A15,Sheet1!$A$4:$H$2722,8,1),"-")</f>
        <v>1.95</v>
      </c>
      <c r="J15" s="26">
        <f>I15-(I15*Cuprins!$H$18)</f>
        <v>1.95</v>
      </c>
      <c r="L15" s="707"/>
    </row>
    <row r="16" spans="1:12" ht="15" customHeight="1" x14ac:dyDescent="0.3">
      <c r="A16" s="107">
        <f>Sheet1!A607</f>
        <v>202599105000</v>
      </c>
      <c r="B16" s="711" t="str">
        <f>IFERROR(VLOOKUP(A16,Sheet1!$A$4:$H$2722,5,0),"-")</f>
        <v>Profil colt ZN 100 pt. tenc meca, 2,8 ml</v>
      </c>
      <c r="C16" s="711" t="e">
        <f>VLOOKUP(#REF!,Sheet1!$A$4:$H$2722,7,1)</f>
        <v>#REF!</v>
      </c>
      <c r="D16" s="711" t="e">
        <f>VLOOKUP(#REF!,Sheet1!$A$4:$H$2722,7,1)</f>
        <v>#REF!</v>
      </c>
      <c r="E16" s="242" t="str">
        <f>IFERROR(VLOOKUP(A16,Sheet1!$A$4:$N$2722,7,1),"-")</f>
        <v xml:space="preserve">ml </v>
      </c>
      <c r="F16" s="242">
        <f>IFERROR(VLOOKUP(A16,Sheet1!$A$4:$N$2722,9,1),"-")</f>
        <v>0.4</v>
      </c>
      <c r="G16" s="242">
        <f>IFERROR(VLOOKUP(A16,Sheet1!$A$4:$N$2722,10,1),"-")</f>
        <v>100</v>
      </c>
      <c r="H16" s="242">
        <f>IFERROR(VLOOKUP(A16,Sheet1!$A$4:$N$2722,11,1),"-")</f>
        <v>2800</v>
      </c>
      <c r="I16" s="129">
        <f>IFERROR(VLOOKUP($A16,Sheet1!$A$4:$H$2722,8,1),"-")</f>
        <v>1.95</v>
      </c>
      <c r="J16" s="25">
        <f>I16-(I16*Cuprins!$H$18)</f>
        <v>1.95</v>
      </c>
      <c r="L16" s="707"/>
    </row>
    <row r="17" spans="1:12" ht="15" customHeight="1" x14ac:dyDescent="0.3">
      <c r="A17" s="109">
        <f>Sheet1!A608</f>
        <v>202599111000</v>
      </c>
      <c r="B17" s="708" t="str">
        <f>IFERROR(VLOOKUP(A17,Sheet1!$A$4:$H$2722,5,0),"-")</f>
        <v>Profil colt ZN 140 pt tenc mec, 2,8 ml</v>
      </c>
      <c r="C17" s="709" t="e">
        <f>VLOOKUP(#REF!,Sheet1!$A$4:$H$2722,7,1)</f>
        <v>#REF!</v>
      </c>
      <c r="D17" s="710" t="e">
        <f>VLOOKUP(#REF!,Sheet1!$A$4:$H$2722,7,1)</f>
        <v>#REF!</v>
      </c>
      <c r="E17" s="247" t="str">
        <f>IFERROR(VLOOKUP(A17,Sheet1!$A$4:$N$2722,7,1),"-")</f>
        <v xml:space="preserve">ml </v>
      </c>
      <c r="F17" s="232">
        <f>IFERROR(VLOOKUP(A17,Sheet1!$A$4:$N$2722,9,1),"-")</f>
        <v>0.4</v>
      </c>
      <c r="G17" s="233">
        <f>IFERROR(VLOOKUP(A17,Sheet1!$A$4:$N$2722,10,1),"-")</f>
        <v>140</v>
      </c>
      <c r="H17" s="234">
        <f>IFERROR(VLOOKUP(A17,Sheet1!$A$4:$N$2722,11,1),"-")</f>
        <v>2800</v>
      </c>
      <c r="I17" s="128">
        <f>IFERROR(VLOOKUP($A17,Sheet1!$A$4:$H$2722,8,1),"-")</f>
        <v>1.95</v>
      </c>
      <c r="J17" s="26">
        <f>I17-(I17*Cuprins!$H$18)</f>
        <v>1.95</v>
      </c>
      <c r="K17" s="8"/>
      <c r="L17" s="494">
        <f>Benzi!L277+1</f>
        <v>50</v>
      </c>
    </row>
    <row r="18" spans="1:12" ht="15" customHeight="1" x14ac:dyDescent="0.3">
      <c r="A18" s="107"/>
      <c r="B18" s="724" t="str">
        <f>IFERROR(VLOOKUP(A18,Sheet1!$A$4:$H$2722,5,0),"-")</f>
        <v>-</v>
      </c>
      <c r="C18" s="724" t="e">
        <f>VLOOKUP(#REF!,Sheet1!$A$4:$H$2722,7,1)</f>
        <v>#REF!</v>
      </c>
      <c r="D18" s="724" t="e">
        <f>VLOOKUP(#REF!,Sheet1!$A$4:$H$2722,7,1)</f>
        <v>#REF!</v>
      </c>
      <c r="E18" s="242" t="str">
        <f>IFERROR(VLOOKUP(A18,Sheet1!$A$4:$N$2722,7,1),"-")</f>
        <v>-</v>
      </c>
      <c r="F18" s="242" t="str">
        <f>IFERROR(VLOOKUP(A18,Sheet1!$A$4:$N$2722,9,1),"-")</f>
        <v>-</v>
      </c>
      <c r="G18" s="242" t="str">
        <f>IFERROR(VLOOKUP(A18,Sheet1!$A$4:$N$2722,10,1),"-")</f>
        <v>-</v>
      </c>
      <c r="H18" s="242" t="str">
        <f>IFERROR(VLOOKUP(A18,Sheet1!$A$4:$N$2722,11,1),"-")</f>
        <v>-</v>
      </c>
      <c r="I18" s="129" t="str">
        <f>IFERROR(VLOOKUP($A18,Sheet1!$A$4:$H$2722,8,1),"-")</f>
        <v>-</v>
      </c>
      <c r="J18" s="25" t="str">
        <f>IFERROR(VLOOKUP($A18,Sheet1!$A$4:$H$2722,8,1),"-")</f>
        <v>-</v>
      </c>
      <c r="L18" s="494"/>
    </row>
    <row r="19" spans="1:12" ht="15" customHeight="1" x14ac:dyDescent="0.3">
      <c r="A19" s="109" t="s">
        <v>2994</v>
      </c>
      <c r="B19" s="717" t="str">
        <f>IFERROR(VLOOKUP(A19,Sheet1!$A$4:$H$2722,5,0),"-")</f>
        <v>-</v>
      </c>
      <c r="C19" s="718" t="e">
        <f>VLOOKUP(#REF!,Sheet1!$A$4:$H$2722,7,1)</f>
        <v>#REF!</v>
      </c>
      <c r="D19" s="719" t="e">
        <f>VLOOKUP(#REF!,Sheet1!$A$4:$H$2722,7,1)</f>
        <v>#REF!</v>
      </c>
      <c r="E19" s="247" t="str">
        <f>IFERROR(VLOOKUP(A19,Sheet1!$A$4:$N$2722,7,1),"-")</f>
        <v>-</v>
      </c>
      <c r="F19" s="232" t="str">
        <f>IFERROR(VLOOKUP(A19,Sheet1!$A$4:$N$2722,9,1),"-")</f>
        <v>-</v>
      </c>
      <c r="G19" s="233" t="str">
        <f>IFERROR(VLOOKUP(A19,Sheet1!$A$4:$N$2722,10,1),"-")</f>
        <v>-</v>
      </c>
      <c r="H19" s="234" t="str">
        <f>IFERROR(VLOOKUP(A19,Sheet1!$A$4:$N$2722,11,1),"-")</f>
        <v>-</v>
      </c>
      <c r="I19" s="128" t="str">
        <f>IFERROR(VLOOKUP($A19,Sheet1!$A$4:$H$2722,8,1),"-")</f>
        <v>-</v>
      </c>
      <c r="J19" s="26" t="str">
        <f>IFERROR(VLOOKUP($A19,Sheet1!$A$4:$H$2722,8,1),"-")</f>
        <v>-</v>
      </c>
      <c r="L19" s="706" t="s">
        <v>3001</v>
      </c>
    </row>
    <row r="20" spans="1:12" ht="15" customHeight="1" x14ac:dyDescent="0.3">
      <c r="A20" s="108" t="s">
        <v>2994</v>
      </c>
      <c r="B20" s="720" t="str">
        <f>IFERROR(VLOOKUP(A20,Sheet1!$A$4:$H$2722,5,0),"-")</f>
        <v>-</v>
      </c>
      <c r="C20" s="720" t="e">
        <f>VLOOKUP(#REF!,Sheet1!$A$4:$H$2722,7,1)</f>
        <v>#REF!</v>
      </c>
      <c r="D20" s="720" t="e">
        <f>VLOOKUP(#REF!,Sheet1!$A$4:$H$2722,7,1)</f>
        <v>#REF!</v>
      </c>
      <c r="E20" s="238" t="str">
        <f>IFERROR(VLOOKUP(A20,Sheet1!$A$4:$N$2722,7,1),"-")</f>
        <v>-</v>
      </c>
      <c r="F20" s="238" t="str">
        <f>IFERROR(VLOOKUP(A20,Sheet1!$A$4:$N$2722,9,1),"-")</f>
        <v>-</v>
      </c>
      <c r="G20" s="238" t="str">
        <f>IFERROR(VLOOKUP(A20,Sheet1!$A$4:$N$2722,10,1),"-")</f>
        <v>-</v>
      </c>
      <c r="H20" s="238" t="str">
        <f>IFERROR(VLOOKUP(A20,Sheet1!$A$4:$N$2722,11,1),"-")</f>
        <v>-</v>
      </c>
      <c r="I20" s="131" t="str">
        <f>IFERROR(VLOOKUP($A20,Sheet1!$A$4:$H$2722,8,1),"-")</f>
        <v>-</v>
      </c>
      <c r="J20" s="29" t="str">
        <f>IFERROR(VLOOKUP($A20,Sheet1!$A$4:$H$2722,8,1),"-")</f>
        <v>-</v>
      </c>
      <c r="L20" s="706"/>
    </row>
    <row r="21" spans="1:12" ht="15" customHeight="1" x14ac:dyDescent="0.3">
      <c r="K21" s="7"/>
      <c r="L21" s="706"/>
    </row>
    <row r="22" spans="1:12" ht="15" customHeight="1" x14ac:dyDescent="0.3">
      <c r="A22" s="667"/>
      <c r="B22" s="669" t="s">
        <v>3149</v>
      </c>
      <c r="C22" s="669"/>
      <c r="D22" s="669"/>
      <c r="E22" s="669"/>
      <c r="F22" s="669"/>
      <c r="G22" s="669"/>
      <c r="H22" s="669"/>
      <c r="I22" s="671"/>
      <c r="J22" s="672"/>
      <c r="K22" s="9"/>
      <c r="L22" s="706"/>
    </row>
    <row r="23" spans="1:12" ht="15" customHeight="1" x14ac:dyDescent="0.3">
      <c r="A23" s="668"/>
      <c r="B23" s="670"/>
      <c r="C23" s="670"/>
      <c r="D23" s="670"/>
      <c r="E23" s="670"/>
      <c r="F23" s="670"/>
      <c r="G23" s="670"/>
      <c r="H23" s="670"/>
      <c r="I23" s="673"/>
      <c r="J23" s="674"/>
      <c r="K23" s="9"/>
      <c r="L23" s="706"/>
    </row>
    <row r="24" spans="1:12" ht="15" customHeight="1" x14ac:dyDescent="0.3">
      <c r="A24" s="698" t="s">
        <v>2989</v>
      </c>
      <c r="B24" s="631" t="s">
        <v>2996</v>
      </c>
      <c r="C24" s="631"/>
      <c r="D24" s="631"/>
      <c r="E24" s="642" t="s">
        <v>3035</v>
      </c>
      <c r="F24" s="642" t="s">
        <v>2991</v>
      </c>
      <c r="G24" s="642" t="s">
        <v>2990</v>
      </c>
      <c r="H24" s="642" t="s">
        <v>3010</v>
      </c>
      <c r="I24" s="522" t="s">
        <v>3430</v>
      </c>
      <c r="J24" s="498" t="s">
        <v>3431</v>
      </c>
      <c r="L24" s="706"/>
    </row>
    <row r="25" spans="1:12" ht="15" customHeight="1" x14ac:dyDescent="0.3">
      <c r="A25" s="699"/>
      <c r="B25" s="633"/>
      <c r="C25" s="633"/>
      <c r="D25" s="633"/>
      <c r="E25" s="643"/>
      <c r="F25" s="643"/>
      <c r="G25" s="643"/>
      <c r="H25" s="643"/>
      <c r="I25" s="524"/>
      <c r="J25" s="500"/>
      <c r="L25" s="706"/>
    </row>
    <row r="26" spans="1:12" ht="15" customHeight="1" x14ac:dyDescent="0.3">
      <c r="A26" s="700"/>
      <c r="B26" s="635"/>
      <c r="C26" s="635"/>
      <c r="D26" s="635"/>
      <c r="E26" s="644"/>
      <c r="F26" s="643"/>
      <c r="G26" s="644"/>
      <c r="H26" s="644"/>
      <c r="I26" s="524"/>
      <c r="J26" s="500"/>
      <c r="L26" s="706"/>
    </row>
    <row r="27" spans="1:12" ht="15" customHeight="1" x14ac:dyDescent="0.3">
      <c r="A27" s="109">
        <f>Sheet1!A603</f>
        <v>202549101000</v>
      </c>
      <c r="B27" s="708" t="str">
        <f>IFERROR(VLOOKUP(A27,Sheet1!$A$4:$H$2722,5,0),"-")</f>
        <v>Plasa Panzer, 50 mp</v>
      </c>
      <c r="C27" s="709" t="e">
        <f>VLOOKUP(#REF!,Sheet1!$A$4:$H$2722,7,1)</f>
        <v>#REF!</v>
      </c>
      <c r="D27" s="710" t="e">
        <f>VLOOKUP(#REF!,Sheet1!$A$4:$H$2722,7,1)</f>
        <v>#REF!</v>
      </c>
      <c r="E27" s="247" t="str">
        <f>IFERROR(VLOOKUP(A27,Sheet1!$A$4:$N$2722,7,1),"-")</f>
        <v>rol</v>
      </c>
      <c r="F27" s="232">
        <f>IFERROR(VLOOKUP(A27,Sheet1!$A$4:$N$2722,9,1),"-")</f>
        <v>0</v>
      </c>
      <c r="G27" s="233">
        <f>IFERROR(VLOOKUP(A27,Sheet1!$A$4:$N$2722,10,1),"-")</f>
        <v>1000</v>
      </c>
      <c r="H27" s="234">
        <f>IFERROR(VLOOKUP(A27,Sheet1!$A$4:$N$2722,11,1),"-")</f>
        <v>25000</v>
      </c>
      <c r="I27" s="128">
        <f>IFERROR(VLOOKUP($A27,Sheet1!$A$4:$H$2722,8,1),"-")</f>
        <v>1465.39</v>
      </c>
      <c r="J27" s="26">
        <f>I27-(I27*Cuprins!$H$18)</f>
        <v>1465.39</v>
      </c>
      <c r="K27" s="9"/>
      <c r="L27" s="706"/>
    </row>
    <row r="28" spans="1:12" ht="15" customHeight="1" x14ac:dyDescent="0.3">
      <c r="A28" s="108"/>
      <c r="B28" s="715" t="str">
        <f>IFERROR(VLOOKUP(A28,Sheet1!$A$4:$H$2722,5,0),"-")</f>
        <v>-</v>
      </c>
      <c r="C28" s="715" t="e">
        <f>VLOOKUP(#REF!,Sheet1!$A$4:$H$2722,7,1)</f>
        <v>#REF!</v>
      </c>
      <c r="D28" s="715" t="e">
        <f>VLOOKUP(#REF!,Sheet1!$A$4:$H$2722,7,1)</f>
        <v>#REF!</v>
      </c>
      <c r="E28" s="238" t="str">
        <f>IFERROR(VLOOKUP(A28,Sheet1!$A$4:$N$2722,7,1),"-")</f>
        <v>-</v>
      </c>
      <c r="F28" s="238" t="str">
        <f>IFERROR(VLOOKUP(A28,Sheet1!$A$4:$N$2722,9,1),"-")</f>
        <v>-</v>
      </c>
      <c r="G28" s="238" t="str">
        <f>IFERROR(VLOOKUP(A28,Sheet1!$A$4:$N$2722,10,1),"-")</f>
        <v>-</v>
      </c>
      <c r="H28" s="238" t="str">
        <f>IFERROR(VLOOKUP(A28,Sheet1!$A$4:$N$2722,11,1),"-")</f>
        <v>-</v>
      </c>
      <c r="I28" s="131" t="str">
        <f>IFERROR(VLOOKUP($A28,Sheet1!$A$4:$H$2722,8,1),"-")</f>
        <v>-</v>
      </c>
      <c r="J28" s="29" t="str">
        <f>IFERROR(VLOOKUP($A28,Sheet1!$A$4:$H$2722,8,1),"-")</f>
        <v>-</v>
      </c>
      <c r="K28" s="9"/>
      <c r="L28" s="706"/>
    </row>
    <row r="29" spans="1:12" ht="15" customHeight="1" x14ac:dyDescent="0.3">
      <c r="K29" s="9"/>
      <c r="L29" s="706"/>
    </row>
    <row r="30" spans="1:12" ht="15" customHeight="1" x14ac:dyDescent="0.3">
      <c r="K30" s="9"/>
      <c r="L30" s="706"/>
    </row>
    <row r="31" spans="1:12" ht="15" customHeight="1" x14ac:dyDescent="0.3">
      <c r="K31" s="9"/>
      <c r="L31" s="706"/>
    </row>
    <row r="32" spans="1:12" ht="15" customHeight="1" x14ac:dyDescent="0.3">
      <c r="K32" s="9"/>
      <c r="L32" s="706"/>
    </row>
    <row r="33" spans="11:12" ht="15" customHeight="1" x14ac:dyDescent="0.3">
      <c r="K33" s="9"/>
      <c r="L33" s="706"/>
    </row>
    <row r="34" spans="11:12" ht="15" customHeight="1" x14ac:dyDescent="0.3">
      <c r="K34" s="9"/>
      <c r="L34" s="706"/>
    </row>
    <row r="35" spans="11:12" ht="15" customHeight="1" x14ac:dyDescent="0.3">
      <c r="K35" s="9"/>
      <c r="L35" s="706"/>
    </row>
    <row r="36" spans="11:12" ht="15" customHeight="1" x14ac:dyDescent="0.3">
      <c r="L36" s="706"/>
    </row>
    <row r="37" spans="11:12" ht="15" customHeight="1" x14ac:dyDescent="0.3">
      <c r="L37" s="706"/>
    </row>
    <row r="38" spans="11:12" ht="15" customHeight="1" x14ac:dyDescent="0.3">
      <c r="L38" s="706"/>
    </row>
    <row r="39" spans="11:12" ht="15" customHeight="1" x14ac:dyDescent="0.3">
      <c r="K39" s="7"/>
      <c r="L39" s="706"/>
    </row>
    <row r="40" spans="11:12" ht="15" customHeight="1" x14ac:dyDescent="0.3">
      <c r="L40" s="706"/>
    </row>
    <row r="41" spans="11:12" ht="15" customHeight="1" x14ac:dyDescent="0.3">
      <c r="L41" s="706"/>
    </row>
    <row r="42" spans="11:12" ht="15" customHeight="1" x14ac:dyDescent="0.3">
      <c r="L42" s="706"/>
    </row>
    <row r="43" spans="11:12" ht="15" customHeight="1" x14ac:dyDescent="0.3">
      <c r="L43" s="706"/>
    </row>
    <row r="44" spans="11:12" ht="15" customHeight="1" x14ac:dyDescent="0.3">
      <c r="L44" s="706"/>
    </row>
    <row r="45" spans="11:12" ht="15" customHeight="1" x14ac:dyDescent="0.3">
      <c r="K45" s="9"/>
      <c r="L45" s="706"/>
    </row>
    <row r="46" spans="11:12" ht="15" customHeight="1" x14ac:dyDescent="0.3">
      <c r="L46" s="706"/>
    </row>
    <row r="47" spans="11:12" ht="15" customHeight="1" x14ac:dyDescent="0.3">
      <c r="L47" s="706"/>
    </row>
    <row r="48" spans="11:12" ht="15" customHeight="1" x14ac:dyDescent="0.3">
      <c r="L48" s="706"/>
    </row>
    <row r="49" spans="11:12" ht="15" customHeight="1" x14ac:dyDescent="0.3">
      <c r="K49" s="7"/>
      <c r="L49" s="706"/>
    </row>
    <row r="50" spans="11:12" ht="15" customHeight="1" x14ac:dyDescent="0.3">
      <c r="L50" s="706"/>
    </row>
    <row r="51" spans="11:12" ht="15" customHeight="1" x14ac:dyDescent="0.3">
      <c r="L51" s="706"/>
    </row>
    <row r="52" spans="11:12" ht="15" customHeight="1" x14ac:dyDescent="0.3">
      <c r="L52" s="706"/>
    </row>
    <row r="53" spans="11:12" ht="15" customHeight="1" x14ac:dyDescent="0.3">
      <c r="L53" s="706"/>
    </row>
  </sheetData>
  <mergeCells count="38">
    <mergeCell ref="A22:A23"/>
    <mergeCell ref="B22:H23"/>
    <mergeCell ref="I22:J23"/>
    <mergeCell ref="A24:A26"/>
    <mergeCell ref="B24:D26"/>
    <mergeCell ref="E24:E26"/>
    <mergeCell ref="F24:F26"/>
    <mergeCell ref="G24:G26"/>
    <mergeCell ref="H24:H26"/>
    <mergeCell ref="I24:I26"/>
    <mergeCell ref="J24:J26"/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  <mergeCell ref="L17:L18"/>
    <mergeCell ref="I10:I12"/>
    <mergeCell ref="J10:J12"/>
    <mergeCell ref="L2:L16"/>
    <mergeCell ref="L19:L53"/>
    <mergeCell ref="B27:D27"/>
    <mergeCell ref="B28:D28"/>
    <mergeCell ref="B19:D19"/>
    <mergeCell ref="B18:D18"/>
    <mergeCell ref="B20:D20"/>
    <mergeCell ref="B13:D13"/>
    <mergeCell ref="B14:D14"/>
    <mergeCell ref="H10:H12"/>
    <mergeCell ref="B15:D15"/>
    <mergeCell ref="B17:D17"/>
    <mergeCell ref="B16:D16"/>
  </mergeCells>
  <hyperlinks>
    <hyperlink ref="A1" location="Cuprins!A1" display="cuprins" xr:uid="{00000000-0004-0000-0C00-000000000000}"/>
    <hyperlink ref="C1" location="'Fisa de proiect'!A1" display="Fisa de Proiect" xr:uid="{00000000-0004-0000-0C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14997"/>
  </sheetPr>
  <dimension ref="A1:L209"/>
  <sheetViews>
    <sheetView view="pageBreakPreview" zoomScale="96" zoomScaleNormal="130" zoomScaleSheetLayoutView="96" workbookViewId="0">
      <pane ySplit="1" topLeftCell="A200" activePane="bottomLeft" state="frozen"/>
      <selection pane="bottomLeft" activeCell="L173" sqref="L173:L174"/>
    </sheetView>
  </sheetViews>
  <sheetFormatPr defaultColWidth="8.88671875" defaultRowHeight="14.4" x14ac:dyDescent="0.3"/>
  <cols>
    <col min="1" max="1" width="15.33203125" customWidth="1"/>
    <col min="2" max="4" width="12.33203125" style="245" customWidth="1"/>
    <col min="5" max="5" width="3.6640625" style="245" customWidth="1"/>
    <col min="6" max="8" width="8.6640625" style="245" customWidth="1"/>
    <col min="9" max="9" width="11.33203125" style="127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48" t="s">
        <v>3412</v>
      </c>
      <c r="J1" s="6"/>
      <c r="L1"/>
    </row>
    <row r="2" spans="1:12" ht="15" customHeight="1" x14ac:dyDescent="0.3">
      <c r="L2" s="727" t="s">
        <v>3153</v>
      </c>
    </row>
    <row r="3" spans="1:12" ht="15" customHeight="1" thickBot="1" x14ac:dyDescent="0.35">
      <c r="L3" s="727"/>
    </row>
    <row r="4" spans="1:12" ht="15" customHeight="1" x14ac:dyDescent="0.3">
      <c r="A4" s="658"/>
      <c r="B4" s="661" t="s">
        <v>3150</v>
      </c>
      <c r="C4" s="661"/>
      <c r="D4" s="661"/>
      <c r="E4" s="661"/>
      <c r="F4" s="661"/>
      <c r="G4" s="661"/>
      <c r="H4" s="661"/>
      <c r="I4" s="661"/>
      <c r="J4" s="664"/>
      <c r="L4" s="727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27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27"/>
    </row>
    <row r="7" spans="1:12" ht="15" customHeight="1" x14ac:dyDescent="0.3">
      <c r="A7" s="1"/>
      <c r="B7" s="249"/>
      <c r="C7" s="250"/>
      <c r="D7" s="250"/>
      <c r="E7" s="250"/>
      <c r="F7" s="250"/>
      <c r="G7" s="250"/>
      <c r="H7" s="251"/>
      <c r="I7" s="138"/>
      <c r="J7" s="3"/>
      <c r="L7" s="727"/>
    </row>
    <row r="8" spans="1:12" ht="15" customHeight="1" x14ac:dyDescent="0.3">
      <c r="A8" s="667"/>
      <c r="B8" s="669" t="s">
        <v>3151</v>
      </c>
      <c r="C8" s="669"/>
      <c r="D8" s="669"/>
      <c r="E8" s="669"/>
      <c r="F8" s="669"/>
      <c r="G8" s="669"/>
      <c r="H8" s="669"/>
      <c r="I8" s="671"/>
      <c r="J8" s="672"/>
      <c r="L8" s="72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27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K10" s="7"/>
      <c r="L10" s="727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K11" s="7"/>
      <c r="L11" s="727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K12" s="7"/>
      <c r="L12" s="727"/>
    </row>
    <row r="13" spans="1:12" ht="15" customHeight="1" x14ac:dyDescent="0.3">
      <c r="A13" s="109">
        <f>Sheet1!A610</f>
        <v>205020103000</v>
      </c>
      <c r="B13" s="708" t="str">
        <f>IFERROR(VLOOKUP(A13,Sheet1!$A$4:$H$2722,5,0),"-")</f>
        <v>Piesa suspendare NONIUS Inferior CD 60</v>
      </c>
      <c r="C13" s="709" t="e">
        <f>VLOOKUP(#REF!,Sheet1!$A$4:$H$2722,7,1)</f>
        <v>#REF!</v>
      </c>
      <c r="D13" s="710" t="e">
        <f>VLOOKUP(#REF!,Sheet1!$A$4:$H$2722,7,1)</f>
        <v>#REF!</v>
      </c>
      <c r="E13" s="247" t="str">
        <f>IFERROR(VLOOKUP(A13,Sheet1!$A$4:$N$2722,7,1),"-")</f>
        <v>buc</v>
      </c>
      <c r="F13" s="232">
        <f>IFERROR(VLOOKUP(A13,Sheet1!$A$4:$N$2722,9,1),"-")</f>
        <v>0</v>
      </c>
      <c r="G13" s="233">
        <f>IFERROR(VLOOKUP(A13,Sheet1!$A$4:$N$2722,10,1),"-")</f>
        <v>0</v>
      </c>
      <c r="H13" s="234">
        <f>IFERROR(VLOOKUP(A13,Sheet1!$A$4:$N$2722,11,1),"-")</f>
        <v>0</v>
      </c>
      <c r="I13" s="128">
        <f>IFERROR(VLOOKUP($A13,Sheet1!$A$4:$H$2722,8,1),"-")</f>
        <v>1.9</v>
      </c>
      <c r="J13" s="26">
        <f>I13-(I13*Cuprins!$H$19)</f>
        <v>1.9</v>
      </c>
      <c r="L13" s="727"/>
    </row>
    <row r="14" spans="1:12" ht="15" customHeight="1" x14ac:dyDescent="0.3">
      <c r="A14" s="114">
        <f>Sheet1!A611</f>
        <v>205020104000</v>
      </c>
      <c r="B14" s="711" t="str">
        <f>IFERROR(VLOOKUP(A14,Sheet1!$A$4:$H$2722,5,0),"-")</f>
        <v>Piesa imbinare liniara NONIUS 10 cm</v>
      </c>
      <c r="C14" s="711" t="e">
        <f>VLOOKUP(#REF!,Sheet1!$A$4:$H$2722,7,1)</f>
        <v>#REF!</v>
      </c>
      <c r="D14" s="711" t="e">
        <f>VLOOKUP(#REF!,Sheet1!$A$4:$H$2722,7,1)</f>
        <v>#REF!</v>
      </c>
      <c r="E14" s="242" t="str">
        <f>IFERROR(VLOOKUP(A14,Sheet1!$A$4:$N$2722,7,1),"-")</f>
        <v>buc</v>
      </c>
      <c r="F14" s="242">
        <f>IFERROR(VLOOKUP(A14,Sheet1!$A$4:$N$2722,9,1),"-")</f>
        <v>0</v>
      </c>
      <c r="G14" s="242">
        <f>IFERROR(VLOOKUP(A14,Sheet1!$A$4:$N$2722,10,1),"-")</f>
        <v>0</v>
      </c>
      <c r="H14" s="242">
        <f>IFERROR(VLOOKUP(A14,Sheet1!$A$4:$N$2722,11,1),"-")</f>
        <v>0</v>
      </c>
      <c r="I14" s="129">
        <f>IFERROR(VLOOKUP($A14,Sheet1!$A$4:$H$2722,8,1),"-")</f>
        <v>0.71</v>
      </c>
      <c r="J14" s="25">
        <f>I14-(I14*Cuprins!$H$19)</f>
        <v>0.71</v>
      </c>
      <c r="L14" s="727"/>
    </row>
    <row r="15" spans="1:12" ht="15" customHeight="1" x14ac:dyDescent="0.3">
      <c r="A15" s="109">
        <f>Sheet1!A613</f>
        <v>205020106000</v>
      </c>
      <c r="B15" s="708" t="str">
        <f>IFERROR(VLOOKUP(A15,Sheet1!$A$4:$H$2722,5,0),"-")</f>
        <v>Clema fixare piesa NONIUS KN</v>
      </c>
      <c r="C15" s="709" t="e">
        <f>VLOOKUP(#REF!,Sheet1!$A$4:$H$2722,7,1)</f>
        <v>#REF!</v>
      </c>
      <c r="D15" s="710" t="e">
        <f>VLOOKUP(#REF!,Sheet1!$A$4:$H$2722,7,1)</f>
        <v>#REF!</v>
      </c>
      <c r="E15" s="247" t="str">
        <f>IFERROR(VLOOKUP(A15,Sheet1!$A$4:$N$2722,7,1),"-")</f>
        <v>buc</v>
      </c>
      <c r="F15" s="232">
        <f>IFERROR(VLOOKUP(A15,Sheet1!$A$4:$N$2722,9,1),"-")</f>
        <v>0</v>
      </c>
      <c r="G15" s="233">
        <f>IFERROR(VLOOKUP(A15,Sheet1!$A$4:$N$2722,10,1),"-")</f>
        <v>0</v>
      </c>
      <c r="H15" s="234">
        <f>IFERROR(VLOOKUP(A15,Sheet1!$A$4:$N$2722,11,1),"-")</f>
        <v>0</v>
      </c>
      <c r="I15" s="128">
        <f>IFERROR(VLOOKUP($A15,Sheet1!$A$4:$H$2722,8,1),"-")</f>
        <v>0.46</v>
      </c>
      <c r="J15" s="26">
        <f>I15-(I15*Cuprins!$H$19)</f>
        <v>0.46</v>
      </c>
      <c r="L15" s="727"/>
    </row>
    <row r="16" spans="1:12" ht="15" customHeight="1" x14ac:dyDescent="0.3">
      <c r="A16" s="107">
        <f>Sheet1!A614</f>
        <v>205020107000</v>
      </c>
      <c r="B16" s="711" t="str">
        <f>IFERROR(VLOOKUP(A16,Sheet1!$A$4:$H$2722,5,0),"-")</f>
        <v>Colier Nonius pt CD 60</v>
      </c>
      <c r="C16" s="711" t="e">
        <f>VLOOKUP(#REF!,Sheet1!$A$4:$H$2722,7,1)</f>
        <v>#REF!</v>
      </c>
      <c r="D16" s="711" t="e">
        <f>VLOOKUP(#REF!,Sheet1!$A$4:$H$2722,7,1)</f>
        <v>#REF!</v>
      </c>
      <c r="E16" s="242" t="str">
        <f>IFERROR(VLOOKUP(A16,Sheet1!$A$4:$N$2722,7,1),"-")</f>
        <v>buc</v>
      </c>
      <c r="F16" s="242">
        <f>IFERROR(VLOOKUP(A16,Sheet1!$A$4:$N$2722,9,1),"-")</f>
        <v>0</v>
      </c>
      <c r="G16" s="242">
        <f>IFERROR(VLOOKUP(A16,Sheet1!$A$4:$N$2722,10,1),"-")</f>
        <v>0</v>
      </c>
      <c r="H16" s="242">
        <f>IFERROR(VLOOKUP(A16,Sheet1!$A$4:$N$2722,11,1),"-")</f>
        <v>0</v>
      </c>
      <c r="I16" s="129">
        <f>IFERROR(VLOOKUP($A16,Sheet1!$A$4:$H$2722,8,1),"-")</f>
        <v>445.64</v>
      </c>
      <c r="J16" s="25">
        <f>I16-(I16*Cuprins!$H$19)</f>
        <v>445.64</v>
      </c>
      <c r="L16" s="727"/>
    </row>
    <row r="17" spans="1:12" ht="15" customHeight="1" x14ac:dyDescent="0.3">
      <c r="A17" s="109">
        <f>Sheet1!A614</f>
        <v>205020107000</v>
      </c>
      <c r="B17" s="708" t="str">
        <f>IFERROR(VLOOKUP(A17,Sheet1!$A$4:$H$2722,5,0),"-")</f>
        <v>Colier Nonius pt CD 60</v>
      </c>
      <c r="C17" s="709" t="e">
        <f>VLOOKUP(#REF!,Sheet1!$A$4:$H$2722,7,1)</f>
        <v>#REF!</v>
      </c>
      <c r="D17" s="710" t="e">
        <f>VLOOKUP(#REF!,Sheet1!$A$4:$H$2722,7,1)</f>
        <v>#REF!</v>
      </c>
      <c r="E17" s="247" t="str">
        <f>IFERROR(VLOOKUP(A17,Sheet1!$A$4:$N$2722,7,1),"-")</f>
        <v>buc</v>
      </c>
      <c r="F17" s="232">
        <f>IFERROR(VLOOKUP(A17,Sheet1!$A$4:$N$2722,9,1),"-")</f>
        <v>0</v>
      </c>
      <c r="G17" s="233">
        <f>IFERROR(VLOOKUP(A17,Sheet1!$A$4:$N$2722,10,1),"-")</f>
        <v>0</v>
      </c>
      <c r="H17" s="234">
        <f>IFERROR(VLOOKUP(A17,Sheet1!$A$4:$N$2722,11,1),"-")</f>
        <v>0</v>
      </c>
      <c r="I17" s="128">
        <f>IFERROR(VLOOKUP($A17,Sheet1!$A$4:$H$2722,8,1),"-")</f>
        <v>445.64</v>
      </c>
      <c r="J17" s="26">
        <f>I17-(I17*Cuprins!$H$19)</f>
        <v>445.64</v>
      </c>
      <c r="K17" s="8"/>
      <c r="L17" s="494">
        <f>'Profile tencuiala'!L17:L18+1</f>
        <v>51</v>
      </c>
    </row>
    <row r="18" spans="1:12" ht="15" customHeight="1" x14ac:dyDescent="0.3">
      <c r="A18" s="107">
        <f>Sheet1!A615</f>
        <v>205020301900</v>
      </c>
      <c r="B18" s="711" t="str">
        <f>IFERROR(VLOOKUP(A18,Sheet1!$A$4:$H$2722,5,0),"-")</f>
        <v>Piesa suspedare NONIUS Superior 19 cm</v>
      </c>
      <c r="C18" s="711" t="e">
        <f>VLOOKUP(#REF!,Sheet1!$A$4:$H$2722,7,1)</f>
        <v>#REF!</v>
      </c>
      <c r="D18" s="711" t="e">
        <f>VLOOKUP(#REF!,Sheet1!$A$4:$H$2722,7,1)</f>
        <v>#REF!</v>
      </c>
      <c r="E18" s="242" t="str">
        <f>IFERROR(VLOOKUP(A18,Sheet1!$A$4:$N$2722,7,1),"-")</f>
        <v>buc</v>
      </c>
      <c r="F18" s="242">
        <f>IFERROR(VLOOKUP(A18,Sheet1!$A$4:$N$2722,9,1),"-")</f>
        <v>0</v>
      </c>
      <c r="G18" s="242">
        <f>IFERROR(VLOOKUP(A18,Sheet1!$A$4:$N$2722,10,1),"-")</f>
        <v>0</v>
      </c>
      <c r="H18" s="242">
        <f>IFERROR(VLOOKUP(A18,Sheet1!$A$4:$N$2722,11,1),"-")</f>
        <v>190</v>
      </c>
      <c r="I18" s="129">
        <f>IFERROR(VLOOKUP($A18,Sheet1!$A$4:$H$2722,8,1),"-")</f>
        <v>130.05000000000001</v>
      </c>
      <c r="J18" s="25">
        <f>I18-(I18*Cuprins!$H$19)</f>
        <v>130.05000000000001</v>
      </c>
      <c r="L18" s="494"/>
    </row>
    <row r="19" spans="1:12" ht="15" customHeight="1" x14ac:dyDescent="0.3">
      <c r="A19" s="109">
        <f>Sheet1!A616</f>
        <v>205020302900</v>
      </c>
      <c r="B19" s="708" t="str">
        <f>IFERROR(VLOOKUP(A19,Sheet1!$A$4:$H$2722,5,0),"-")</f>
        <v>Piesa suspedare NONIUS Superior 29 cm</v>
      </c>
      <c r="C19" s="709" t="e">
        <f>VLOOKUP(#REF!,Sheet1!$A$4:$H$2722,7,1)</f>
        <v>#REF!</v>
      </c>
      <c r="D19" s="710" t="e">
        <f>VLOOKUP(#REF!,Sheet1!$A$4:$H$2722,7,1)</f>
        <v>#REF!</v>
      </c>
      <c r="E19" s="247" t="str">
        <f>IFERROR(VLOOKUP(A19,Sheet1!$A$4:$N$2722,7,1),"-")</f>
        <v>buc</v>
      </c>
      <c r="F19" s="232">
        <f>IFERROR(VLOOKUP(A19,Sheet1!$A$4:$N$2722,9,1),"-")</f>
        <v>0</v>
      </c>
      <c r="G19" s="233">
        <f>IFERROR(VLOOKUP(A19,Sheet1!$A$4:$N$2722,10,1),"-")</f>
        <v>0</v>
      </c>
      <c r="H19" s="234">
        <f>IFERROR(VLOOKUP(A19,Sheet1!$A$4:$N$2722,11,1),"-")</f>
        <v>290</v>
      </c>
      <c r="I19" s="128">
        <f>IFERROR(VLOOKUP($A19,Sheet1!$A$4:$H$2722,8,1),"-")</f>
        <v>163.97</v>
      </c>
      <c r="J19" s="26">
        <f>I19-(I19*Cuprins!$H$19)</f>
        <v>163.97</v>
      </c>
      <c r="L19" s="706" t="s">
        <v>3001</v>
      </c>
    </row>
    <row r="20" spans="1:12" ht="15" customHeight="1" x14ac:dyDescent="0.3">
      <c r="A20" s="107">
        <f>Sheet1!A617</f>
        <v>205020303900</v>
      </c>
      <c r="B20" s="711" t="str">
        <f>IFERROR(VLOOKUP(A20,Sheet1!$A$4:$H$2722,5,0),"-")</f>
        <v>Piesa suspedare NONIUS Superior 39 cm</v>
      </c>
      <c r="C20" s="711" t="e">
        <f>VLOOKUP(#REF!,Sheet1!$A$4:$H$2722,7,1)</f>
        <v>#REF!</v>
      </c>
      <c r="D20" s="711" t="e">
        <f>VLOOKUP(#REF!,Sheet1!$A$4:$H$2722,7,1)</f>
        <v>#REF!</v>
      </c>
      <c r="E20" s="242" t="str">
        <f>IFERROR(VLOOKUP(A20,Sheet1!$A$4:$N$2722,7,1),"-")</f>
        <v>buc</v>
      </c>
      <c r="F20" s="242">
        <f>IFERROR(VLOOKUP(A20,Sheet1!$A$4:$N$2722,9,1),"-")</f>
        <v>0</v>
      </c>
      <c r="G20" s="242">
        <f>IFERROR(VLOOKUP(A20,Sheet1!$A$4:$N$2722,10,1),"-")</f>
        <v>0</v>
      </c>
      <c r="H20" s="242">
        <f>IFERROR(VLOOKUP(A20,Sheet1!$A$4:$N$2722,11,1),"-")</f>
        <v>390</v>
      </c>
      <c r="I20" s="129">
        <f>IFERROR(VLOOKUP($A20,Sheet1!$A$4:$H$2722,8,1),"-")</f>
        <v>215.55</v>
      </c>
      <c r="J20" s="25">
        <f>I20-(I20*Cuprins!$H$19)</f>
        <v>215.55</v>
      </c>
      <c r="L20" s="706"/>
    </row>
    <row r="21" spans="1:12" ht="15" customHeight="1" x14ac:dyDescent="0.3">
      <c r="A21" s="109">
        <f>Sheet1!A618</f>
        <v>205020304900</v>
      </c>
      <c r="B21" s="708" t="str">
        <f>IFERROR(VLOOKUP(A21,Sheet1!$A$4:$H$2722,5,0),"-")</f>
        <v>Piesa suspedare NONIUS Superior 49 cm</v>
      </c>
      <c r="C21" s="709" t="e">
        <f>VLOOKUP(#REF!,Sheet1!$A$4:$H$2722,7,1)</f>
        <v>#REF!</v>
      </c>
      <c r="D21" s="710" t="e">
        <f>VLOOKUP(#REF!,Sheet1!$A$4:$H$2722,7,1)</f>
        <v>#REF!</v>
      </c>
      <c r="E21" s="247" t="str">
        <f>IFERROR(VLOOKUP(A21,Sheet1!$A$4:$N$2722,7,1),"-")</f>
        <v>buc</v>
      </c>
      <c r="F21" s="232">
        <f>IFERROR(VLOOKUP(A21,Sheet1!$A$4:$N$2722,9,1),"-")</f>
        <v>0</v>
      </c>
      <c r="G21" s="233">
        <f>IFERROR(VLOOKUP(A21,Sheet1!$A$4:$N$2722,10,1),"-")</f>
        <v>0</v>
      </c>
      <c r="H21" s="234">
        <f>IFERROR(VLOOKUP(A21,Sheet1!$A$4:$N$2722,11,1),"-")</f>
        <v>490</v>
      </c>
      <c r="I21" s="128">
        <f>IFERROR(VLOOKUP($A21,Sheet1!$A$4:$H$2722,8,1),"-")</f>
        <v>257.86</v>
      </c>
      <c r="J21" s="26">
        <f>I21-(I21*Cuprins!$H$19)</f>
        <v>257.86</v>
      </c>
      <c r="K21" s="7"/>
      <c r="L21" s="706"/>
    </row>
    <row r="22" spans="1:12" ht="15" customHeight="1" x14ac:dyDescent="0.3">
      <c r="A22" s="107">
        <f>Sheet1!A619</f>
        <v>205020305800</v>
      </c>
      <c r="B22" s="711" t="str">
        <f>IFERROR(VLOOKUP(A22,Sheet1!$A$4:$H$2722,5,0),"-")</f>
        <v>Piesa suspedare NONIUS Superior 58 cm</v>
      </c>
      <c r="C22" s="711" t="e">
        <f>VLOOKUP(#REF!,Sheet1!$A$4:$H$2722,7,1)</f>
        <v>#REF!</v>
      </c>
      <c r="D22" s="711" t="e">
        <f>VLOOKUP(#REF!,Sheet1!$A$4:$H$2722,7,1)</f>
        <v>#REF!</v>
      </c>
      <c r="E22" s="242" t="str">
        <f>IFERROR(VLOOKUP(A22,Sheet1!$A$4:$N$2722,7,1),"-")</f>
        <v>buc</v>
      </c>
      <c r="F22" s="242">
        <f>IFERROR(VLOOKUP(A22,Sheet1!$A$4:$N$2722,9,1),"-")</f>
        <v>0</v>
      </c>
      <c r="G22" s="242">
        <f>IFERROR(VLOOKUP(A22,Sheet1!$A$4:$N$2722,10,1),"-")</f>
        <v>0</v>
      </c>
      <c r="H22" s="242">
        <f>IFERROR(VLOOKUP(A22,Sheet1!$A$4:$N$2722,11,1),"-")</f>
        <v>580</v>
      </c>
      <c r="I22" s="129">
        <f>IFERROR(VLOOKUP($A22,Sheet1!$A$4:$H$2722,8,1),"-")</f>
        <v>302.82</v>
      </c>
      <c r="J22" s="25">
        <f>I22-(I22*Cuprins!$H$19)</f>
        <v>302.82</v>
      </c>
      <c r="K22" s="9"/>
      <c r="L22" s="706"/>
    </row>
    <row r="23" spans="1:12" ht="15" customHeight="1" x14ac:dyDescent="0.3">
      <c r="A23" s="109">
        <f>Sheet1!A620</f>
        <v>205020306800</v>
      </c>
      <c r="B23" s="708" t="str">
        <f>IFERROR(VLOOKUP(A23,Sheet1!$A$4:$H$2722,5,0),"-")</f>
        <v>Piesa suspedare NONIUS Superior 68 cm</v>
      </c>
      <c r="C23" s="709" t="e">
        <f>VLOOKUP(#REF!,Sheet1!$A$4:$H$2722,7,1)</f>
        <v>#REF!</v>
      </c>
      <c r="D23" s="710" t="e">
        <f>VLOOKUP(#REF!,Sheet1!$A$4:$H$2722,7,1)</f>
        <v>#REF!</v>
      </c>
      <c r="E23" s="247" t="str">
        <f>IFERROR(VLOOKUP(A23,Sheet1!$A$4:$N$2722,7,1),"-")</f>
        <v>buc</v>
      </c>
      <c r="F23" s="232">
        <f>IFERROR(VLOOKUP(A23,Sheet1!$A$4:$N$2722,9,1),"-")</f>
        <v>0</v>
      </c>
      <c r="G23" s="233">
        <f>IFERROR(VLOOKUP(A23,Sheet1!$A$4:$N$2722,10,1),"-")</f>
        <v>0</v>
      </c>
      <c r="H23" s="234">
        <f>IFERROR(VLOOKUP(A23,Sheet1!$A$4:$N$2722,11,1),"-")</f>
        <v>680</v>
      </c>
      <c r="I23" s="128">
        <f>IFERROR(VLOOKUP($A23,Sheet1!$A$4:$H$2722,8,1),"-")</f>
        <v>3.53</v>
      </c>
      <c r="J23" s="26">
        <f>I23-(I23*Cuprins!$H$19)</f>
        <v>3.53</v>
      </c>
      <c r="L23" s="706"/>
    </row>
    <row r="24" spans="1:12" ht="15" customHeight="1" x14ac:dyDescent="0.3">
      <c r="A24" s="107">
        <f>Sheet1!A621</f>
        <v>205020307800</v>
      </c>
      <c r="B24" s="711" t="str">
        <f>IFERROR(VLOOKUP(A24,Sheet1!$A$4:$H$2722,5,0),"-")</f>
        <v>Piesa suspendare NONIUS superior 78 cm</v>
      </c>
      <c r="C24" s="711" t="e">
        <f>VLOOKUP(#REF!,Sheet1!$A$4:$H$2722,7,1)</f>
        <v>#REF!</v>
      </c>
      <c r="D24" s="711" t="e">
        <f>VLOOKUP(#REF!,Sheet1!$A$4:$H$2722,7,1)</f>
        <v>#REF!</v>
      </c>
      <c r="E24" s="242" t="str">
        <f>IFERROR(VLOOKUP(A24,Sheet1!$A$4:$N$2722,7,1),"-")</f>
        <v>buc</v>
      </c>
      <c r="F24" s="242">
        <f>IFERROR(VLOOKUP(A24,Sheet1!$A$4:$N$2722,9,1),"-")</f>
        <v>0</v>
      </c>
      <c r="G24" s="242">
        <f>IFERROR(VLOOKUP(A24,Sheet1!$A$4:$N$2722,10,1),"-")</f>
        <v>0</v>
      </c>
      <c r="H24" s="242">
        <f>IFERROR(VLOOKUP(A24,Sheet1!$A$4:$N$2722,11,1),"-")</f>
        <v>780</v>
      </c>
      <c r="I24" s="129">
        <f>IFERROR(VLOOKUP($A24,Sheet1!$A$4:$H$2722,8,1),"-")</f>
        <v>3.87</v>
      </c>
      <c r="J24" s="25">
        <f>I24-(I24*Cuprins!$H$19)</f>
        <v>3.87</v>
      </c>
      <c r="K24" s="9"/>
      <c r="L24" s="706"/>
    </row>
    <row r="25" spans="1:12" ht="15" customHeight="1" x14ac:dyDescent="0.3">
      <c r="A25" s="109">
        <f>Sheet1!A622</f>
        <v>205020308800</v>
      </c>
      <c r="B25" s="708" t="str">
        <f>IFERROR(VLOOKUP(A25,Sheet1!$A$4:$H$2722,5,0),"-")</f>
        <v>Piesa suspedare NONIUS Superior 88 cm</v>
      </c>
      <c r="C25" s="709" t="e">
        <f>VLOOKUP(#REF!,Sheet1!$A$4:$H$2722,7,1)</f>
        <v>#REF!</v>
      </c>
      <c r="D25" s="710" t="e">
        <f>VLOOKUP(#REF!,Sheet1!$A$4:$H$2722,7,1)</f>
        <v>#REF!</v>
      </c>
      <c r="E25" s="247" t="str">
        <f>IFERROR(VLOOKUP(A25,Sheet1!$A$4:$N$2722,7,1),"-")</f>
        <v>buc</v>
      </c>
      <c r="F25" s="232">
        <f>IFERROR(VLOOKUP(A25,Sheet1!$A$4:$N$2722,9,1),"-")</f>
        <v>0</v>
      </c>
      <c r="G25" s="233">
        <f>IFERROR(VLOOKUP(A25,Sheet1!$A$4:$N$2722,10,1),"-")</f>
        <v>0</v>
      </c>
      <c r="H25" s="234">
        <f>IFERROR(VLOOKUP(A25,Sheet1!$A$4:$N$2722,11,1),"-")</f>
        <v>880</v>
      </c>
      <c r="I25" s="128">
        <f>IFERROR(VLOOKUP($A25,Sheet1!$A$4:$H$2722,8,1),"-")</f>
        <v>4.46</v>
      </c>
      <c r="J25" s="26">
        <f>I25-(I25*Cuprins!$H$19)</f>
        <v>4.46</v>
      </c>
      <c r="K25" s="9"/>
      <c r="L25" s="706"/>
    </row>
    <row r="26" spans="1:12" ht="15" customHeight="1" x14ac:dyDescent="0.3">
      <c r="A26" s="107">
        <f>Sheet1!A623</f>
        <v>205020309800</v>
      </c>
      <c r="B26" s="711" t="str">
        <f>IFERROR(VLOOKUP(A26,Sheet1!$A$4:$H$2722,5,0),"-")</f>
        <v>Piesa suspedare NONIUS Superior 98 cm</v>
      </c>
      <c r="C26" s="711" t="e">
        <f>VLOOKUP(#REF!,Sheet1!$A$4:$H$2722,7,1)</f>
        <v>#REF!</v>
      </c>
      <c r="D26" s="711" t="e">
        <f>VLOOKUP(#REF!,Sheet1!$A$4:$H$2722,7,1)</f>
        <v>#REF!</v>
      </c>
      <c r="E26" s="242" t="str">
        <f>IFERROR(VLOOKUP(A26,Sheet1!$A$4:$N$2722,7,1),"-")</f>
        <v>buc</v>
      </c>
      <c r="F26" s="242">
        <f>IFERROR(VLOOKUP(A26,Sheet1!$A$4:$N$2722,9,1),"-")</f>
        <v>0</v>
      </c>
      <c r="G26" s="242">
        <f>IFERROR(VLOOKUP(A26,Sheet1!$A$4:$N$2722,10,1),"-")</f>
        <v>0</v>
      </c>
      <c r="H26" s="242">
        <f>IFERROR(VLOOKUP(A26,Sheet1!$A$4:$N$2722,11,1),"-")</f>
        <v>980</v>
      </c>
      <c r="I26" s="129">
        <f>IFERROR(VLOOKUP($A26,Sheet1!$A$4:$H$2722,8,1),"-")</f>
        <v>4.7699999999999996</v>
      </c>
      <c r="J26" s="25">
        <f>I26-(I26*Cuprins!$H$19)</f>
        <v>4.7699999999999996</v>
      </c>
      <c r="K26" s="9"/>
      <c r="L26" s="706"/>
    </row>
    <row r="27" spans="1:12" ht="15" customHeight="1" x14ac:dyDescent="0.3">
      <c r="A27" s="109">
        <f>Sheet1!A624</f>
        <v>205020311800</v>
      </c>
      <c r="B27" s="708" t="str">
        <f>IFERROR(VLOOKUP(A27,Sheet1!$A$4:$H$2722,5,0),"-")</f>
        <v>Piesa suspedare NONIUS Superior 118 cm</v>
      </c>
      <c r="C27" s="709" t="e">
        <f>VLOOKUP(#REF!,Sheet1!$A$4:$H$2722,7,1)</f>
        <v>#REF!</v>
      </c>
      <c r="D27" s="710" t="e">
        <f>VLOOKUP(#REF!,Sheet1!$A$4:$H$2722,7,1)</f>
        <v>#REF!</v>
      </c>
      <c r="E27" s="247" t="str">
        <f>IFERROR(VLOOKUP(A27,Sheet1!$A$4:$N$2722,7,1),"-")</f>
        <v>buc</v>
      </c>
      <c r="F27" s="232">
        <f>IFERROR(VLOOKUP(A27,Sheet1!$A$4:$N$2722,9,1),"-")</f>
        <v>0</v>
      </c>
      <c r="G27" s="233">
        <f>IFERROR(VLOOKUP(A27,Sheet1!$A$4:$N$2722,10,1),"-")</f>
        <v>0</v>
      </c>
      <c r="H27" s="234">
        <f>IFERROR(VLOOKUP(A27,Sheet1!$A$4:$N$2722,11,1),"-")</f>
        <v>1180</v>
      </c>
      <c r="I27" s="128">
        <f>IFERROR(VLOOKUP($A27,Sheet1!$A$4:$H$2722,8,1),"-")</f>
        <v>554.08000000000004</v>
      </c>
      <c r="J27" s="26">
        <f>I27-(I27*Cuprins!$H$19)</f>
        <v>554.08000000000004</v>
      </c>
      <c r="K27" s="9"/>
      <c r="L27" s="706"/>
    </row>
    <row r="28" spans="1:12" ht="15" customHeight="1" x14ac:dyDescent="0.3">
      <c r="A28" s="107">
        <f>Sheet1!A625</f>
        <v>205020314800</v>
      </c>
      <c r="B28" s="711" t="str">
        <f>IFERROR(VLOOKUP(A28,Sheet1!$A$4:$H$2722,5,0),"-")</f>
        <v>Piesa suspedare NONIUS Superior 148 cm</v>
      </c>
      <c r="C28" s="711" t="e">
        <f>VLOOKUP(#REF!,Sheet1!$A$4:$H$2722,7,1)</f>
        <v>#REF!</v>
      </c>
      <c r="D28" s="711" t="e">
        <f>VLOOKUP(#REF!,Sheet1!$A$4:$H$2722,7,1)</f>
        <v>#REF!</v>
      </c>
      <c r="E28" s="242" t="str">
        <f>IFERROR(VLOOKUP(A28,Sheet1!$A$4:$N$2722,7,1),"-")</f>
        <v>buc</v>
      </c>
      <c r="F28" s="242">
        <f>IFERROR(VLOOKUP(A28,Sheet1!$A$4:$N$2722,9,1),"-")</f>
        <v>0</v>
      </c>
      <c r="G28" s="242">
        <f>IFERROR(VLOOKUP(A28,Sheet1!$A$4:$N$2722,10,1),"-")</f>
        <v>0</v>
      </c>
      <c r="H28" s="242">
        <f>IFERROR(VLOOKUP(A28,Sheet1!$A$4:$N$2722,11,1),"-")</f>
        <v>1480</v>
      </c>
      <c r="I28" s="129">
        <f>IFERROR(VLOOKUP($A28,Sheet1!$A$4:$H$2722,8,1),"-")</f>
        <v>653.26</v>
      </c>
      <c r="J28" s="25">
        <f>I28-(I28*Cuprins!$H$19)</f>
        <v>653.26</v>
      </c>
      <c r="K28" s="9"/>
      <c r="L28" s="706"/>
    </row>
    <row r="29" spans="1:12" ht="15" customHeight="1" x14ac:dyDescent="0.3">
      <c r="A29" s="109">
        <f>Sheet1!A626</f>
        <v>205020317800</v>
      </c>
      <c r="B29" s="708" t="str">
        <f>IFERROR(VLOOKUP(A29,Sheet1!$A$4:$H$2722,5,0),"-")</f>
        <v>Piesa suspedare NONIUS Superior 178 cm</v>
      </c>
      <c r="C29" s="709" t="e">
        <f>VLOOKUP(#REF!,Sheet1!$A$4:$H$2722,7,1)</f>
        <v>#REF!</v>
      </c>
      <c r="D29" s="710" t="e">
        <f>VLOOKUP(#REF!,Sheet1!$A$4:$H$2722,7,1)</f>
        <v>#REF!</v>
      </c>
      <c r="E29" s="247" t="str">
        <f>IFERROR(VLOOKUP(A29,Sheet1!$A$4:$N$2722,7,1),"-")</f>
        <v>buc</v>
      </c>
      <c r="F29" s="232">
        <f>IFERROR(VLOOKUP(A29,Sheet1!$A$4:$N$2722,9,1),"-")</f>
        <v>0</v>
      </c>
      <c r="G29" s="233">
        <f>IFERROR(VLOOKUP(A29,Sheet1!$A$4:$N$2722,10,1),"-")</f>
        <v>0</v>
      </c>
      <c r="H29" s="234">
        <f>IFERROR(VLOOKUP(A29,Sheet1!$A$4:$N$2722,11,1),"-")</f>
        <v>1780</v>
      </c>
      <c r="I29" s="128">
        <f>IFERROR(VLOOKUP($A29,Sheet1!$A$4:$H$2722,8,1),"-")</f>
        <v>782.86</v>
      </c>
      <c r="J29" s="26">
        <f>I29-(I29*Cuprins!$H$19)</f>
        <v>782.86</v>
      </c>
      <c r="K29" s="9"/>
      <c r="L29" s="706"/>
    </row>
    <row r="30" spans="1:12" ht="15" customHeight="1" x14ac:dyDescent="0.3">
      <c r="A30" s="108"/>
      <c r="B30" s="720" t="str">
        <f>IFERROR(VLOOKUP(A30,Sheet1!$A$4:$H$2722,5,0),"-")</f>
        <v>-</v>
      </c>
      <c r="C30" s="720" t="e">
        <f>VLOOKUP(#REF!,Sheet1!$A$4:$H$2722,7,1)</f>
        <v>#REF!</v>
      </c>
      <c r="D30" s="720" t="e">
        <f>VLOOKUP(#REF!,Sheet1!$A$4:$H$2722,7,1)</f>
        <v>#REF!</v>
      </c>
      <c r="E30" s="238" t="str">
        <f>IFERROR(VLOOKUP(A30,Sheet1!$A$4:$N$2722,7,1),"-")</f>
        <v>-</v>
      </c>
      <c r="F30" s="238" t="str">
        <f>IFERROR(VLOOKUP(A30,Sheet1!$A$4:$N$2722,9,1),"-")</f>
        <v>-</v>
      </c>
      <c r="G30" s="238" t="str">
        <f>IFERROR(VLOOKUP(A30,Sheet1!$A$4:$N$2722,10,1),"-")</f>
        <v>-</v>
      </c>
      <c r="H30" s="238" t="str">
        <f>IFERROR(VLOOKUP(A30,Sheet1!$A$4:$N$2722,11,1),"-")</f>
        <v>-</v>
      </c>
      <c r="I30" s="131" t="str">
        <f>IFERROR(VLOOKUP($A30,Sheet1!$A$4:$H$2722,8,1),"-")</f>
        <v>-</v>
      </c>
      <c r="J30" s="29" t="str">
        <f>IFERROR(VLOOKUP($A30,Sheet1!$A$4:$H$2722,8,1),"-")</f>
        <v>-</v>
      </c>
      <c r="L30" s="706"/>
    </row>
    <row r="31" spans="1:12" ht="15" customHeight="1" x14ac:dyDescent="0.3">
      <c r="L31" s="706"/>
    </row>
    <row r="32" spans="1:12" ht="15" customHeight="1" x14ac:dyDescent="0.3">
      <c r="A32" s="667"/>
      <c r="B32" s="669" t="s">
        <v>3152</v>
      </c>
      <c r="C32" s="669"/>
      <c r="D32" s="669"/>
      <c r="E32" s="669"/>
      <c r="F32" s="669"/>
      <c r="G32" s="669"/>
      <c r="H32" s="669"/>
      <c r="I32" s="671"/>
      <c r="J32" s="672"/>
      <c r="L32" s="706"/>
    </row>
    <row r="33" spans="1:12" ht="15" customHeight="1" x14ac:dyDescent="0.3">
      <c r="A33" s="668"/>
      <c r="B33" s="670"/>
      <c r="C33" s="670"/>
      <c r="D33" s="670"/>
      <c r="E33" s="670"/>
      <c r="F33" s="670"/>
      <c r="G33" s="670"/>
      <c r="H33" s="670"/>
      <c r="I33" s="673"/>
      <c r="J33" s="674"/>
      <c r="L33" s="706"/>
    </row>
    <row r="34" spans="1:12" ht="15" customHeight="1" x14ac:dyDescent="0.3">
      <c r="A34" s="698" t="s">
        <v>2989</v>
      </c>
      <c r="B34" s="631" t="s">
        <v>2996</v>
      </c>
      <c r="C34" s="631"/>
      <c r="D34" s="631"/>
      <c r="E34" s="642" t="s">
        <v>3035</v>
      </c>
      <c r="F34" s="642" t="s">
        <v>2991</v>
      </c>
      <c r="G34" s="642" t="s">
        <v>2990</v>
      </c>
      <c r="H34" s="642" t="s">
        <v>3010</v>
      </c>
      <c r="I34" s="522" t="s">
        <v>3430</v>
      </c>
      <c r="J34" s="498" t="s">
        <v>3431</v>
      </c>
      <c r="K34" s="7"/>
      <c r="L34" s="706"/>
    </row>
    <row r="35" spans="1:12" ht="15" customHeight="1" x14ac:dyDescent="0.3">
      <c r="A35" s="699"/>
      <c r="B35" s="633"/>
      <c r="C35" s="633"/>
      <c r="D35" s="633"/>
      <c r="E35" s="643"/>
      <c r="F35" s="643"/>
      <c r="G35" s="643"/>
      <c r="H35" s="643"/>
      <c r="I35" s="524"/>
      <c r="J35" s="500"/>
      <c r="K35" s="7"/>
      <c r="L35" s="706"/>
    </row>
    <row r="36" spans="1:12" ht="15" customHeight="1" x14ac:dyDescent="0.3">
      <c r="A36" s="700"/>
      <c r="B36" s="635"/>
      <c r="C36" s="635"/>
      <c r="D36" s="635"/>
      <c r="E36" s="644"/>
      <c r="F36" s="643"/>
      <c r="G36" s="644"/>
      <c r="H36" s="644"/>
      <c r="I36" s="524"/>
      <c r="J36" s="500"/>
      <c r="K36" s="7"/>
      <c r="L36" s="706"/>
    </row>
    <row r="37" spans="1:12" ht="15" customHeight="1" x14ac:dyDescent="0.3">
      <c r="A37" s="109">
        <f>Sheet1!A609</f>
        <v>205020101000</v>
      </c>
      <c r="B37" s="717" t="str">
        <f>IFERROR(VLOOKUP(A37,Sheet1!$A$4:$H$2722,5,0),"-")</f>
        <v>Piesa de Prelungire Tirant (100)</v>
      </c>
      <c r="C37" s="718" t="e">
        <f>VLOOKUP(#REF!,Sheet1!$A$4:$H$2722,7,1)</f>
        <v>#REF!</v>
      </c>
      <c r="D37" s="719" t="e">
        <f>VLOOKUP(#REF!,Sheet1!$A$4:$H$2722,7,1)</f>
        <v>#REF!</v>
      </c>
      <c r="E37" s="247" t="str">
        <f>IFERROR(VLOOKUP(A37,Sheet1!$A$4:$N$2722,7,1),"-")</f>
        <v>buc</v>
      </c>
      <c r="F37" s="232">
        <f>IFERROR(VLOOKUP(A37,Sheet1!$A$4:$N$2722,9,1),"-")</f>
        <v>0</v>
      </c>
      <c r="G37" s="233">
        <f>IFERROR(VLOOKUP(A37,Sheet1!$A$4:$N$2722,10,1),"-")</f>
        <v>0</v>
      </c>
      <c r="H37" s="234">
        <f>IFERROR(VLOOKUP(A37,Sheet1!$A$4:$N$2722,11,1),"-")</f>
        <v>0</v>
      </c>
      <c r="I37" s="128">
        <f>IFERROR(VLOOKUP($A37,Sheet1!$A$4:$H$2722,8,1),"-")</f>
        <v>97.53</v>
      </c>
      <c r="J37" s="26">
        <f>I37-(I37*Cuprins!$H$19)</f>
        <v>97.53</v>
      </c>
      <c r="L37" s="706"/>
    </row>
    <row r="38" spans="1:12" ht="15" customHeight="1" x14ac:dyDescent="0.3">
      <c r="A38" s="107">
        <f>Sheet1!A627</f>
        <v>205020501200</v>
      </c>
      <c r="B38" s="724" t="str">
        <f>IFERROR(VLOOKUP(A38,Sheet1!$A$4:$H$2722,5,0),"-")</f>
        <v>Tirant cu bucla 125 mm Knauf</v>
      </c>
      <c r="C38" s="724" t="e">
        <f>VLOOKUP(#REF!,Sheet1!$A$4:$H$2722,7,1)</f>
        <v>#REF!</v>
      </c>
      <c r="D38" s="724" t="e">
        <f>VLOOKUP(#REF!,Sheet1!$A$4:$H$2722,7,1)</f>
        <v>#REF!</v>
      </c>
      <c r="E38" s="242" t="str">
        <f>IFERROR(VLOOKUP(A38,Sheet1!$A$4:$N$2722,7,1),"-")</f>
        <v>buc</v>
      </c>
      <c r="F38" s="242">
        <f>IFERROR(VLOOKUP(A38,Sheet1!$A$4:$N$2722,9,1),"-")</f>
        <v>0</v>
      </c>
      <c r="G38" s="242">
        <f>IFERROR(VLOOKUP(A38,Sheet1!$A$4:$N$2722,10,1),"-")</f>
        <v>0</v>
      </c>
      <c r="H38" s="242">
        <f>IFERROR(VLOOKUP(A38,Sheet1!$A$4:$N$2722,11,1),"-")</f>
        <v>125</v>
      </c>
      <c r="I38" s="129">
        <f>IFERROR(VLOOKUP($A38,Sheet1!$A$4:$H$2722,8,1),"-")</f>
        <v>29.33</v>
      </c>
      <c r="J38" s="25">
        <f>I38-(I38*Cuprins!$H$19)</f>
        <v>29.33</v>
      </c>
      <c r="L38" s="706"/>
    </row>
    <row r="39" spans="1:12" ht="15" customHeight="1" x14ac:dyDescent="0.3">
      <c r="A39" s="109">
        <f>Sheet1!A628</f>
        <v>205020505000</v>
      </c>
      <c r="B39" s="717" t="str">
        <f>IFERROR(VLOOKUP(A39,Sheet1!$A$4:$H$2722,5,0),"-")</f>
        <v>Tirant cu bucla 500 mm Knauf</v>
      </c>
      <c r="C39" s="718" t="e">
        <f>VLOOKUP(#REF!,Sheet1!$A$4:$H$2722,7,1)</f>
        <v>#REF!</v>
      </c>
      <c r="D39" s="719" t="e">
        <f>VLOOKUP(#REF!,Sheet1!$A$4:$H$2722,7,1)</f>
        <v>#REF!</v>
      </c>
      <c r="E39" s="247" t="str">
        <f>IFERROR(VLOOKUP(A39,Sheet1!$A$4:$N$2722,7,1),"-")</f>
        <v>buc</v>
      </c>
      <c r="F39" s="232">
        <f>IFERROR(VLOOKUP(A39,Sheet1!$A$4:$N$2722,9,1),"-")</f>
        <v>0</v>
      </c>
      <c r="G39" s="233">
        <f>IFERROR(VLOOKUP(A39,Sheet1!$A$4:$N$2722,10,1),"-")</f>
        <v>0</v>
      </c>
      <c r="H39" s="234">
        <f>IFERROR(VLOOKUP(A39,Sheet1!$A$4:$N$2722,11,1),"-")</f>
        <v>500</v>
      </c>
      <c r="I39" s="128">
        <f>IFERROR(VLOOKUP($A39,Sheet1!$A$4:$H$2722,8,1),"-")</f>
        <v>0.81</v>
      </c>
      <c r="J39" s="26">
        <f>I39-(I39*Cuprins!$H$19)</f>
        <v>0.81</v>
      </c>
      <c r="K39" s="9"/>
      <c r="L39" s="706"/>
    </row>
    <row r="40" spans="1:12" ht="15" customHeight="1" x14ac:dyDescent="0.3">
      <c r="A40" s="107">
        <f>Sheet1!A629</f>
        <v>205020510000</v>
      </c>
      <c r="B40" s="724" t="str">
        <f>IFERROR(VLOOKUP(A40,Sheet1!$A$4:$H$2722,5,0),"-")</f>
        <v>Tirant cu bucla 1000 mm Knauf</v>
      </c>
      <c r="C40" s="724" t="e">
        <f>VLOOKUP(#REF!,Sheet1!$A$4:$H$2722,7,1)</f>
        <v>#REF!</v>
      </c>
      <c r="D40" s="724" t="e">
        <f>VLOOKUP(#REF!,Sheet1!$A$4:$H$2722,7,1)</f>
        <v>#REF!</v>
      </c>
      <c r="E40" s="242" t="str">
        <f>IFERROR(VLOOKUP(A40,Sheet1!$A$4:$N$2722,7,1),"-")</f>
        <v>buc</v>
      </c>
      <c r="F40" s="242">
        <f>IFERROR(VLOOKUP(A40,Sheet1!$A$4:$N$2722,9,1),"-")</f>
        <v>0</v>
      </c>
      <c r="G40" s="242">
        <f>IFERROR(VLOOKUP(A40,Sheet1!$A$4:$N$2722,10,1),"-")</f>
        <v>0</v>
      </c>
      <c r="H40" s="242">
        <f>IFERROR(VLOOKUP(A40,Sheet1!$A$4:$N$2722,11,1),"-")</f>
        <v>1000</v>
      </c>
      <c r="I40" s="129">
        <f>IFERROR(VLOOKUP($A40,Sheet1!$A$4:$H$2722,8,1),"-")</f>
        <v>154.08000000000001</v>
      </c>
      <c r="J40" s="25">
        <f>I40-(I40*Cuprins!$H$19)</f>
        <v>154.08000000000001</v>
      </c>
      <c r="L40" s="706"/>
    </row>
    <row r="41" spans="1:12" ht="15" customHeight="1" x14ac:dyDescent="0.3">
      <c r="A41" s="109"/>
      <c r="B41" s="708" t="str">
        <f>IFERROR(VLOOKUP(A41,Sheet1!$A$4:$H$2722,5,0),"-")</f>
        <v>-</v>
      </c>
      <c r="C41" s="709" t="e">
        <f>VLOOKUP(#REF!,Sheet1!$A$4:$H$2722,7,1)</f>
        <v>#REF!</v>
      </c>
      <c r="D41" s="710" t="e">
        <f>VLOOKUP(#REF!,Sheet1!$A$4:$H$2722,7,1)</f>
        <v>#REF!</v>
      </c>
      <c r="E41" s="247" t="str">
        <f>IFERROR(VLOOKUP(A41,Sheet1!$A$4:$N$2722,7,1),"-")</f>
        <v>-</v>
      </c>
      <c r="F41" s="232" t="str">
        <f>IFERROR(VLOOKUP(A41,Sheet1!$A$4:$N$2722,9,1),"-")</f>
        <v>-</v>
      </c>
      <c r="G41" s="233" t="str">
        <f>IFERROR(VLOOKUP(A41,Sheet1!$A$4:$N$2722,10,1),"-")</f>
        <v>-</v>
      </c>
      <c r="H41" s="234" t="str">
        <f>IFERROR(VLOOKUP(A41,Sheet1!$A$4:$N$2722,11,1),"-")</f>
        <v>-</v>
      </c>
      <c r="I41" s="128" t="str">
        <f>IFERROR(VLOOKUP($A41,Sheet1!$A$4:$H$2722,8,1),"-")</f>
        <v>-</v>
      </c>
      <c r="J41" s="26" t="str">
        <f>IFERROR(VLOOKUP($A41,Sheet1!$A$4:$H$2722,8,1),"-")</f>
        <v>-</v>
      </c>
      <c r="L41" s="706"/>
    </row>
    <row r="42" spans="1:12" ht="15" customHeight="1" x14ac:dyDescent="0.3">
      <c r="A42" s="108"/>
      <c r="B42" s="715" t="str">
        <f>IFERROR(VLOOKUP(A42,Sheet1!$A$4:$H$2722,5,0),"-")</f>
        <v>-</v>
      </c>
      <c r="C42" s="715" t="e">
        <f>VLOOKUP(#REF!,Sheet1!$A$4:$H$2722,7,1)</f>
        <v>#REF!</v>
      </c>
      <c r="D42" s="715" t="e">
        <f>VLOOKUP(#REF!,Sheet1!$A$4:$H$2722,7,1)</f>
        <v>#REF!</v>
      </c>
      <c r="E42" s="238" t="str">
        <f>IFERROR(VLOOKUP(A42,Sheet1!$A$4:$N$2722,7,1),"-")</f>
        <v>-</v>
      </c>
      <c r="F42" s="238" t="str">
        <f>IFERROR(VLOOKUP(A42,Sheet1!$A$4:$N$2722,9,1),"-")</f>
        <v>-</v>
      </c>
      <c r="G42" s="238" t="str">
        <f>IFERROR(VLOOKUP(A42,Sheet1!$A$4:$N$2722,10,1),"-")</f>
        <v>-</v>
      </c>
      <c r="H42" s="238" t="str">
        <f>IFERROR(VLOOKUP(A42,Sheet1!$A$4:$N$2722,11,1),"-")</f>
        <v>-</v>
      </c>
      <c r="I42" s="131" t="str">
        <f>IFERROR(VLOOKUP($A42,Sheet1!$A$4:$H$2722,8,1),"-")</f>
        <v>-</v>
      </c>
      <c r="J42" s="29" t="str">
        <f>IFERROR(VLOOKUP($A42,Sheet1!$A$4:$H$2722,8,1),"-")</f>
        <v>-</v>
      </c>
      <c r="L42" s="706"/>
    </row>
    <row r="43" spans="1:12" ht="15" customHeight="1" x14ac:dyDescent="0.3">
      <c r="K43" s="7"/>
      <c r="L43" s="706"/>
    </row>
    <row r="44" spans="1:12" ht="15" customHeight="1" x14ac:dyDescent="0.3">
      <c r="L44" s="706"/>
    </row>
    <row r="45" spans="1:12" ht="15" customHeight="1" x14ac:dyDescent="0.3">
      <c r="L45" s="706"/>
    </row>
    <row r="46" spans="1:12" ht="15" customHeight="1" x14ac:dyDescent="0.3">
      <c r="L46" s="706"/>
    </row>
    <row r="47" spans="1:12" ht="15" customHeight="1" x14ac:dyDescent="0.3">
      <c r="L47" s="706"/>
    </row>
    <row r="48" spans="1:12" ht="15" customHeight="1" x14ac:dyDescent="0.3">
      <c r="L48" s="706"/>
    </row>
    <row r="49" spans="1:12" ht="15" customHeight="1" x14ac:dyDescent="0.3">
      <c r="L49" s="706"/>
    </row>
    <row r="50" spans="1:12" ht="15" customHeight="1" x14ac:dyDescent="0.3">
      <c r="L50" s="706"/>
    </row>
    <row r="51" spans="1:12" ht="15" customHeight="1" x14ac:dyDescent="0.3">
      <c r="L51" s="706"/>
    </row>
    <row r="52" spans="1:12" ht="15" customHeight="1" x14ac:dyDescent="0.3">
      <c r="L52" s="706"/>
    </row>
    <row r="53" spans="1:12" ht="15" customHeight="1" x14ac:dyDescent="0.3">
      <c r="L53" s="706"/>
    </row>
    <row r="54" spans="1:12" ht="15" customHeight="1" x14ac:dyDescent="0.3">
      <c r="L54" s="727" t="s">
        <v>3153</v>
      </c>
    </row>
    <row r="55" spans="1:12" ht="15" customHeight="1" thickBot="1" x14ac:dyDescent="0.35">
      <c r="L55" s="727"/>
    </row>
    <row r="56" spans="1:12" ht="15" customHeight="1" x14ac:dyDescent="0.3">
      <c r="A56" s="658"/>
      <c r="B56" s="661" t="s">
        <v>3154</v>
      </c>
      <c r="C56" s="661"/>
      <c r="D56" s="661"/>
      <c r="E56" s="661"/>
      <c r="F56" s="661"/>
      <c r="G56" s="661"/>
      <c r="H56" s="661"/>
      <c r="I56" s="661"/>
      <c r="J56" s="664"/>
      <c r="L56" s="727"/>
    </row>
    <row r="57" spans="1:12" ht="15" customHeight="1" x14ac:dyDescent="0.3">
      <c r="A57" s="659"/>
      <c r="B57" s="662"/>
      <c r="C57" s="662"/>
      <c r="D57" s="662"/>
      <c r="E57" s="662"/>
      <c r="F57" s="662"/>
      <c r="G57" s="662"/>
      <c r="H57" s="662"/>
      <c r="I57" s="662"/>
      <c r="J57" s="665"/>
      <c r="L57" s="727"/>
    </row>
    <row r="58" spans="1:12" ht="15" customHeight="1" thickBot="1" x14ac:dyDescent="0.35">
      <c r="A58" s="660"/>
      <c r="B58" s="663"/>
      <c r="C58" s="663"/>
      <c r="D58" s="663"/>
      <c r="E58" s="663"/>
      <c r="F58" s="663"/>
      <c r="G58" s="663"/>
      <c r="H58" s="663"/>
      <c r="I58" s="663"/>
      <c r="J58" s="666"/>
      <c r="L58" s="727"/>
    </row>
    <row r="59" spans="1:12" ht="15" customHeight="1" x14ac:dyDescent="0.3">
      <c r="A59" s="1"/>
      <c r="B59" s="249"/>
      <c r="C59" s="250"/>
      <c r="D59" s="250"/>
      <c r="E59" s="250"/>
      <c r="F59" s="250"/>
      <c r="G59" s="250"/>
      <c r="H59" s="251"/>
      <c r="I59" s="138"/>
      <c r="J59" s="3"/>
      <c r="L59" s="727"/>
    </row>
    <row r="60" spans="1:12" ht="15" customHeight="1" x14ac:dyDescent="0.3">
      <c r="A60" s="667"/>
      <c r="B60" s="669" t="s">
        <v>3151</v>
      </c>
      <c r="C60" s="669"/>
      <c r="D60" s="669"/>
      <c r="E60" s="669"/>
      <c r="F60" s="669"/>
      <c r="G60" s="669"/>
      <c r="H60" s="669"/>
      <c r="I60" s="671"/>
      <c r="J60" s="672"/>
      <c r="L60" s="72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27"/>
    </row>
    <row r="62" spans="1:12" ht="15" customHeight="1" x14ac:dyDescent="0.3">
      <c r="A62" s="698" t="s">
        <v>2989</v>
      </c>
      <c r="B62" s="631" t="s">
        <v>2996</v>
      </c>
      <c r="C62" s="631"/>
      <c r="D62" s="631"/>
      <c r="E62" s="642" t="s">
        <v>3035</v>
      </c>
      <c r="F62" s="642" t="s">
        <v>2991</v>
      </c>
      <c r="G62" s="642" t="s">
        <v>2990</v>
      </c>
      <c r="H62" s="642" t="s">
        <v>3010</v>
      </c>
      <c r="I62" s="522" t="s">
        <v>3430</v>
      </c>
      <c r="J62" s="498" t="s">
        <v>3431</v>
      </c>
      <c r="K62" s="7"/>
      <c r="L62" s="727"/>
    </row>
    <row r="63" spans="1:12" ht="15" customHeight="1" x14ac:dyDescent="0.3">
      <c r="A63" s="699"/>
      <c r="B63" s="633"/>
      <c r="C63" s="633"/>
      <c r="D63" s="633"/>
      <c r="E63" s="643"/>
      <c r="F63" s="643"/>
      <c r="G63" s="643"/>
      <c r="H63" s="643"/>
      <c r="I63" s="524"/>
      <c r="J63" s="500"/>
      <c r="K63" s="7"/>
      <c r="L63" s="727"/>
    </row>
    <row r="64" spans="1:12" ht="15" customHeight="1" x14ac:dyDescent="0.3">
      <c r="A64" s="700"/>
      <c r="B64" s="635"/>
      <c r="C64" s="635"/>
      <c r="D64" s="635"/>
      <c r="E64" s="644"/>
      <c r="F64" s="643"/>
      <c r="G64" s="644"/>
      <c r="H64" s="644"/>
      <c r="I64" s="524"/>
      <c r="J64" s="500"/>
      <c r="K64" s="7"/>
      <c r="L64" s="727"/>
    </row>
    <row r="65" spans="1:12" ht="15" customHeight="1" x14ac:dyDescent="0.3">
      <c r="A65" s="109">
        <f>Sheet1!A631</f>
        <v>205021103000</v>
      </c>
      <c r="B65" s="708" t="str">
        <f>IFERROR(VLOOKUP(A65,Sheet1!$A$4:$H$2722,5,0),"-")</f>
        <v>Piesa suspendare NONIUS Inferior</v>
      </c>
      <c r="C65" s="709" t="e">
        <f>VLOOKUP(#REF!,Sheet1!$A$4:$H$2722,7,1)</f>
        <v>#REF!</v>
      </c>
      <c r="D65" s="710" t="e">
        <f>VLOOKUP(#REF!,Sheet1!$A$4:$H$2722,7,1)</f>
        <v>#REF!</v>
      </c>
      <c r="E65" s="247" t="str">
        <f>IFERROR(VLOOKUP(A65,Sheet1!$A$4:$N$2722,7,1),"-")</f>
        <v>buc</v>
      </c>
      <c r="F65" s="232">
        <f>IFERROR(VLOOKUP(A65,Sheet1!$A$4:$N$2722,9,1),"-")</f>
        <v>0</v>
      </c>
      <c r="G65" s="233">
        <f>IFERROR(VLOOKUP(A65,Sheet1!$A$4:$N$2722,10,1),"-")</f>
        <v>0</v>
      </c>
      <c r="H65" s="234">
        <f>IFERROR(VLOOKUP(A65,Sheet1!$A$4:$N$2722,11,1),"-")</f>
        <v>0</v>
      </c>
      <c r="I65" s="128">
        <f>IFERROR(VLOOKUP($A65,Sheet1!$A$4:$H$2722,8,1),"-")</f>
        <v>145.35</v>
      </c>
      <c r="J65" s="26">
        <f>I65-(I65*Cuprins!$H$19)</f>
        <v>145.35</v>
      </c>
      <c r="L65" s="727"/>
    </row>
    <row r="66" spans="1:12" ht="15" customHeight="1" x14ac:dyDescent="0.3">
      <c r="A66" s="114">
        <f>Sheet1!A632</f>
        <v>205021103500</v>
      </c>
      <c r="B66" s="711" t="str">
        <f>IFERROR(VLOOKUP(A66,Sheet1!$A$4:$H$2722,5,0),"-")</f>
        <v>Racord NONIUS inferior 135 mm FIX</v>
      </c>
      <c r="C66" s="711" t="e">
        <f>VLOOKUP(#REF!,Sheet1!$A$4:$H$2722,7,1)</f>
        <v>#REF!</v>
      </c>
      <c r="D66" s="711" t="e">
        <f>VLOOKUP(#REF!,Sheet1!$A$4:$H$2722,7,1)</f>
        <v>#REF!</v>
      </c>
      <c r="E66" s="242" t="str">
        <f>IFERROR(VLOOKUP(A66,Sheet1!$A$4:$N$2722,7,1),"-")</f>
        <v>buc</v>
      </c>
      <c r="F66" s="242">
        <f>IFERROR(VLOOKUP(A66,Sheet1!$A$4:$N$2722,9,1),"-")</f>
        <v>0</v>
      </c>
      <c r="G66" s="242">
        <f>IFERROR(VLOOKUP(A66,Sheet1!$A$4:$N$2722,10,1),"-")</f>
        <v>0</v>
      </c>
      <c r="H66" s="242">
        <f>IFERROR(VLOOKUP(A66,Sheet1!$A$4:$N$2722,11,1),"-")</f>
        <v>135</v>
      </c>
      <c r="I66" s="129">
        <f>IFERROR(VLOOKUP($A66,Sheet1!$A$4:$H$2722,8,1),"-")</f>
        <v>2.34</v>
      </c>
      <c r="J66" s="25">
        <f>I66-(I66*Cuprins!$H$19)</f>
        <v>2.34</v>
      </c>
      <c r="L66" s="727"/>
    </row>
    <row r="67" spans="1:12" ht="15" customHeight="1" x14ac:dyDescent="0.3">
      <c r="A67" s="109">
        <f>Sheet1!A633</f>
        <v>205021105000</v>
      </c>
      <c r="B67" s="708" t="str">
        <f>IFERROR(VLOOKUP(A67,Sheet1!$A$4:$H$2722,5,0),"-")</f>
        <v>Piesa suspendare NONIUS superior 300 cm</v>
      </c>
      <c r="C67" s="709" t="e">
        <f>VLOOKUP(#REF!,Sheet1!$A$4:$H$2722,7,1)</f>
        <v>#REF!</v>
      </c>
      <c r="D67" s="710" t="e">
        <f>VLOOKUP(#REF!,Sheet1!$A$4:$H$2722,7,1)</f>
        <v>#REF!</v>
      </c>
      <c r="E67" s="247" t="str">
        <f>IFERROR(VLOOKUP(A67,Sheet1!$A$4:$N$2722,7,1),"-")</f>
        <v>buc</v>
      </c>
      <c r="F67" s="232">
        <f>IFERROR(VLOOKUP(A67,Sheet1!$A$4:$N$2722,9,1),"-")</f>
        <v>0</v>
      </c>
      <c r="G67" s="233">
        <f>IFERROR(VLOOKUP(A67,Sheet1!$A$4:$N$2722,10,1),"-")</f>
        <v>0</v>
      </c>
      <c r="H67" s="234">
        <f>IFERROR(VLOOKUP(A67,Sheet1!$A$4:$N$2722,11,1),"-")</f>
        <v>3000</v>
      </c>
      <c r="I67" s="128">
        <f>IFERROR(VLOOKUP($A67,Sheet1!$A$4:$H$2722,8,1),"-")</f>
        <v>18.989999999999998</v>
      </c>
      <c r="J67" s="26">
        <f>I67-(I67*Cuprins!$H$19)</f>
        <v>18.989999999999998</v>
      </c>
      <c r="L67" s="727"/>
    </row>
    <row r="68" spans="1:12" ht="15" customHeight="1" x14ac:dyDescent="0.3">
      <c r="A68" s="107">
        <f>Sheet1!A634</f>
        <v>205021106000</v>
      </c>
      <c r="B68" s="711" t="str">
        <f>IFERROR(VLOOKUP(A68,Sheet1!$A$4:$H$2722,5,0),"-")</f>
        <v>Clema fixare piesa NONIUS N M</v>
      </c>
      <c r="C68" s="711" t="e">
        <f>VLOOKUP(#REF!,Sheet1!$A$4:$H$2722,7,1)</f>
        <v>#REF!</v>
      </c>
      <c r="D68" s="711" t="e">
        <f>VLOOKUP(#REF!,Sheet1!$A$4:$H$2722,7,1)</f>
        <v>#REF!</v>
      </c>
      <c r="E68" s="242" t="str">
        <f>IFERROR(VLOOKUP(A68,Sheet1!$A$4:$N$2722,7,1),"-")</f>
        <v>buc</v>
      </c>
      <c r="F68" s="242">
        <f>IFERROR(VLOOKUP(A68,Sheet1!$A$4:$N$2722,9,1),"-")</f>
        <v>0</v>
      </c>
      <c r="G68" s="242">
        <f>IFERROR(VLOOKUP(A68,Sheet1!$A$4:$N$2722,10,1),"-")</f>
        <v>0</v>
      </c>
      <c r="H68" s="242">
        <f>IFERROR(VLOOKUP(A68,Sheet1!$A$4:$N$2722,11,1),"-")</f>
        <v>0</v>
      </c>
      <c r="I68" s="129">
        <f>IFERROR(VLOOKUP($A68,Sheet1!$A$4:$H$2722,8,1),"-")</f>
        <v>0.47</v>
      </c>
      <c r="J68" s="25">
        <f>I68-(I68*Cuprins!$H$19)</f>
        <v>0.47</v>
      </c>
      <c r="L68" s="727"/>
    </row>
    <row r="69" spans="1:12" ht="15" customHeight="1" x14ac:dyDescent="0.3">
      <c r="A69" s="109">
        <f>Sheet1!A635</f>
        <v>205021111000</v>
      </c>
      <c r="B69" s="708" t="str">
        <f>IFERROR(VLOOKUP(A69,Sheet1!$A$4:$H$2722,5,0),"-")</f>
        <v xml:space="preserve">Racord Nonius inferior 4 puncte </v>
      </c>
      <c r="C69" s="709" t="e">
        <f>VLOOKUP(#REF!,Sheet1!$A$4:$H$2722,7,1)</f>
        <v>#REF!</v>
      </c>
      <c r="D69" s="710" t="e">
        <f>VLOOKUP(#REF!,Sheet1!$A$4:$H$2722,7,1)</f>
        <v>#REF!</v>
      </c>
      <c r="E69" s="247" t="str">
        <f>IFERROR(VLOOKUP(A69,Sheet1!$A$4:$N$2722,7,1),"-")</f>
        <v>buc</v>
      </c>
      <c r="F69" s="232">
        <f>IFERROR(VLOOKUP(A69,Sheet1!$A$4:$N$2722,9,1),"-")</f>
        <v>0</v>
      </c>
      <c r="G69" s="233">
        <f>IFERROR(VLOOKUP(A69,Sheet1!$A$4:$N$2722,10,1),"-")</f>
        <v>0</v>
      </c>
      <c r="H69" s="234">
        <f>IFERROR(VLOOKUP(A69,Sheet1!$A$4:$N$2722,11,1),"-")</f>
        <v>0</v>
      </c>
      <c r="I69" s="128">
        <f>IFERROR(VLOOKUP($A69,Sheet1!$A$4:$H$2722,8,1),"-")</f>
        <v>1.45</v>
      </c>
      <c r="J69" s="26">
        <f>I69-(I69*Cuprins!$H$19)</f>
        <v>1.45</v>
      </c>
      <c r="K69" s="8"/>
      <c r="L69" s="494">
        <f>L17+1</f>
        <v>52</v>
      </c>
    </row>
    <row r="70" spans="1:12" ht="15" customHeight="1" x14ac:dyDescent="0.3">
      <c r="A70" s="107">
        <f>Sheet1!A636</f>
        <v>205021112000</v>
      </c>
      <c r="B70" s="711" t="str">
        <f>IFERROR(VLOOKUP(A70,Sheet1!$A$4:$H$2722,5,0),"-")</f>
        <v>Racord prelungire Nonius 10 cm</v>
      </c>
      <c r="C70" s="711" t="e">
        <f>VLOOKUP(#REF!,Sheet1!$A$4:$H$2722,7,1)</f>
        <v>#REF!</v>
      </c>
      <c r="D70" s="711" t="e">
        <f>VLOOKUP(#REF!,Sheet1!$A$4:$H$2722,7,1)</f>
        <v>#REF!</v>
      </c>
      <c r="E70" s="242" t="str">
        <f>IFERROR(VLOOKUP(A70,Sheet1!$A$4:$N$2722,7,1),"-")</f>
        <v>buc</v>
      </c>
      <c r="F70" s="242">
        <f>IFERROR(VLOOKUP(A70,Sheet1!$A$4:$N$2722,9,1),"-")</f>
        <v>0</v>
      </c>
      <c r="G70" s="242">
        <f>IFERROR(VLOOKUP(A70,Sheet1!$A$4:$N$2722,10,1),"-")</f>
        <v>0</v>
      </c>
      <c r="H70" s="242">
        <f>IFERROR(VLOOKUP(A70,Sheet1!$A$4:$N$2722,11,1),"-")</f>
        <v>100</v>
      </c>
      <c r="I70" s="129">
        <f>IFERROR(VLOOKUP($A70,Sheet1!$A$4:$H$2722,8,1),"-")</f>
        <v>106.02</v>
      </c>
      <c r="J70" s="25">
        <f>I70-(I70*Cuprins!$H$19)</f>
        <v>106.02</v>
      </c>
      <c r="L70" s="494"/>
    </row>
    <row r="71" spans="1:12" ht="15" customHeight="1" x14ac:dyDescent="0.3">
      <c r="A71" s="109">
        <f>Sheet1!A637</f>
        <v>205021112500</v>
      </c>
      <c r="B71" s="708" t="str">
        <f>IFERROR(VLOOKUP(A71,Sheet1!$A$4:$H$2722,5,0),"-")</f>
        <v>Racord suspendare Nonius 3 m</v>
      </c>
      <c r="C71" s="709" t="e">
        <f>VLOOKUP(#REF!,Sheet1!$A$4:$H$2722,7,1)</f>
        <v>#REF!</v>
      </c>
      <c r="D71" s="710" t="e">
        <f>VLOOKUP(#REF!,Sheet1!$A$4:$H$2722,7,1)</f>
        <v>#REF!</v>
      </c>
      <c r="E71" s="247" t="str">
        <f>IFERROR(VLOOKUP(A71,Sheet1!$A$4:$N$2722,7,1),"-")</f>
        <v>buc</v>
      </c>
      <c r="F71" s="232">
        <f>IFERROR(VLOOKUP(A71,Sheet1!$A$4:$N$2722,9,1),"-")</f>
        <v>0</v>
      </c>
      <c r="G71" s="233">
        <f>IFERROR(VLOOKUP(A71,Sheet1!$A$4:$N$2722,10,1),"-")</f>
        <v>0</v>
      </c>
      <c r="H71" s="234">
        <f>IFERROR(VLOOKUP(A71,Sheet1!$A$4:$N$2722,11,1),"-")</f>
        <v>3000</v>
      </c>
      <c r="I71" s="128">
        <f>IFERROR(VLOOKUP($A71,Sheet1!$A$4:$H$2722,8,1),"-")</f>
        <v>18.989999999999998</v>
      </c>
      <c r="J71" s="26">
        <f>I71-(I71*Cuprins!$H$19)</f>
        <v>18.989999999999998</v>
      </c>
      <c r="L71" s="706" t="s">
        <v>3001</v>
      </c>
    </row>
    <row r="72" spans="1:12" ht="15" customHeight="1" x14ac:dyDescent="0.3">
      <c r="A72" s="107">
        <f>Sheet1!A640</f>
        <v>205021302400</v>
      </c>
      <c r="B72" s="711" t="str">
        <f>IFERROR(VLOOKUP(A72,Sheet1!$A$4:$H$2722,5,0),"-")</f>
        <v>Piesa suspedare NONIUS Superior 24 cm</v>
      </c>
      <c r="C72" s="711" t="e">
        <f>VLOOKUP(#REF!,Sheet1!$A$4:$H$2722,7,1)</f>
        <v>#REF!</v>
      </c>
      <c r="D72" s="711" t="e">
        <f>VLOOKUP(#REF!,Sheet1!$A$4:$H$2722,7,1)</f>
        <v>#REF!</v>
      </c>
      <c r="E72" s="242" t="str">
        <f>IFERROR(VLOOKUP(A72,Sheet1!$A$4:$N$2722,7,1),"-")</f>
        <v>buc</v>
      </c>
      <c r="F72" s="242">
        <f>IFERROR(VLOOKUP(A72,Sheet1!$A$4:$N$2722,9,1),"-")</f>
        <v>0</v>
      </c>
      <c r="G72" s="242">
        <f>IFERROR(VLOOKUP(A72,Sheet1!$A$4:$N$2722,10,1),"-")</f>
        <v>0</v>
      </c>
      <c r="H72" s="242">
        <f>IFERROR(VLOOKUP(A72,Sheet1!$A$4:$N$2722,11,1),"-")</f>
        <v>240</v>
      </c>
      <c r="I72" s="129">
        <f>IFERROR(VLOOKUP($A72,Sheet1!$A$4:$H$2722,8,1),"-")</f>
        <v>1.82</v>
      </c>
      <c r="J72" s="25">
        <f>I72-(I72*Cuprins!$H$19)</f>
        <v>1.82</v>
      </c>
      <c r="L72" s="706"/>
    </row>
    <row r="73" spans="1:12" ht="15" customHeight="1" x14ac:dyDescent="0.3">
      <c r="A73" s="109">
        <f>Sheet1!A641</f>
        <v>205021304400</v>
      </c>
      <c r="B73" s="708" t="str">
        <f>IFERROR(VLOOKUP(A73,Sheet1!$A$4:$H$2722,5,0),"-")</f>
        <v>Piesa suspedare NONIUS Superior 44 cm</v>
      </c>
      <c r="C73" s="709" t="e">
        <f>VLOOKUP(#REF!,Sheet1!$A$4:$H$2722,7,1)</f>
        <v>#REF!</v>
      </c>
      <c r="D73" s="710" t="e">
        <f>VLOOKUP(#REF!,Sheet1!$A$4:$H$2722,7,1)</f>
        <v>#REF!</v>
      </c>
      <c r="E73" s="247" t="str">
        <f>IFERROR(VLOOKUP(A73,Sheet1!$A$4:$N$2722,7,1),"-")</f>
        <v>buc</v>
      </c>
      <c r="F73" s="232">
        <f>IFERROR(VLOOKUP(A73,Sheet1!$A$4:$N$2722,9,1),"-")</f>
        <v>0</v>
      </c>
      <c r="G73" s="233">
        <f>IFERROR(VLOOKUP(A73,Sheet1!$A$4:$N$2722,10,1),"-")</f>
        <v>0</v>
      </c>
      <c r="H73" s="234">
        <f>IFERROR(VLOOKUP(A73,Sheet1!$A$4:$N$2722,11,1),"-")</f>
        <v>440</v>
      </c>
      <c r="I73" s="128">
        <f>IFERROR(VLOOKUP($A73,Sheet1!$A$4:$H$2722,8,1),"-")</f>
        <v>295.83</v>
      </c>
      <c r="J73" s="26">
        <f>I73-(I73*Cuprins!$H$19)</f>
        <v>295.83</v>
      </c>
      <c r="K73" s="7"/>
      <c r="L73" s="706"/>
    </row>
    <row r="74" spans="1:12" ht="15" customHeight="1" x14ac:dyDescent="0.3">
      <c r="A74" s="107">
        <f>Sheet1!A642</f>
        <v>205021305400</v>
      </c>
      <c r="B74" s="711" t="str">
        <f>IFERROR(VLOOKUP(A74,Sheet1!$A$4:$H$2722,5,0),"-")</f>
        <v>Piesa suspedare NONIUS Superior 54 cm</v>
      </c>
      <c r="C74" s="711" t="e">
        <f>VLOOKUP(#REF!,Sheet1!$A$4:$H$2722,7,1)</f>
        <v>#REF!</v>
      </c>
      <c r="D74" s="711" t="e">
        <f>VLOOKUP(#REF!,Sheet1!$A$4:$H$2722,7,1)</f>
        <v>#REF!</v>
      </c>
      <c r="E74" s="242" t="str">
        <f>IFERROR(VLOOKUP(A74,Sheet1!$A$4:$N$2722,7,1),"-")</f>
        <v>buc</v>
      </c>
      <c r="F74" s="242">
        <f>IFERROR(VLOOKUP(A74,Sheet1!$A$4:$N$2722,9,1),"-")</f>
        <v>0</v>
      </c>
      <c r="G74" s="242">
        <f>IFERROR(VLOOKUP(A74,Sheet1!$A$4:$N$2722,10,1),"-")</f>
        <v>0</v>
      </c>
      <c r="H74" s="242">
        <f>IFERROR(VLOOKUP(A74,Sheet1!$A$4:$N$2722,11,1),"-")</f>
        <v>540</v>
      </c>
      <c r="I74" s="129">
        <f>IFERROR(VLOOKUP($A74,Sheet1!$A$4:$H$2722,8,1),"-")</f>
        <v>348.84</v>
      </c>
      <c r="J74" s="25">
        <f>I74-(I74*Cuprins!$H$19)</f>
        <v>348.84</v>
      </c>
      <c r="K74" s="9"/>
      <c r="L74" s="706"/>
    </row>
    <row r="75" spans="1:12" ht="15" customHeight="1" x14ac:dyDescent="0.3">
      <c r="A75" s="109">
        <f>Sheet1!A643</f>
        <v>205021306400</v>
      </c>
      <c r="B75" s="708" t="str">
        <f>IFERROR(VLOOKUP(A75,Sheet1!$A$4:$H$2722,5,0),"-")</f>
        <v>Piesa suspedare NONIUS Superior 64 cm</v>
      </c>
      <c r="C75" s="709" t="e">
        <f>VLOOKUP(#REF!,Sheet1!$A$4:$H$2722,7,1)</f>
        <v>#REF!</v>
      </c>
      <c r="D75" s="710" t="e">
        <f>VLOOKUP(#REF!,Sheet1!$A$4:$H$2722,7,1)</f>
        <v>#REF!</v>
      </c>
      <c r="E75" s="247" t="str">
        <f>IFERROR(VLOOKUP(A75,Sheet1!$A$4:$N$2722,7,1),"-")</f>
        <v>buc</v>
      </c>
      <c r="F75" s="232">
        <f>IFERROR(VLOOKUP(A75,Sheet1!$A$4:$N$2722,9,1),"-")</f>
        <v>0</v>
      </c>
      <c r="G75" s="233">
        <f>IFERROR(VLOOKUP(A75,Sheet1!$A$4:$N$2722,10,1),"-")</f>
        <v>0</v>
      </c>
      <c r="H75" s="234">
        <f>IFERROR(VLOOKUP(A75,Sheet1!$A$4:$N$2722,11,1),"-")</f>
        <v>640</v>
      </c>
      <c r="I75" s="128">
        <f>IFERROR(VLOOKUP($A75,Sheet1!$A$4:$H$2722,8,1),"-")</f>
        <v>403.56</v>
      </c>
      <c r="J75" s="26">
        <f>I75-(I75*Cuprins!$H$19)</f>
        <v>403.56</v>
      </c>
      <c r="L75" s="706"/>
    </row>
    <row r="76" spans="1:12" ht="15" customHeight="1" x14ac:dyDescent="0.3">
      <c r="A76" s="107">
        <f>Sheet1!A644</f>
        <v>205021308400</v>
      </c>
      <c r="B76" s="711" t="str">
        <f>IFERROR(VLOOKUP(A76,Sheet1!$A$4:$H$2722,5,0),"-")</f>
        <v>Piesa suspedare NONIUS Superior 84 cm</v>
      </c>
      <c r="C76" s="711" t="e">
        <f>VLOOKUP(#REF!,Sheet1!$A$4:$H$2722,7,1)</f>
        <v>#REF!</v>
      </c>
      <c r="D76" s="711" t="e">
        <f>VLOOKUP(#REF!,Sheet1!$A$4:$H$2722,7,1)</f>
        <v>#REF!</v>
      </c>
      <c r="E76" s="242" t="str">
        <f>IFERROR(VLOOKUP(A76,Sheet1!$A$4:$N$2722,7,1),"-")</f>
        <v>buc</v>
      </c>
      <c r="F76" s="242">
        <f>IFERROR(VLOOKUP(A76,Sheet1!$A$4:$N$2722,9,1),"-")</f>
        <v>0</v>
      </c>
      <c r="G76" s="242">
        <f>IFERROR(VLOOKUP(A76,Sheet1!$A$4:$N$2722,10,1),"-")</f>
        <v>0</v>
      </c>
      <c r="H76" s="242">
        <f>IFERROR(VLOOKUP(A76,Sheet1!$A$4:$N$2722,11,1),"-")</f>
        <v>840</v>
      </c>
      <c r="I76" s="129">
        <f>IFERROR(VLOOKUP($A76,Sheet1!$A$4:$H$2722,8,1),"-")</f>
        <v>535.23</v>
      </c>
      <c r="J76" s="25">
        <f>I76-(I76*Cuprins!$H$19)</f>
        <v>535.23</v>
      </c>
      <c r="K76" s="9"/>
      <c r="L76" s="706"/>
    </row>
    <row r="77" spans="1:12" ht="15" customHeight="1" x14ac:dyDescent="0.3">
      <c r="A77" s="109">
        <f>Sheet1!A645</f>
        <v>205021309400</v>
      </c>
      <c r="B77" s="708" t="str">
        <f>IFERROR(VLOOKUP(A77,Sheet1!$A$4:$H$2722,5,0),"-")</f>
        <v>Piesa suspendare NONIUS Superior 94 cm</v>
      </c>
      <c r="C77" s="709" t="e">
        <f>VLOOKUP(#REF!,Sheet1!$A$4:$H$2722,7,1)</f>
        <v>#REF!</v>
      </c>
      <c r="D77" s="710" t="e">
        <f>VLOOKUP(#REF!,Sheet1!$A$4:$H$2722,7,1)</f>
        <v>#REF!</v>
      </c>
      <c r="E77" s="247" t="str">
        <f>IFERROR(VLOOKUP(A77,Sheet1!$A$4:$N$2722,7,1),"-")</f>
        <v>buc</v>
      </c>
      <c r="F77" s="232">
        <f>IFERROR(VLOOKUP(A77,Sheet1!$A$4:$N$2722,9,1),"-")</f>
        <v>0</v>
      </c>
      <c r="G77" s="233">
        <f>IFERROR(VLOOKUP(A77,Sheet1!$A$4:$N$2722,10,1),"-")</f>
        <v>0</v>
      </c>
      <c r="H77" s="234">
        <f>IFERROR(VLOOKUP(A77,Sheet1!$A$4:$N$2722,11,1),"-")</f>
        <v>940</v>
      </c>
      <c r="I77" s="128">
        <f>IFERROR(VLOOKUP($A77,Sheet1!$A$4:$H$2722,8,1),"-")</f>
        <v>5.57</v>
      </c>
      <c r="J77" s="26">
        <f>I77-(I77*Cuprins!$H$19)</f>
        <v>5.57</v>
      </c>
      <c r="K77" s="9"/>
      <c r="L77" s="706"/>
    </row>
    <row r="78" spans="1:12" ht="15" customHeight="1" x14ac:dyDescent="0.3">
      <c r="A78" s="107">
        <f>Sheet1!A646</f>
        <v>205021313000</v>
      </c>
      <c r="B78" s="711" t="str">
        <f>IFERROR(VLOOKUP(A78,Sheet1!$A$4:$H$2722,5,0),"-")</f>
        <v>Piesa suspedare NONIUS 300 cm</v>
      </c>
      <c r="C78" s="711" t="e">
        <f>VLOOKUP(#REF!,Sheet1!$A$4:$H$2722,7,1)</f>
        <v>#REF!</v>
      </c>
      <c r="D78" s="711" t="e">
        <f>VLOOKUP(#REF!,Sheet1!$A$4:$H$2722,7,1)</f>
        <v>#REF!</v>
      </c>
      <c r="E78" s="242" t="str">
        <f>IFERROR(VLOOKUP(A78,Sheet1!$A$4:$N$2722,7,1),"-")</f>
        <v>buc</v>
      </c>
      <c r="F78" s="242">
        <f>IFERROR(VLOOKUP(A78,Sheet1!$A$4:$N$2722,9,1),"-")</f>
        <v>0</v>
      </c>
      <c r="G78" s="242">
        <f>IFERROR(VLOOKUP(A78,Sheet1!$A$4:$N$2722,10,1),"-")</f>
        <v>0</v>
      </c>
      <c r="H78" s="242">
        <f>IFERROR(VLOOKUP(A78,Sheet1!$A$4:$N$2722,11,1),"-")</f>
        <v>3000</v>
      </c>
      <c r="I78" s="129">
        <f>IFERROR(VLOOKUP($A78,Sheet1!$A$4:$H$2722,8,1),"-")</f>
        <v>18.34</v>
      </c>
      <c r="J78" s="25">
        <f>I78-(I78*Cuprins!$H$19)</f>
        <v>18.34</v>
      </c>
      <c r="K78" s="9"/>
      <c r="L78" s="706"/>
    </row>
    <row r="79" spans="1:12" ht="15" customHeight="1" x14ac:dyDescent="0.3">
      <c r="A79" s="109"/>
      <c r="B79" s="708" t="str">
        <f>IFERROR(VLOOKUP(A79,Sheet1!$A$4:$H$2722,5,0),"-")</f>
        <v>-</v>
      </c>
      <c r="C79" s="709" t="e">
        <f>VLOOKUP(#REF!,Sheet1!$A$4:$H$2722,7,1)</f>
        <v>#REF!</v>
      </c>
      <c r="D79" s="710" t="e">
        <f>VLOOKUP(#REF!,Sheet1!$A$4:$H$2722,7,1)</f>
        <v>#REF!</v>
      </c>
      <c r="E79" s="247" t="str">
        <f>IFERROR(VLOOKUP(A79,Sheet1!$A$4:$N$2722,7,1),"-")</f>
        <v>-</v>
      </c>
      <c r="F79" s="232" t="str">
        <f>IFERROR(VLOOKUP(A79,Sheet1!$A$4:$N$2722,9,1),"-")</f>
        <v>-</v>
      </c>
      <c r="G79" s="233" t="str">
        <f>IFERROR(VLOOKUP(A79,Sheet1!$A$4:$N$2722,10,1),"-")</f>
        <v>-</v>
      </c>
      <c r="H79" s="234" t="str">
        <f>IFERROR(VLOOKUP(A79,Sheet1!$A$4:$N$2722,11,1),"-")</f>
        <v>-</v>
      </c>
      <c r="I79" s="128" t="str">
        <f>IFERROR(VLOOKUP($A79,Sheet1!$A$4:$H$2722,8,1),"-")</f>
        <v>-</v>
      </c>
      <c r="J79" s="26" t="str">
        <f>IFERROR(VLOOKUP($A79,Sheet1!$A$4:$H$2722,8,1),"-")</f>
        <v>-</v>
      </c>
      <c r="K79" s="9"/>
      <c r="L79" s="706"/>
    </row>
    <row r="80" spans="1:12" ht="15" customHeight="1" x14ac:dyDescent="0.3">
      <c r="A80" s="108"/>
      <c r="B80" s="720" t="str">
        <f>IFERROR(VLOOKUP(A80,Sheet1!$A$4:$H$2722,5,0),"-")</f>
        <v>-</v>
      </c>
      <c r="C80" s="720" t="e">
        <f>VLOOKUP(#REF!,Sheet1!$A$4:$H$2722,7,1)</f>
        <v>#REF!</v>
      </c>
      <c r="D80" s="720" t="e">
        <f>VLOOKUP(#REF!,Sheet1!$A$4:$H$2722,7,1)</f>
        <v>#REF!</v>
      </c>
      <c r="E80" s="238" t="str">
        <f>IFERROR(VLOOKUP(A80,Sheet1!$A$4:$N$2722,7,1),"-")</f>
        <v>-</v>
      </c>
      <c r="F80" s="238" t="str">
        <f>IFERROR(VLOOKUP(A80,Sheet1!$A$4:$N$2722,9,1),"-")</f>
        <v>-</v>
      </c>
      <c r="G80" s="238" t="str">
        <f>IFERROR(VLOOKUP(A80,Sheet1!$A$4:$N$2722,10,1),"-")</f>
        <v>-</v>
      </c>
      <c r="H80" s="238" t="str">
        <f>IFERROR(VLOOKUP(A80,Sheet1!$A$4:$N$2722,11,1),"-")</f>
        <v>-</v>
      </c>
      <c r="I80" s="131" t="str">
        <f>IFERROR(VLOOKUP($A80,Sheet1!$A$4:$H$2722,8,1),"-")</f>
        <v>-</v>
      </c>
      <c r="J80" s="29" t="str">
        <f>IFERROR(VLOOKUP($A80,Sheet1!$A$4:$H$2722,8,1),"-")</f>
        <v>-</v>
      </c>
      <c r="K80" s="9"/>
      <c r="L80" s="706"/>
    </row>
    <row r="81" spans="1:12" ht="15" customHeight="1" x14ac:dyDescent="0.3">
      <c r="K81" s="9"/>
      <c r="L81" s="706"/>
    </row>
    <row r="82" spans="1:12" ht="15" customHeight="1" x14ac:dyDescent="0.3">
      <c r="A82" s="667"/>
      <c r="B82" s="669" t="s">
        <v>3152</v>
      </c>
      <c r="C82" s="669"/>
      <c r="D82" s="669"/>
      <c r="E82" s="669"/>
      <c r="F82" s="669"/>
      <c r="G82" s="669"/>
      <c r="H82" s="669"/>
      <c r="I82" s="671"/>
      <c r="J82" s="672"/>
      <c r="L82" s="706"/>
    </row>
    <row r="83" spans="1:12" ht="15" customHeight="1" x14ac:dyDescent="0.3">
      <c r="A83" s="668"/>
      <c r="B83" s="670"/>
      <c r="C83" s="670"/>
      <c r="D83" s="670"/>
      <c r="E83" s="670"/>
      <c r="F83" s="670"/>
      <c r="G83" s="670"/>
      <c r="H83" s="670"/>
      <c r="I83" s="673"/>
      <c r="J83" s="674"/>
      <c r="L83" s="706"/>
    </row>
    <row r="84" spans="1:12" ht="15" customHeight="1" x14ac:dyDescent="0.3">
      <c r="A84" s="698" t="s">
        <v>2989</v>
      </c>
      <c r="B84" s="631" t="s">
        <v>2996</v>
      </c>
      <c r="C84" s="631"/>
      <c r="D84" s="631"/>
      <c r="E84" s="642" t="s">
        <v>3035</v>
      </c>
      <c r="F84" s="642" t="s">
        <v>2991</v>
      </c>
      <c r="G84" s="642" t="s">
        <v>2990</v>
      </c>
      <c r="H84" s="642" t="s">
        <v>3010</v>
      </c>
      <c r="I84" s="522" t="s">
        <v>3430</v>
      </c>
      <c r="J84" s="498" t="s">
        <v>3431</v>
      </c>
      <c r="L84" s="706"/>
    </row>
    <row r="85" spans="1:12" ht="15" customHeight="1" x14ac:dyDescent="0.3">
      <c r="A85" s="699"/>
      <c r="B85" s="633"/>
      <c r="C85" s="633"/>
      <c r="D85" s="633"/>
      <c r="E85" s="643"/>
      <c r="F85" s="643"/>
      <c r="G85" s="643"/>
      <c r="H85" s="643"/>
      <c r="I85" s="524"/>
      <c r="J85" s="500"/>
      <c r="L85" s="706"/>
    </row>
    <row r="86" spans="1:12" ht="15" customHeight="1" x14ac:dyDescent="0.3">
      <c r="A86" s="700"/>
      <c r="B86" s="635"/>
      <c r="C86" s="635"/>
      <c r="D86" s="635"/>
      <c r="E86" s="644"/>
      <c r="F86" s="643"/>
      <c r="G86" s="644"/>
      <c r="H86" s="644"/>
      <c r="I86" s="524"/>
      <c r="J86" s="500"/>
      <c r="K86" s="7"/>
      <c r="L86" s="706"/>
    </row>
    <row r="87" spans="1:12" ht="15" customHeight="1" x14ac:dyDescent="0.3">
      <c r="A87" s="109">
        <f>Sheet1!A609</f>
        <v>205020101000</v>
      </c>
      <c r="B87" s="708" t="str">
        <f>IFERROR(VLOOKUP(A87,Sheet1!$A$4:$H$2722,5,0),"-")</f>
        <v>Piesa de Prelungire Tirant (100)</v>
      </c>
      <c r="C87" s="709" t="e">
        <f>VLOOKUP(#REF!,Sheet1!$A$4:$H$2722,7,1)</f>
        <v>#REF!</v>
      </c>
      <c r="D87" s="710" t="e">
        <f>VLOOKUP(#REF!,Sheet1!$A$4:$H$2722,7,1)</f>
        <v>#REF!</v>
      </c>
      <c r="E87" s="247" t="str">
        <f>IFERROR(VLOOKUP(A87,Sheet1!$A$4:$N$2722,7,1),"-")</f>
        <v>buc</v>
      </c>
      <c r="F87" s="232">
        <f>IFERROR(VLOOKUP(A87,Sheet1!$A$4:$N$2722,9,1),"-")</f>
        <v>0</v>
      </c>
      <c r="G87" s="233">
        <f>IFERROR(VLOOKUP(A87,Sheet1!$A$4:$N$2722,10,1),"-")</f>
        <v>0</v>
      </c>
      <c r="H87" s="234">
        <f>IFERROR(VLOOKUP(A87,Sheet1!$A$4:$N$2722,11,1),"-")</f>
        <v>0</v>
      </c>
      <c r="I87" s="128">
        <f>IFERROR(VLOOKUP($A87,Sheet1!$A$4:$H$2722,8,1),"-")</f>
        <v>97.53</v>
      </c>
      <c r="J87" s="26">
        <f>I87-(I87*Cuprins!$H$19)</f>
        <v>97.53</v>
      </c>
      <c r="K87" s="7"/>
      <c r="L87" s="706"/>
    </row>
    <row r="88" spans="1:12" ht="15" customHeight="1" x14ac:dyDescent="0.3">
      <c r="A88" s="107">
        <f>Sheet1!A647</f>
        <v>205021501000</v>
      </c>
      <c r="B88" s="711" t="str">
        <f>IFERROR(VLOOKUP(A88,Sheet1!$A$4:$H$2722,5,0),"-")</f>
        <v>Tirant cu bucla 125 mm NIDA</v>
      </c>
      <c r="C88" s="711" t="e">
        <f>VLOOKUP(#REF!,Sheet1!$A$4:$H$2722,7,1)</f>
        <v>#REF!</v>
      </c>
      <c r="D88" s="711" t="e">
        <f>VLOOKUP(#REF!,Sheet1!$A$4:$H$2722,7,1)</f>
        <v>#REF!</v>
      </c>
      <c r="E88" s="242" t="str">
        <f>IFERROR(VLOOKUP(A88,Sheet1!$A$4:$N$2722,7,1),"-")</f>
        <v>buc</v>
      </c>
      <c r="F88" s="242">
        <f>IFERROR(VLOOKUP(A88,Sheet1!$A$4:$N$2722,9,1),"-")</f>
        <v>0</v>
      </c>
      <c r="G88" s="242">
        <f>IFERROR(VLOOKUP(A88,Sheet1!$A$4:$N$2722,10,1),"-")</f>
        <v>0</v>
      </c>
      <c r="H88" s="242">
        <f>IFERROR(VLOOKUP(A88,Sheet1!$A$4:$N$2722,11,1),"-")</f>
        <v>1250</v>
      </c>
      <c r="I88" s="129">
        <f>IFERROR(VLOOKUP($A88,Sheet1!$A$4:$H$2722,8,1),"-")</f>
        <v>17.78</v>
      </c>
      <c r="J88" s="25">
        <f>I88-(I88*Cuprins!$H$19)</f>
        <v>17.78</v>
      </c>
      <c r="K88" s="7"/>
      <c r="L88" s="706"/>
    </row>
    <row r="89" spans="1:12" ht="15" customHeight="1" x14ac:dyDescent="0.3">
      <c r="A89" s="109">
        <f>Sheet1!A648</f>
        <v>205021505000</v>
      </c>
      <c r="B89" s="708" t="str">
        <f>IFERROR(VLOOKUP(A89,Sheet1!$A$4:$H$2722,5,0),"-")</f>
        <v>Tirant cu bucla 500 mm- NIDA</v>
      </c>
      <c r="C89" s="709" t="e">
        <f>VLOOKUP(#REF!,Sheet1!$A$4:$H$2722,7,1)</f>
        <v>#REF!</v>
      </c>
      <c r="D89" s="710" t="e">
        <f>VLOOKUP(#REF!,Sheet1!$A$4:$H$2722,7,1)</f>
        <v>#REF!</v>
      </c>
      <c r="E89" s="247" t="str">
        <f>IFERROR(VLOOKUP(A89,Sheet1!$A$4:$N$2722,7,1),"-")</f>
        <v>buc</v>
      </c>
      <c r="F89" s="232">
        <f>IFERROR(VLOOKUP(A89,Sheet1!$A$4:$N$2722,9,1),"-")</f>
        <v>0</v>
      </c>
      <c r="G89" s="233">
        <f>IFERROR(VLOOKUP(A89,Sheet1!$A$4:$N$2722,10,1),"-")</f>
        <v>0</v>
      </c>
      <c r="H89" s="234">
        <f>IFERROR(VLOOKUP(A89,Sheet1!$A$4:$N$2722,11,1),"-")</f>
        <v>500</v>
      </c>
      <c r="I89" s="128">
        <f>IFERROR(VLOOKUP($A89,Sheet1!$A$4:$H$2722,8,1),"-")</f>
        <v>1</v>
      </c>
      <c r="J89" s="26">
        <f>I89-(I89*Cuprins!$H$19)</f>
        <v>1</v>
      </c>
      <c r="L89" s="706"/>
    </row>
    <row r="90" spans="1:12" ht="15" customHeight="1" x14ac:dyDescent="0.3">
      <c r="A90" s="107">
        <f>Sheet1!A649</f>
        <v>205021507500</v>
      </c>
      <c r="B90" s="711" t="str">
        <f>IFERROR(VLOOKUP(A90,Sheet1!$A$4:$H$2722,5,0),"-")</f>
        <v>Tirant cu bucla 750 mm - Nida</v>
      </c>
      <c r="C90" s="711" t="e">
        <f>VLOOKUP(#REF!,Sheet1!$A$4:$H$2722,7,1)</f>
        <v>#REF!</v>
      </c>
      <c r="D90" s="711" t="e">
        <f>VLOOKUP(#REF!,Sheet1!$A$4:$H$2722,7,1)</f>
        <v>#REF!</v>
      </c>
      <c r="E90" s="242" t="str">
        <f>IFERROR(VLOOKUP(A90,Sheet1!$A$4:$N$2722,7,1),"-")</f>
        <v>buc</v>
      </c>
      <c r="F90" s="242">
        <f>IFERROR(VLOOKUP(A90,Sheet1!$A$4:$N$2722,9,1),"-")</f>
        <v>0</v>
      </c>
      <c r="G90" s="242">
        <f>IFERROR(VLOOKUP(A90,Sheet1!$A$4:$N$2722,10,1),"-")</f>
        <v>0</v>
      </c>
      <c r="H90" s="242">
        <f>IFERROR(VLOOKUP(A90,Sheet1!$A$4:$N$2722,11,1),"-")</f>
        <v>750</v>
      </c>
      <c r="I90" s="129">
        <f>IFERROR(VLOOKUP($A90,Sheet1!$A$4:$H$2722,8,1),"-")</f>
        <v>1.55</v>
      </c>
      <c r="J90" s="25">
        <f>I90-(I90*Cuprins!$H$19)</f>
        <v>1.55</v>
      </c>
      <c r="L90" s="706"/>
    </row>
    <row r="91" spans="1:12" ht="15" customHeight="1" x14ac:dyDescent="0.3">
      <c r="A91" s="109">
        <f>Sheet1!A650</f>
        <v>205021510000</v>
      </c>
      <c r="B91" s="708" t="str">
        <f>IFERROR(VLOOKUP(A91,Sheet1!$A$4:$H$2722,5,0),"-")</f>
        <v>Tirant cu bucla 1000 mm - Nida</v>
      </c>
      <c r="C91" s="709" t="e">
        <f>VLOOKUP(#REF!,Sheet1!$A$4:$H$2722,7,1)</f>
        <v>#REF!</v>
      </c>
      <c r="D91" s="710" t="e">
        <f>VLOOKUP(#REF!,Sheet1!$A$4:$H$2722,7,1)</f>
        <v>#REF!</v>
      </c>
      <c r="E91" s="247" t="str">
        <f>IFERROR(VLOOKUP(A91,Sheet1!$A$4:$N$2722,7,1),"-")</f>
        <v>buc</v>
      </c>
      <c r="F91" s="232">
        <f>IFERROR(VLOOKUP(A91,Sheet1!$A$4:$N$2722,9,1),"-")</f>
        <v>0</v>
      </c>
      <c r="G91" s="233">
        <f>IFERROR(VLOOKUP(A91,Sheet1!$A$4:$N$2722,10,1),"-")</f>
        <v>0</v>
      </c>
      <c r="H91" s="234">
        <f>IFERROR(VLOOKUP(A91,Sheet1!$A$4:$N$2722,11,1),"-")</f>
        <v>1000</v>
      </c>
      <c r="I91" s="128">
        <f>IFERROR(VLOOKUP($A91,Sheet1!$A$4:$H$2722,8,1),"-")</f>
        <v>2.06</v>
      </c>
      <c r="J91" s="26">
        <f>I91-(I91*Cuprins!$H$19)</f>
        <v>2.06</v>
      </c>
      <c r="K91" s="9"/>
      <c r="L91" s="706"/>
    </row>
    <row r="92" spans="1:12" ht="15" customHeight="1" x14ac:dyDescent="0.3">
      <c r="A92" s="107">
        <f>Sheet1!A651</f>
        <v>205021515000</v>
      </c>
      <c r="B92" s="711" t="str">
        <f>IFERROR(VLOOKUP(A92,Sheet1!$A$4:$H$2722,5,0),"-")</f>
        <v>Tirant cu bucla 1500 mm - Nida</v>
      </c>
      <c r="C92" s="711" t="e">
        <f>VLOOKUP(#REF!,Sheet1!$A$4:$H$2722,7,1)</f>
        <v>#REF!</v>
      </c>
      <c r="D92" s="711" t="e">
        <f>VLOOKUP(#REF!,Sheet1!$A$4:$H$2722,7,1)</f>
        <v>#REF!</v>
      </c>
      <c r="E92" s="242" t="str">
        <f>IFERROR(VLOOKUP(A92,Sheet1!$A$4:$N$2722,7,1),"-")</f>
        <v>buc</v>
      </c>
      <c r="F92" s="242">
        <f>IFERROR(VLOOKUP(A92,Sheet1!$A$4:$N$2722,9,1),"-")</f>
        <v>0</v>
      </c>
      <c r="G92" s="242">
        <f>IFERROR(VLOOKUP(A92,Sheet1!$A$4:$N$2722,10,1),"-")</f>
        <v>0</v>
      </c>
      <c r="H92" s="242">
        <f>IFERROR(VLOOKUP(A92,Sheet1!$A$4:$N$2722,11,1),"-")</f>
        <v>1500</v>
      </c>
      <c r="I92" s="129">
        <f>IFERROR(VLOOKUP($A92,Sheet1!$A$4:$H$2722,8,1),"-")</f>
        <v>3.09</v>
      </c>
      <c r="J92" s="25">
        <f>I92-(I92*Cuprins!$H$19)</f>
        <v>3.09</v>
      </c>
      <c r="L92" s="706"/>
    </row>
    <row r="93" spans="1:12" ht="15" customHeight="1" x14ac:dyDescent="0.3">
      <c r="A93" s="109">
        <f>Sheet1!A652</f>
        <v>205021520000</v>
      </c>
      <c r="B93" s="708" t="str">
        <f>IFERROR(VLOOKUP(A93,Sheet1!$A$4:$H$2722,5,0),"-")</f>
        <v>Tirant cu bucla 2000 mm - Nida</v>
      </c>
      <c r="C93" s="709" t="e">
        <f>VLOOKUP(#REF!,Sheet1!$A$4:$H$2722,7,1)</f>
        <v>#REF!</v>
      </c>
      <c r="D93" s="710" t="e">
        <f>VLOOKUP(#REF!,Sheet1!$A$4:$H$2722,7,1)</f>
        <v>#REF!</v>
      </c>
      <c r="E93" s="247" t="str">
        <f>IFERROR(VLOOKUP(A93,Sheet1!$A$4:$N$2722,7,1),"-")</f>
        <v>buc</v>
      </c>
      <c r="F93" s="232">
        <f>IFERROR(VLOOKUP(A93,Sheet1!$A$4:$N$2722,9,1),"-")</f>
        <v>0</v>
      </c>
      <c r="G93" s="233">
        <f>IFERROR(VLOOKUP(A93,Sheet1!$A$4:$N$2722,10,1),"-")</f>
        <v>0</v>
      </c>
      <c r="H93" s="234">
        <f>IFERROR(VLOOKUP(A93,Sheet1!$A$4:$N$2722,11,1),"-")</f>
        <v>2000</v>
      </c>
      <c r="I93" s="128">
        <f>IFERROR(VLOOKUP($A93,Sheet1!$A$4:$H$2722,8,1),"-")</f>
        <v>4.17</v>
      </c>
      <c r="J93" s="26">
        <f>I93-(I93*Cuprins!$H$19)</f>
        <v>4.17</v>
      </c>
      <c r="L93" s="706"/>
    </row>
    <row r="94" spans="1:12" ht="15" customHeight="1" x14ac:dyDescent="0.3">
      <c r="A94" s="108">
        <f>Sheet1!A653</f>
        <v>205021530000</v>
      </c>
      <c r="B94" s="715" t="str">
        <f>IFERROR(VLOOKUP(A94,Sheet1!$A$4:$H$2722,5,0),"-")</f>
        <v>Tirant cu bucla 3000 mm - Nida</v>
      </c>
      <c r="C94" s="715" t="e">
        <f>VLOOKUP(#REF!,Sheet1!$A$4:$H$2722,7,1)</f>
        <v>#REF!</v>
      </c>
      <c r="D94" s="715" t="e">
        <f>VLOOKUP(#REF!,Sheet1!$A$4:$H$2722,7,1)</f>
        <v>#REF!</v>
      </c>
      <c r="E94" s="238" t="str">
        <f>IFERROR(VLOOKUP(A94,Sheet1!$A$4:$N$2722,7,1),"-")</f>
        <v>buc</v>
      </c>
      <c r="F94" s="238">
        <f>IFERROR(VLOOKUP(A94,Sheet1!$A$4:$N$2722,9,1),"-")</f>
        <v>0</v>
      </c>
      <c r="G94" s="238">
        <f>IFERROR(VLOOKUP(A94,Sheet1!$A$4:$N$2722,10,1),"-")</f>
        <v>0</v>
      </c>
      <c r="H94" s="238">
        <f>IFERROR(VLOOKUP(A94,Sheet1!$A$4:$N$2722,11,1),"-")</f>
        <v>3000</v>
      </c>
      <c r="I94" s="131">
        <f>IFERROR(VLOOKUP($A94,Sheet1!$A$4:$H$2722,8,1),"-")</f>
        <v>6.66</v>
      </c>
      <c r="J94" s="29">
        <f>I94-(I94*Cuprins!$H$19)</f>
        <v>6.66</v>
      </c>
      <c r="L94" s="706"/>
    </row>
    <row r="95" spans="1:12" ht="15" customHeight="1" x14ac:dyDescent="0.3">
      <c r="K95" s="7"/>
      <c r="L95" s="706"/>
    </row>
    <row r="96" spans="1:12" ht="15" customHeight="1" x14ac:dyDescent="0.3">
      <c r="A96" s="667"/>
      <c r="B96" s="669" t="s">
        <v>3155</v>
      </c>
      <c r="C96" s="669"/>
      <c r="D96" s="669"/>
      <c r="E96" s="669"/>
      <c r="F96" s="669"/>
      <c r="G96" s="669"/>
      <c r="H96" s="669"/>
      <c r="I96" s="671"/>
      <c r="J96" s="672"/>
      <c r="L96" s="706"/>
    </row>
    <row r="97" spans="1:12" ht="15" customHeight="1" x14ac:dyDescent="0.3">
      <c r="A97" s="668"/>
      <c r="B97" s="670"/>
      <c r="C97" s="670"/>
      <c r="D97" s="670"/>
      <c r="E97" s="670"/>
      <c r="F97" s="670"/>
      <c r="G97" s="670"/>
      <c r="H97" s="670"/>
      <c r="I97" s="673"/>
      <c r="J97" s="674"/>
      <c r="L97" s="706"/>
    </row>
    <row r="98" spans="1:12" ht="15" customHeight="1" x14ac:dyDescent="0.3">
      <c r="A98" s="698" t="s">
        <v>2989</v>
      </c>
      <c r="B98" s="631" t="s">
        <v>2996</v>
      </c>
      <c r="C98" s="631"/>
      <c r="D98" s="631"/>
      <c r="E98" s="642" t="s">
        <v>3035</v>
      </c>
      <c r="F98" s="642" t="s">
        <v>2991</v>
      </c>
      <c r="G98" s="642" t="s">
        <v>2990</v>
      </c>
      <c r="H98" s="642" t="s">
        <v>3010</v>
      </c>
      <c r="I98" s="522" t="s">
        <v>3430</v>
      </c>
      <c r="J98" s="498" t="s">
        <v>3431</v>
      </c>
      <c r="L98" s="706"/>
    </row>
    <row r="99" spans="1:12" ht="15" customHeight="1" x14ac:dyDescent="0.3">
      <c r="A99" s="699"/>
      <c r="B99" s="633"/>
      <c r="C99" s="633"/>
      <c r="D99" s="633"/>
      <c r="E99" s="643"/>
      <c r="F99" s="643"/>
      <c r="G99" s="643"/>
      <c r="H99" s="643"/>
      <c r="I99" s="524"/>
      <c r="J99" s="500"/>
      <c r="L99" s="706"/>
    </row>
    <row r="100" spans="1:12" ht="15" customHeight="1" x14ac:dyDescent="0.3">
      <c r="A100" s="700"/>
      <c r="B100" s="635"/>
      <c r="C100" s="635"/>
      <c r="D100" s="635"/>
      <c r="E100" s="644"/>
      <c r="F100" s="643"/>
      <c r="G100" s="644"/>
      <c r="H100" s="644"/>
      <c r="I100" s="524"/>
      <c r="J100" s="500"/>
      <c r="L100" s="706"/>
    </row>
    <row r="101" spans="1:12" ht="15" customHeight="1" x14ac:dyDescent="0.3">
      <c r="A101" s="109">
        <f>Sheet1!A638</f>
        <v>205021150500</v>
      </c>
      <c r="B101" s="708" t="str">
        <f>IFERROR(VLOOKUP(A101,Sheet1!$A$4:$H$2722,5,0),"-")</f>
        <v>Conector PHONI SL MEDIUM 410</v>
      </c>
      <c r="C101" s="709" t="e">
        <f>VLOOKUP(#REF!,Sheet1!$A$4:$H$2722,7,1)</f>
        <v>#REF!</v>
      </c>
      <c r="D101" s="710" t="e">
        <f>VLOOKUP(#REF!,Sheet1!$A$4:$H$2722,7,1)</f>
        <v>#REF!</v>
      </c>
      <c r="E101" s="247" t="str">
        <f>IFERROR(VLOOKUP(A101,Sheet1!$A$4:$N$2722,7,1),"-")</f>
        <v>buc</v>
      </c>
      <c r="F101" s="232">
        <f>IFERROR(VLOOKUP(A101,Sheet1!$A$4:$N$2722,9,1),"-")</f>
        <v>0</v>
      </c>
      <c r="G101" s="233">
        <f>IFERROR(VLOOKUP(A101,Sheet1!$A$4:$N$2722,10,1),"-")</f>
        <v>0</v>
      </c>
      <c r="H101" s="234">
        <f>IFERROR(VLOOKUP(A101,Sheet1!$A$4:$N$2722,11,1),"-")</f>
        <v>0</v>
      </c>
      <c r="I101" s="128">
        <f>IFERROR(VLOOKUP($A101,Sheet1!$A$4:$H$2722,8,1),"-")</f>
        <v>94.95</v>
      </c>
      <c r="J101" s="26">
        <f>I101-(I101*Cuprins!$H$19)</f>
        <v>94.95</v>
      </c>
      <c r="L101" s="706"/>
    </row>
    <row r="102" spans="1:12" ht="15" customHeight="1" x14ac:dyDescent="0.3">
      <c r="A102" s="107">
        <f>Sheet1!A639</f>
        <v>205021151000</v>
      </c>
      <c r="B102" s="711" t="str">
        <f>IFERROR(VLOOKUP(A102,Sheet1!$A$4:$H$2722,5,0),"-")</f>
        <v>Conector PHONI Light bt50</v>
      </c>
      <c r="C102" s="711" t="e">
        <f>VLOOKUP(#REF!,Sheet1!$A$4:$H$2722,7,1)</f>
        <v>#REF!</v>
      </c>
      <c r="D102" s="711" t="e">
        <f>VLOOKUP(#REF!,Sheet1!$A$4:$H$2722,7,1)</f>
        <v>#REF!</v>
      </c>
      <c r="E102" s="242" t="str">
        <f>IFERROR(VLOOKUP(A102,Sheet1!$A$4:$N$2722,7,1),"-")</f>
        <v>pac</v>
      </c>
      <c r="F102" s="242">
        <f>IFERROR(VLOOKUP(A102,Sheet1!$A$4:$N$2722,9,1),"-")</f>
        <v>0</v>
      </c>
      <c r="G102" s="242">
        <f>IFERROR(VLOOKUP(A102,Sheet1!$A$4:$N$2722,10,1),"-")</f>
        <v>0</v>
      </c>
      <c r="H102" s="242">
        <f>IFERROR(VLOOKUP(A102,Sheet1!$A$4:$N$2722,11,1),"-")</f>
        <v>0</v>
      </c>
      <c r="I102" s="129">
        <f>IFERROR(VLOOKUP($A102,Sheet1!$A$4:$H$2722,8,1),"-")</f>
        <v>688.1</v>
      </c>
      <c r="J102" s="25">
        <f>I102-(I102*Cuprins!$H$19)</f>
        <v>688.1</v>
      </c>
      <c r="L102" s="706"/>
    </row>
    <row r="103" spans="1:12" ht="15" customHeight="1" x14ac:dyDescent="0.3">
      <c r="A103" s="109" t="s">
        <v>2994</v>
      </c>
      <c r="B103" s="708" t="str">
        <f>IFERROR(VLOOKUP(A103,Sheet1!$A$4:$H$2722,5,0),"-")</f>
        <v>-</v>
      </c>
      <c r="C103" s="709" t="e">
        <f>VLOOKUP(#REF!,Sheet1!$A$4:$H$2722,7,1)</f>
        <v>#REF!</v>
      </c>
      <c r="D103" s="710" t="e">
        <f>VLOOKUP(#REF!,Sheet1!$A$4:$H$2722,7,1)</f>
        <v>#REF!</v>
      </c>
      <c r="E103" s="247" t="str">
        <f>IFERROR(VLOOKUP(A103,Sheet1!$A$4:$N$2722,7,1),"-")</f>
        <v>-</v>
      </c>
      <c r="F103" s="232" t="str">
        <f>IFERROR(VLOOKUP(A103,Sheet1!$A$4:$N$2722,9,1),"-")</f>
        <v>-</v>
      </c>
      <c r="G103" s="233" t="str">
        <f>IFERROR(VLOOKUP(A103,Sheet1!$A$4:$N$2722,10,1),"-")</f>
        <v>-</v>
      </c>
      <c r="H103" s="234" t="str">
        <f>IFERROR(VLOOKUP(A103,Sheet1!$A$4:$N$2722,11,1),"-")</f>
        <v>-</v>
      </c>
      <c r="I103" s="128" t="str">
        <f>IFERROR(VLOOKUP($A103,Sheet1!$A$4:$H$2722,8,1),"-")</f>
        <v>-</v>
      </c>
      <c r="J103" s="26" t="str">
        <f>IFERROR(VLOOKUP($A103,Sheet1!$A$4:$H$2722,8,1),"-")</f>
        <v>-</v>
      </c>
      <c r="L103" s="706"/>
    </row>
    <row r="104" spans="1:12" ht="15" customHeight="1" x14ac:dyDescent="0.3">
      <c r="A104" s="108" t="s">
        <v>2994</v>
      </c>
      <c r="B104" s="715" t="str">
        <f>IFERROR(VLOOKUP(A104,Sheet1!$A$4:$H$2722,5,0),"-")</f>
        <v>-</v>
      </c>
      <c r="C104" s="715" t="e">
        <f>VLOOKUP(#REF!,Sheet1!$A$4:$H$2722,7,1)</f>
        <v>#REF!</v>
      </c>
      <c r="D104" s="715" t="e">
        <f>VLOOKUP(#REF!,Sheet1!$A$4:$H$2722,7,1)</f>
        <v>#REF!</v>
      </c>
      <c r="E104" s="238" t="str">
        <f>IFERROR(VLOOKUP(A104,Sheet1!$A$4:$N$2722,7,1),"-")</f>
        <v>-</v>
      </c>
      <c r="F104" s="238" t="str">
        <f>IFERROR(VLOOKUP(A104,Sheet1!$A$4:$N$2722,9,1),"-")</f>
        <v>-</v>
      </c>
      <c r="G104" s="238" t="str">
        <f>IFERROR(VLOOKUP(A104,Sheet1!$A$4:$N$2722,10,1),"-")</f>
        <v>-</v>
      </c>
      <c r="H104" s="238" t="str">
        <f>IFERROR(VLOOKUP(A104,Sheet1!$A$4:$N$2722,11,1),"-")</f>
        <v>-</v>
      </c>
      <c r="I104" s="131" t="str">
        <f>IFERROR(VLOOKUP($A104,Sheet1!$A$4:$H$2722,8,1),"-")</f>
        <v>-</v>
      </c>
      <c r="J104" s="29" t="str">
        <f>IFERROR(VLOOKUP($A104,Sheet1!$A$4:$H$2722,8,1),"-")</f>
        <v>-</v>
      </c>
      <c r="L104" s="706"/>
    </row>
    <row r="105" spans="1:12" ht="15" customHeight="1" x14ac:dyDescent="0.3">
      <c r="L105" s="706"/>
    </row>
    <row r="106" spans="1:12" ht="15" customHeight="1" x14ac:dyDescent="0.3">
      <c r="L106" s="727" t="s">
        <v>3153</v>
      </c>
    </row>
    <row r="107" spans="1:12" ht="15" customHeight="1" thickBot="1" x14ac:dyDescent="0.35">
      <c r="L107" s="727"/>
    </row>
    <row r="108" spans="1:12" ht="15" customHeight="1" x14ac:dyDescent="0.3">
      <c r="A108" s="658"/>
      <c r="B108" s="661" t="s">
        <v>3156</v>
      </c>
      <c r="C108" s="661"/>
      <c r="D108" s="661"/>
      <c r="E108" s="661"/>
      <c r="F108" s="661"/>
      <c r="G108" s="661"/>
      <c r="H108" s="661"/>
      <c r="I108" s="661"/>
      <c r="J108" s="664"/>
      <c r="L108" s="727"/>
    </row>
    <row r="109" spans="1:12" ht="15" customHeight="1" x14ac:dyDescent="0.3">
      <c r="A109" s="659"/>
      <c r="B109" s="662"/>
      <c r="C109" s="662"/>
      <c r="D109" s="662"/>
      <c r="E109" s="662"/>
      <c r="F109" s="662"/>
      <c r="G109" s="662"/>
      <c r="H109" s="662"/>
      <c r="I109" s="662"/>
      <c r="J109" s="665"/>
      <c r="L109" s="727"/>
    </row>
    <row r="110" spans="1:12" ht="15" customHeight="1" thickBot="1" x14ac:dyDescent="0.35">
      <c r="A110" s="660"/>
      <c r="B110" s="663"/>
      <c r="C110" s="663"/>
      <c r="D110" s="663"/>
      <c r="E110" s="663"/>
      <c r="F110" s="663"/>
      <c r="G110" s="663"/>
      <c r="H110" s="663"/>
      <c r="I110" s="663"/>
      <c r="J110" s="666"/>
      <c r="L110" s="727"/>
    </row>
    <row r="111" spans="1:12" ht="15" customHeight="1" x14ac:dyDescent="0.3">
      <c r="A111" s="1"/>
      <c r="B111" s="249"/>
      <c r="C111" s="250"/>
      <c r="D111" s="250"/>
      <c r="E111" s="250"/>
      <c r="F111" s="250"/>
      <c r="G111" s="250"/>
      <c r="H111" s="251"/>
      <c r="I111" s="138"/>
      <c r="J111" s="3"/>
      <c r="L111" s="727"/>
    </row>
    <row r="112" spans="1:12" ht="15" customHeight="1" x14ac:dyDescent="0.3">
      <c r="A112" s="667"/>
      <c r="B112" s="669" t="s">
        <v>3152</v>
      </c>
      <c r="C112" s="669"/>
      <c r="D112" s="669"/>
      <c r="E112" s="669"/>
      <c r="F112" s="669"/>
      <c r="G112" s="669"/>
      <c r="H112" s="669"/>
      <c r="I112" s="671"/>
      <c r="J112" s="672"/>
      <c r="L112" s="72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27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L114" s="727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27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K116" s="7"/>
      <c r="L116" s="727"/>
    </row>
    <row r="117" spans="1:12" ht="15" customHeight="1" x14ac:dyDescent="0.3">
      <c r="A117" s="109">
        <f>Sheet1!A654</f>
        <v>205025502500</v>
      </c>
      <c r="B117" s="708" t="str">
        <f>IFERROR(VLOOKUP(A117,Sheet1!$A$4:$H$2722,5,0),"-")</f>
        <v>Tirant cu bucla 250 mm</v>
      </c>
      <c r="C117" s="709" t="e">
        <f>VLOOKUP(#REF!,Sheet1!$A$4:$H$2722,7,1)</f>
        <v>#REF!</v>
      </c>
      <c r="D117" s="710" t="e">
        <f>VLOOKUP(#REF!,Sheet1!$A$4:$H$2722,7,1)</f>
        <v>#REF!</v>
      </c>
      <c r="E117" s="247" t="str">
        <f>IFERROR(VLOOKUP(A117,Sheet1!$A$4:$N$2722,7,1),"-")</f>
        <v>buc</v>
      </c>
      <c r="F117" s="232">
        <f>IFERROR(VLOOKUP(A117,Sheet1!$A$4:$N$2722,9,1),"-")</f>
        <v>0</v>
      </c>
      <c r="G117" s="233">
        <f>IFERROR(VLOOKUP(A117,Sheet1!$A$4:$N$2722,10,1),"-")</f>
        <v>0</v>
      </c>
      <c r="H117" s="234">
        <f>IFERROR(VLOOKUP(A117,Sheet1!$A$4:$N$2722,11,1),"-")</f>
        <v>250</v>
      </c>
      <c r="I117" s="128">
        <f>IFERROR(VLOOKUP($A117,Sheet1!$A$4:$H$2722,8,1),"-")</f>
        <v>0.36</v>
      </c>
      <c r="J117" s="26">
        <f>I117-(I117*Cuprins!$H$19)</f>
        <v>0.36</v>
      </c>
      <c r="K117" s="7"/>
      <c r="L117" s="727"/>
    </row>
    <row r="118" spans="1:12" ht="15" customHeight="1" x14ac:dyDescent="0.3">
      <c r="A118" s="114">
        <f>Sheet1!A655</f>
        <v>205025503000</v>
      </c>
      <c r="B118" s="716" t="str">
        <f>IFERROR(VLOOKUP(A118,Sheet1!$A$4:$H$2722,5,0),"-")</f>
        <v>Tirant cu bucla 300 mm</v>
      </c>
      <c r="C118" s="716" t="e">
        <f>VLOOKUP(#REF!,Sheet1!$A$4:$H$2722,7,1)</f>
        <v>#REF!</v>
      </c>
      <c r="D118" s="716" t="e">
        <f>VLOOKUP(#REF!,Sheet1!$A$4:$H$2722,7,1)</f>
        <v>#REF!</v>
      </c>
      <c r="E118" s="242" t="str">
        <f>IFERROR(VLOOKUP(A118,Sheet1!$A$4:$N$2722,7,1),"-")</f>
        <v>buc</v>
      </c>
      <c r="F118" s="242">
        <f>IFERROR(VLOOKUP(A118,Sheet1!$A$4:$N$2722,9,1),"-")</f>
        <v>0</v>
      </c>
      <c r="G118" s="242">
        <f>IFERROR(VLOOKUP(A118,Sheet1!$A$4:$N$2722,10,1),"-")</f>
        <v>0</v>
      </c>
      <c r="H118" s="242">
        <f>IFERROR(VLOOKUP(A118,Sheet1!$A$4:$N$2722,11,1),"-")</f>
        <v>300</v>
      </c>
      <c r="I118" s="129">
        <f>IFERROR(VLOOKUP($A118,Sheet1!$A$4:$H$2722,8,1),"-")</f>
        <v>0.54</v>
      </c>
      <c r="J118" s="25">
        <f>I118-(I118*Cuprins!$H$19)</f>
        <v>0.54</v>
      </c>
      <c r="K118" s="7"/>
      <c r="L118" s="727"/>
    </row>
    <row r="119" spans="1:12" ht="15" customHeight="1" x14ac:dyDescent="0.3">
      <c r="A119" s="109">
        <f>Sheet1!A656</f>
        <v>205025503500</v>
      </c>
      <c r="B119" s="708" t="str">
        <f>IFERROR(VLOOKUP(A119,Sheet1!$A$4:$H$2722,5,0),"-")</f>
        <v>Tirant cu bucla 375 mm</v>
      </c>
      <c r="C119" s="709" t="e">
        <f>VLOOKUP(#REF!,Sheet1!$A$4:$H$2722,7,1)</f>
        <v>#REF!</v>
      </c>
      <c r="D119" s="710" t="e">
        <f>VLOOKUP(#REF!,Sheet1!$A$4:$H$2722,7,1)</f>
        <v>#REF!</v>
      </c>
      <c r="E119" s="247" t="str">
        <f>IFERROR(VLOOKUP(A119,Sheet1!$A$4:$N$2722,7,1),"-")</f>
        <v>buc</v>
      </c>
      <c r="F119" s="232">
        <f>IFERROR(VLOOKUP(A119,Sheet1!$A$4:$N$2722,9,1),"-")</f>
        <v>0</v>
      </c>
      <c r="G119" s="233">
        <f>IFERROR(VLOOKUP(A119,Sheet1!$A$4:$N$2722,10,1),"-")</f>
        <v>0</v>
      </c>
      <c r="H119" s="234">
        <f>IFERROR(VLOOKUP(A119,Sheet1!$A$4:$N$2722,11,1),"-")</f>
        <v>375</v>
      </c>
      <c r="I119" s="128">
        <f>IFERROR(VLOOKUP($A119,Sheet1!$A$4:$H$2722,8,1),"-")</f>
        <v>0.5</v>
      </c>
      <c r="J119" s="26">
        <f>I119-(I119*Cuprins!$H$19)</f>
        <v>0.5</v>
      </c>
      <c r="L119" s="727"/>
    </row>
    <row r="120" spans="1:12" ht="15" customHeight="1" x14ac:dyDescent="0.3">
      <c r="A120" s="114">
        <f>Sheet1!A657</f>
        <v>205025505000</v>
      </c>
      <c r="B120" s="716" t="str">
        <f>IFERROR(VLOOKUP(A120,Sheet1!$A$4:$H$2722,5,0),"-")</f>
        <v>Tirant cu bucla 500 mm</v>
      </c>
      <c r="C120" s="716" t="e">
        <f>VLOOKUP(#REF!,Sheet1!$A$4:$H$2722,7,1)</f>
        <v>#REF!</v>
      </c>
      <c r="D120" s="716" t="e">
        <f>VLOOKUP(#REF!,Sheet1!$A$4:$H$2722,7,1)</f>
        <v>#REF!</v>
      </c>
      <c r="E120" s="242" t="str">
        <f>IFERROR(VLOOKUP(A120,Sheet1!$A$4:$N$2722,7,1),"-")</f>
        <v>buc</v>
      </c>
      <c r="F120" s="242">
        <f>IFERROR(VLOOKUP(A120,Sheet1!$A$4:$N$2722,9,1),"-")</f>
        <v>0</v>
      </c>
      <c r="G120" s="242">
        <f>IFERROR(VLOOKUP(A120,Sheet1!$A$4:$N$2722,10,1),"-")</f>
        <v>0</v>
      </c>
      <c r="H120" s="242">
        <f>IFERROR(VLOOKUP(A120,Sheet1!$A$4:$N$2722,11,1),"-")</f>
        <v>500</v>
      </c>
      <c r="I120" s="129">
        <f>IFERROR(VLOOKUP($A120,Sheet1!$A$4:$H$2722,8,1),"-")</f>
        <v>0.66</v>
      </c>
      <c r="J120" s="25">
        <f>I120-(I120*Cuprins!$H$19)</f>
        <v>0.66</v>
      </c>
      <c r="L120" s="727"/>
    </row>
    <row r="121" spans="1:12" ht="15" customHeight="1" x14ac:dyDescent="0.3">
      <c r="A121" s="109">
        <f>Sheet1!A658</f>
        <v>205025507500</v>
      </c>
      <c r="B121" s="708" t="str">
        <f>IFERROR(VLOOKUP(A121,Sheet1!$A$4:$H$2722,5,0),"-")</f>
        <v>Tirant cu bucla 750 mm</v>
      </c>
      <c r="C121" s="709" t="e">
        <f>VLOOKUP(#REF!,Sheet1!$A$4:$H$2722,7,1)</f>
        <v>#REF!</v>
      </c>
      <c r="D121" s="710" t="e">
        <f>VLOOKUP(#REF!,Sheet1!$A$4:$H$2722,7,1)</f>
        <v>#REF!</v>
      </c>
      <c r="E121" s="247" t="str">
        <f>IFERROR(VLOOKUP(A121,Sheet1!$A$4:$N$2722,7,1),"-")</f>
        <v>buc</v>
      </c>
      <c r="F121" s="232">
        <f>IFERROR(VLOOKUP(A121,Sheet1!$A$4:$N$2722,9,1),"-")</f>
        <v>0</v>
      </c>
      <c r="G121" s="233">
        <f>IFERROR(VLOOKUP(A121,Sheet1!$A$4:$N$2722,10,1),"-")</f>
        <v>0</v>
      </c>
      <c r="H121" s="234">
        <f>IFERROR(VLOOKUP(A121,Sheet1!$A$4:$N$2722,11,1),"-")</f>
        <v>750</v>
      </c>
      <c r="I121" s="128">
        <f>IFERROR(VLOOKUP($A121,Sheet1!$A$4:$H$2722,8,1),"-")</f>
        <v>0.95</v>
      </c>
      <c r="J121" s="26">
        <f>I121-(I121*Cuprins!$H$19)</f>
        <v>0.95</v>
      </c>
      <c r="L121" s="494">
        <f>L69+1</f>
        <v>53</v>
      </c>
    </row>
    <row r="122" spans="1:12" ht="15" customHeight="1" x14ac:dyDescent="0.3">
      <c r="A122" s="114">
        <f>Sheet1!A659</f>
        <v>205025510000</v>
      </c>
      <c r="B122" s="716" t="str">
        <f>IFERROR(VLOOKUP(A122,Sheet1!$A$4:$H$2722,5,0),"-")</f>
        <v>Tirant cu bucla 1000 mm</v>
      </c>
      <c r="C122" s="716" t="e">
        <f>VLOOKUP(#REF!,Sheet1!$A$4:$H$2722,7,1)</f>
        <v>#REF!</v>
      </c>
      <c r="D122" s="716" t="e">
        <f>VLOOKUP(#REF!,Sheet1!$A$4:$H$2722,7,1)</f>
        <v>#REF!</v>
      </c>
      <c r="E122" s="242" t="str">
        <f>IFERROR(VLOOKUP(A122,Sheet1!$A$4:$N$2722,7,1),"-")</f>
        <v>buc</v>
      </c>
      <c r="F122" s="242">
        <f>IFERROR(VLOOKUP(A122,Sheet1!$A$4:$N$2722,9,1),"-")</f>
        <v>0</v>
      </c>
      <c r="G122" s="242">
        <f>IFERROR(VLOOKUP(A122,Sheet1!$A$4:$N$2722,10,1),"-")</f>
        <v>0</v>
      </c>
      <c r="H122" s="242">
        <f>IFERROR(VLOOKUP(A122,Sheet1!$A$4:$N$2722,11,1),"-")</f>
        <v>1000</v>
      </c>
      <c r="I122" s="129">
        <f>IFERROR(VLOOKUP($A122,Sheet1!$A$4:$H$2722,8,1),"-")</f>
        <v>1.27</v>
      </c>
      <c r="J122" s="25">
        <f>I122-(I122*Cuprins!$H$19)</f>
        <v>1.27</v>
      </c>
      <c r="L122" s="494"/>
    </row>
    <row r="123" spans="1:12" ht="15" customHeight="1" x14ac:dyDescent="0.3">
      <c r="A123" s="109">
        <f>Sheet1!A660</f>
        <v>205025512500</v>
      </c>
      <c r="B123" s="708" t="str">
        <f>IFERROR(VLOOKUP(A123,Sheet1!$A$4:$H$2722,5,0),"-")</f>
        <v>Tirant cu bucla 1250 mm</v>
      </c>
      <c r="C123" s="709" t="e">
        <f>VLOOKUP(#REF!,Sheet1!$A$4:$H$2722,7,1)</f>
        <v>#REF!</v>
      </c>
      <c r="D123" s="710" t="e">
        <f>VLOOKUP(#REF!,Sheet1!$A$4:$H$2722,7,1)</f>
        <v>#REF!</v>
      </c>
      <c r="E123" s="247" t="str">
        <f>IFERROR(VLOOKUP(A123,Sheet1!$A$4:$N$2722,7,1),"-")</f>
        <v>buc</v>
      </c>
      <c r="F123" s="232">
        <f>IFERROR(VLOOKUP(A123,Sheet1!$A$4:$N$2722,9,1),"-")</f>
        <v>0</v>
      </c>
      <c r="G123" s="233">
        <f>IFERROR(VLOOKUP(A123,Sheet1!$A$4:$N$2722,10,1),"-")</f>
        <v>0</v>
      </c>
      <c r="H123" s="234">
        <f>IFERROR(VLOOKUP(A123,Sheet1!$A$4:$N$2722,11,1),"-")</f>
        <v>1250</v>
      </c>
      <c r="I123" s="128">
        <f>IFERROR(VLOOKUP($A123,Sheet1!$A$4:$H$2722,8,1),"-")</f>
        <v>1.59</v>
      </c>
      <c r="J123" s="26">
        <f>I123-(I123*Cuprins!$H$19)</f>
        <v>1.59</v>
      </c>
      <c r="K123" s="8"/>
      <c r="L123" s="706" t="s">
        <v>3001</v>
      </c>
    </row>
    <row r="124" spans="1:12" ht="15" customHeight="1" x14ac:dyDescent="0.3">
      <c r="A124" s="114">
        <f>Sheet1!A661</f>
        <v>205025515000</v>
      </c>
      <c r="B124" s="716" t="str">
        <f>IFERROR(VLOOKUP(A124,Sheet1!$A$4:$H$2722,5,0),"-")</f>
        <v>Tirant cu bucla 1500 mm</v>
      </c>
      <c r="C124" s="716" t="e">
        <f>VLOOKUP(#REF!,Sheet1!$A$4:$H$2722,7,1)</f>
        <v>#REF!</v>
      </c>
      <c r="D124" s="716" t="e">
        <f>VLOOKUP(#REF!,Sheet1!$A$4:$H$2722,7,1)</f>
        <v>#REF!</v>
      </c>
      <c r="E124" s="242" t="str">
        <f>IFERROR(VLOOKUP(A124,Sheet1!$A$4:$N$2722,7,1),"-")</f>
        <v>buc</v>
      </c>
      <c r="F124" s="242">
        <f>IFERROR(VLOOKUP(A124,Sheet1!$A$4:$N$2722,9,1),"-")</f>
        <v>0</v>
      </c>
      <c r="G124" s="242">
        <f>IFERROR(VLOOKUP(A124,Sheet1!$A$4:$N$2722,10,1),"-")</f>
        <v>0</v>
      </c>
      <c r="H124" s="242">
        <f>IFERROR(VLOOKUP(A124,Sheet1!$A$4:$N$2722,11,1),"-")</f>
        <v>1500</v>
      </c>
      <c r="I124" s="129">
        <f>IFERROR(VLOOKUP($A124,Sheet1!$A$4:$H$2722,8,1),"-")</f>
        <v>1.89</v>
      </c>
      <c r="J124" s="25">
        <f>I124-(I124*Cuprins!$H$19)</f>
        <v>1.89</v>
      </c>
      <c r="L124" s="706"/>
    </row>
    <row r="125" spans="1:12" ht="15" customHeight="1" x14ac:dyDescent="0.3">
      <c r="A125" s="109">
        <f>Sheet1!A662</f>
        <v>205025516000</v>
      </c>
      <c r="B125" s="708" t="str">
        <f>IFERROR(VLOOKUP(A125,Sheet1!$A$4:$H$2722,5,0),"-")</f>
        <v>Tirant cu bucla 1600 mm</v>
      </c>
      <c r="C125" s="709" t="e">
        <f>VLOOKUP(#REF!,Sheet1!$A$4:$H$2722,7,1)</f>
        <v>#REF!</v>
      </c>
      <c r="D125" s="710" t="e">
        <f>VLOOKUP(#REF!,Sheet1!$A$4:$H$2722,7,1)</f>
        <v>#REF!</v>
      </c>
      <c r="E125" s="247" t="str">
        <f>IFERROR(VLOOKUP(A125,Sheet1!$A$4:$N$2722,7,1),"-")</f>
        <v>buc</v>
      </c>
      <c r="F125" s="232">
        <f>IFERROR(VLOOKUP(A125,Sheet1!$A$4:$N$2722,9,1),"-")</f>
        <v>0</v>
      </c>
      <c r="G125" s="233">
        <f>IFERROR(VLOOKUP(A125,Sheet1!$A$4:$N$2722,10,1),"-")</f>
        <v>0</v>
      </c>
      <c r="H125" s="234">
        <f>IFERROR(VLOOKUP(A125,Sheet1!$A$4:$N$2722,11,1),"-")</f>
        <v>1600</v>
      </c>
      <c r="I125" s="128">
        <f>IFERROR(VLOOKUP($A125,Sheet1!$A$4:$H$2722,8,1),"-")</f>
        <v>2.4300000000000002</v>
      </c>
      <c r="J125" s="26">
        <f>I125-(I125*Cuprins!$H$19)</f>
        <v>2.4300000000000002</v>
      </c>
      <c r="L125" s="706"/>
    </row>
    <row r="126" spans="1:12" ht="15" customHeight="1" x14ac:dyDescent="0.3">
      <c r="A126" s="114">
        <f>Sheet1!A663</f>
        <v>205025520000</v>
      </c>
      <c r="B126" s="716" t="str">
        <f>IFERROR(VLOOKUP(A126,Sheet1!$A$4:$H$2722,5,0),"-")</f>
        <v>Tirant cu bucla 2000 mm</v>
      </c>
      <c r="C126" s="716" t="e">
        <f>VLOOKUP(#REF!,Sheet1!$A$4:$H$2722,7,1)</f>
        <v>#REF!</v>
      </c>
      <c r="D126" s="716" t="e">
        <f>VLOOKUP(#REF!,Sheet1!$A$4:$H$2722,7,1)</f>
        <v>#REF!</v>
      </c>
      <c r="E126" s="242" t="str">
        <f>IFERROR(VLOOKUP(A126,Sheet1!$A$4:$N$2722,7,1),"-")</f>
        <v>buc</v>
      </c>
      <c r="F126" s="242">
        <f>IFERROR(VLOOKUP(A126,Sheet1!$A$4:$N$2722,9,1),"-")</f>
        <v>0</v>
      </c>
      <c r="G126" s="242">
        <f>IFERROR(VLOOKUP(A126,Sheet1!$A$4:$N$2722,10,1),"-")</f>
        <v>0</v>
      </c>
      <c r="H126" s="242">
        <f>IFERROR(VLOOKUP(A126,Sheet1!$A$4:$N$2722,11,1),"-")</f>
        <v>2000</v>
      </c>
      <c r="I126" s="129">
        <f>IFERROR(VLOOKUP($A126,Sheet1!$A$4:$H$2722,8,1),"-")</f>
        <v>2.57</v>
      </c>
      <c r="J126" s="25">
        <f>I126-(I126*Cuprins!$H$19)</f>
        <v>2.57</v>
      </c>
      <c r="L126" s="706"/>
    </row>
    <row r="127" spans="1:12" ht="15" customHeight="1" x14ac:dyDescent="0.3">
      <c r="A127" s="109">
        <f>Sheet1!A664</f>
        <v>205025525000</v>
      </c>
      <c r="B127" s="708" t="str">
        <f>IFERROR(VLOOKUP(A127,Sheet1!$A$4:$H$2722,5,0),"-")</f>
        <v>Tirant cu bucla 2500 mm</v>
      </c>
      <c r="C127" s="709" t="e">
        <f>VLOOKUP(#REF!,Sheet1!$A$4:$H$2722,7,1)</f>
        <v>#REF!</v>
      </c>
      <c r="D127" s="710" t="e">
        <f>VLOOKUP(#REF!,Sheet1!$A$4:$H$2722,7,1)</f>
        <v>#REF!</v>
      </c>
      <c r="E127" s="247" t="str">
        <f>IFERROR(VLOOKUP(A127,Sheet1!$A$4:$N$2722,7,1),"-")</f>
        <v>buc</v>
      </c>
      <c r="F127" s="232">
        <f>IFERROR(VLOOKUP(A127,Sheet1!$A$4:$N$2722,9,1),"-")</f>
        <v>0</v>
      </c>
      <c r="G127" s="233">
        <f>IFERROR(VLOOKUP(A127,Sheet1!$A$4:$N$2722,10,1),"-")</f>
        <v>0</v>
      </c>
      <c r="H127" s="234">
        <f>IFERROR(VLOOKUP(A127,Sheet1!$A$4:$N$2722,11,1),"-")</f>
        <v>2500</v>
      </c>
      <c r="I127" s="128">
        <f>IFERROR(VLOOKUP($A127,Sheet1!$A$4:$H$2722,8,1),"-")</f>
        <v>3.21</v>
      </c>
      <c r="J127" s="26">
        <f>I127-(I127*Cuprins!$H$19)</f>
        <v>3.21</v>
      </c>
      <c r="K127" s="7"/>
      <c r="L127" s="706"/>
    </row>
    <row r="128" spans="1:12" ht="15" customHeight="1" x14ac:dyDescent="0.3">
      <c r="A128" s="114">
        <f>Sheet1!A665</f>
        <v>205025530000</v>
      </c>
      <c r="B128" s="716" t="str">
        <f>IFERROR(VLOOKUP(A128,Sheet1!$A$4:$H$2722,5,0),"-")</f>
        <v>Tirant cu bucla 3000 mm</v>
      </c>
      <c r="C128" s="716" t="e">
        <f>VLOOKUP(#REF!,Sheet1!$A$4:$H$2722,7,1)</f>
        <v>#REF!</v>
      </c>
      <c r="D128" s="716" t="e">
        <f>VLOOKUP(#REF!,Sheet1!$A$4:$H$2722,7,1)</f>
        <v>#REF!</v>
      </c>
      <c r="E128" s="242" t="str">
        <f>IFERROR(VLOOKUP(A128,Sheet1!$A$4:$N$2722,7,1),"-")</f>
        <v>buc</v>
      </c>
      <c r="F128" s="242">
        <f>IFERROR(VLOOKUP(A128,Sheet1!$A$4:$N$2722,9,1),"-")</f>
        <v>0</v>
      </c>
      <c r="G128" s="242">
        <f>IFERROR(VLOOKUP(A128,Sheet1!$A$4:$N$2722,10,1),"-")</f>
        <v>0</v>
      </c>
      <c r="H128" s="242">
        <f>IFERROR(VLOOKUP(A128,Sheet1!$A$4:$N$2722,11,1),"-")</f>
        <v>3000</v>
      </c>
      <c r="I128" s="129">
        <f>IFERROR(VLOOKUP($A128,Sheet1!$A$4:$H$2722,8,1),"-")</f>
        <v>3.85</v>
      </c>
      <c r="J128" s="25">
        <f>I128-(I128*Cuprins!$H$19)</f>
        <v>3.85</v>
      </c>
      <c r="K128" s="9"/>
      <c r="L128" s="706"/>
    </row>
    <row r="129" spans="1:12" ht="15" customHeight="1" x14ac:dyDescent="0.3">
      <c r="A129" s="109">
        <f>Sheet1!A666</f>
        <v>205025537000</v>
      </c>
      <c r="B129" s="708" t="str">
        <f>IFERROR(VLOOKUP(A129,Sheet1!$A$4:$H$2722,5,0),"-")</f>
        <v>Tirant cu bucla 3700 mm</v>
      </c>
      <c r="C129" s="709" t="e">
        <f>VLOOKUP(#REF!,Sheet1!$A$4:$H$2722,7,1)</f>
        <v>#REF!</v>
      </c>
      <c r="D129" s="710" t="e">
        <f>VLOOKUP(#REF!,Sheet1!$A$4:$H$2722,7,1)</f>
        <v>#REF!</v>
      </c>
      <c r="E129" s="247" t="str">
        <f>IFERROR(VLOOKUP(A129,Sheet1!$A$4:$N$2722,7,1),"-")</f>
        <v>buc</v>
      </c>
      <c r="F129" s="232">
        <f>IFERROR(VLOOKUP(A129,Sheet1!$A$4:$N$2722,9,1),"-")</f>
        <v>0</v>
      </c>
      <c r="G129" s="233">
        <f>IFERROR(VLOOKUP(A129,Sheet1!$A$4:$N$2722,10,1),"-")</f>
        <v>0</v>
      </c>
      <c r="H129" s="234">
        <f>IFERROR(VLOOKUP(A129,Sheet1!$A$4:$N$2722,11,1),"-")</f>
        <v>3700</v>
      </c>
      <c r="I129" s="128">
        <f>IFERROR(VLOOKUP($A129,Sheet1!$A$4:$H$2722,8,1),"-")</f>
        <v>3.85</v>
      </c>
      <c r="J129" s="26">
        <f>I129-(I129*Cuprins!$H$19)</f>
        <v>3.85</v>
      </c>
      <c r="L129" s="706"/>
    </row>
    <row r="130" spans="1:12" ht="15" customHeight="1" x14ac:dyDescent="0.3">
      <c r="A130" s="114">
        <f>Sheet1!A667</f>
        <v>205025601000</v>
      </c>
      <c r="B130" s="716" t="str">
        <f>IFERROR(VLOOKUP(A130,Sheet1!$A$4:$H$2722,5,0),"-")</f>
        <v>Tirant cu carlig 125 mm</v>
      </c>
      <c r="C130" s="716" t="e">
        <f>VLOOKUP(#REF!,Sheet1!$A$4:$H$2722,7,1)</f>
        <v>#REF!</v>
      </c>
      <c r="D130" s="716" t="e">
        <f>VLOOKUP(#REF!,Sheet1!$A$4:$H$2722,7,1)</f>
        <v>#REF!</v>
      </c>
      <c r="E130" s="242" t="str">
        <f>IFERROR(VLOOKUP(A130,Sheet1!$A$4:$N$2722,7,1),"-")</f>
        <v>buc</v>
      </c>
      <c r="F130" s="242">
        <f>IFERROR(VLOOKUP(A130,Sheet1!$A$4:$N$2722,9,1),"-")</f>
        <v>0</v>
      </c>
      <c r="G130" s="242">
        <f>IFERROR(VLOOKUP(A130,Sheet1!$A$4:$N$2722,10,1),"-")</f>
        <v>0</v>
      </c>
      <c r="H130" s="242">
        <f>IFERROR(VLOOKUP(A130,Sheet1!$A$4:$N$2722,11,1),"-")</f>
        <v>125</v>
      </c>
      <c r="I130" s="129">
        <f>IFERROR(VLOOKUP($A130,Sheet1!$A$4:$H$2722,8,1),"-")</f>
        <v>0.13</v>
      </c>
      <c r="J130" s="25">
        <f>I130-(I130*Cuprins!$H$19)</f>
        <v>0.13</v>
      </c>
      <c r="K130" s="9"/>
      <c r="L130" s="706"/>
    </row>
    <row r="131" spans="1:12" ht="15" customHeight="1" x14ac:dyDescent="0.3">
      <c r="A131" s="109">
        <f>Sheet1!A668</f>
        <v>205025602500</v>
      </c>
      <c r="B131" s="708" t="str">
        <f>IFERROR(VLOOKUP(A131,Sheet1!$A$4:$H$2722,5,0),"-")</f>
        <v>Tirant cu Carlig 250 mm</v>
      </c>
      <c r="C131" s="709" t="e">
        <f>VLOOKUP(#REF!,Sheet1!$A$4:$H$2722,7,1)</f>
        <v>#REF!</v>
      </c>
      <c r="D131" s="710" t="e">
        <f>VLOOKUP(#REF!,Sheet1!$A$4:$H$2722,7,1)</f>
        <v>#REF!</v>
      </c>
      <c r="E131" s="247" t="str">
        <f>IFERROR(VLOOKUP(A131,Sheet1!$A$4:$N$2722,7,1),"-")</f>
        <v>buc</v>
      </c>
      <c r="F131" s="232">
        <f>IFERROR(VLOOKUP(A131,Sheet1!$A$4:$N$2722,9,1),"-")</f>
        <v>0</v>
      </c>
      <c r="G131" s="233">
        <f>IFERROR(VLOOKUP(A131,Sheet1!$A$4:$N$2722,10,1),"-")</f>
        <v>0</v>
      </c>
      <c r="H131" s="234">
        <f>IFERROR(VLOOKUP(A131,Sheet1!$A$4:$N$2722,11,1),"-")</f>
        <v>250</v>
      </c>
      <c r="I131" s="128">
        <f>IFERROR(VLOOKUP($A131,Sheet1!$A$4:$H$2722,8,1),"-")</f>
        <v>0.36</v>
      </c>
      <c r="J131" s="26">
        <f>I131-(I131*Cuprins!$H$19)</f>
        <v>0.36</v>
      </c>
      <c r="K131" s="9"/>
      <c r="L131" s="706"/>
    </row>
    <row r="132" spans="1:12" ht="15" customHeight="1" x14ac:dyDescent="0.3">
      <c r="A132" s="114">
        <f>Sheet1!A669</f>
        <v>205025603500</v>
      </c>
      <c r="B132" s="716" t="str">
        <f>IFERROR(VLOOKUP(A132,Sheet1!$A$4:$H$2722,5,0),"-")</f>
        <v>Tirant cu carlig 375 mm</v>
      </c>
      <c r="C132" s="716" t="e">
        <f>VLOOKUP(#REF!,Sheet1!$A$4:$H$2722,7,1)</f>
        <v>#REF!</v>
      </c>
      <c r="D132" s="716" t="e">
        <f>VLOOKUP(#REF!,Sheet1!$A$4:$H$2722,7,1)</f>
        <v>#REF!</v>
      </c>
      <c r="E132" s="242" t="str">
        <f>IFERROR(VLOOKUP(A132,Sheet1!$A$4:$N$2722,7,1),"-")</f>
        <v>buc</v>
      </c>
      <c r="F132" s="242">
        <f>IFERROR(VLOOKUP(A132,Sheet1!$A$4:$N$2722,9,1),"-")</f>
        <v>0</v>
      </c>
      <c r="G132" s="242">
        <f>IFERROR(VLOOKUP(A132,Sheet1!$A$4:$N$2722,10,1),"-")</f>
        <v>0</v>
      </c>
      <c r="H132" s="242">
        <f>IFERROR(VLOOKUP(A132,Sheet1!$A$4:$N$2722,11,1),"-")</f>
        <v>375</v>
      </c>
      <c r="I132" s="129">
        <f>IFERROR(VLOOKUP($A132,Sheet1!$A$4:$H$2722,8,1),"-")</f>
        <v>0.5</v>
      </c>
      <c r="J132" s="25">
        <f>I132-(I132*Cuprins!$H$19)</f>
        <v>0.5</v>
      </c>
      <c r="K132" s="9"/>
      <c r="L132" s="706"/>
    </row>
    <row r="133" spans="1:12" ht="15" customHeight="1" x14ac:dyDescent="0.3">
      <c r="A133" s="109">
        <f>Sheet1!A670</f>
        <v>205025605000</v>
      </c>
      <c r="B133" s="708" t="str">
        <f>IFERROR(VLOOKUP(A133,Sheet1!$A$4:$H$2722,5,0),"-")</f>
        <v>Tirant cu carlig 500 mm</v>
      </c>
      <c r="C133" s="709" t="e">
        <f>VLOOKUP(#REF!,Sheet1!$A$4:$H$2722,7,1)</f>
        <v>#REF!</v>
      </c>
      <c r="D133" s="710" t="e">
        <f>VLOOKUP(#REF!,Sheet1!$A$4:$H$2722,7,1)</f>
        <v>#REF!</v>
      </c>
      <c r="E133" s="247" t="str">
        <f>IFERROR(VLOOKUP(A133,Sheet1!$A$4:$N$2722,7,1),"-")</f>
        <v>buc</v>
      </c>
      <c r="F133" s="232">
        <f>IFERROR(VLOOKUP(A133,Sheet1!$A$4:$N$2722,9,1),"-")</f>
        <v>0</v>
      </c>
      <c r="G133" s="233">
        <f>IFERROR(VLOOKUP(A133,Sheet1!$A$4:$N$2722,10,1),"-")</f>
        <v>0</v>
      </c>
      <c r="H133" s="234">
        <f>IFERROR(VLOOKUP(A133,Sheet1!$A$4:$N$2722,11,1),"-")</f>
        <v>500</v>
      </c>
      <c r="I133" s="128">
        <f>IFERROR(VLOOKUP($A133,Sheet1!$A$4:$H$2722,8,1),"-")</f>
        <v>0.66</v>
      </c>
      <c r="J133" s="26">
        <f>I133-(I133*Cuprins!$H$19)</f>
        <v>0.66</v>
      </c>
      <c r="K133" s="9"/>
      <c r="L133" s="706"/>
    </row>
    <row r="134" spans="1:12" ht="15" customHeight="1" x14ac:dyDescent="0.3">
      <c r="A134" s="114">
        <f>Sheet1!A671</f>
        <v>205025607500</v>
      </c>
      <c r="B134" s="716" t="str">
        <f>IFERROR(VLOOKUP(A134,Sheet1!$A$4:$H$2722,5,0),"-")</f>
        <v>Tirant cu carlig 750 mm</v>
      </c>
      <c r="C134" s="716" t="e">
        <f>VLOOKUP(#REF!,Sheet1!$A$4:$H$2722,7,1)</f>
        <v>#REF!</v>
      </c>
      <c r="D134" s="716" t="e">
        <f>VLOOKUP(#REF!,Sheet1!$A$4:$H$2722,7,1)</f>
        <v>#REF!</v>
      </c>
      <c r="E134" s="242" t="str">
        <f>IFERROR(VLOOKUP(A134,Sheet1!$A$4:$N$2722,7,1),"-")</f>
        <v>buc</v>
      </c>
      <c r="F134" s="242">
        <f>IFERROR(VLOOKUP(A134,Sheet1!$A$4:$N$2722,9,1),"-")</f>
        <v>0</v>
      </c>
      <c r="G134" s="242">
        <f>IFERROR(VLOOKUP(A134,Sheet1!$A$4:$N$2722,10,1),"-")</f>
        <v>0</v>
      </c>
      <c r="H134" s="242">
        <f>IFERROR(VLOOKUP(A134,Sheet1!$A$4:$N$2722,11,1),"-")</f>
        <v>750</v>
      </c>
      <c r="I134" s="129">
        <f>IFERROR(VLOOKUP($A134,Sheet1!$A$4:$H$2722,8,1),"-")</f>
        <v>0.95</v>
      </c>
      <c r="J134" s="25">
        <f>I134-(I134*Cuprins!$H$19)</f>
        <v>0.95</v>
      </c>
      <c r="K134" s="9"/>
      <c r="L134" s="706"/>
    </row>
    <row r="135" spans="1:12" ht="15" customHeight="1" x14ac:dyDescent="0.3">
      <c r="A135" s="109">
        <f>Sheet1!A672</f>
        <v>205025610000</v>
      </c>
      <c r="B135" s="708" t="str">
        <f>IFERROR(VLOOKUP(A135,Sheet1!$A$4:$H$2722,5,0),"-")</f>
        <v>Tirant cu carlig 1000 mm</v>
      </c>
      <c r="C135" s="709" t="e">
        <f>VLOOKUP(#REF!,Sheet1!$A$4:$H$2722,7,1)</f>
        <v>#REF!</v>
      </c>
      <c r="D135" s="710" t="e">
        <f>VLOOKUP(#REF!,Sheet1!$A$4:$H$2722,7,1)</f>
        <v>#REF!</v>
      </c>
      <c r="E135" s="247" t="str">
        <f>IFERROR(VLOOKUP(A135,Sheet1!$A$4:$N$2722,7,1),"-")</f>
        <v>buc</v>
      </c>
      <c r="F135" s="232">
        <f>IFERROR(VLOOKUP(A135,Sheet1!$A$4:$N$2722,9,1),"-")</f>
        <v>0</v>
      </c>
      <c r="G135" s="233">
        <f>IFERROR(VLOOKUP(A135,Sheet1!$A$4:$N$2722,10,1),"-")</f>
        <v>0</v>
      </c>
      <c r="H135" s="234">
        <f>IFERROR(VLOOKUP(A135,Sheet1!$A$4:$N$2722,11,1),"-")</f>
        <v>1000</v>
      </c>
      <c r="I135" s="128">
        <f>IFERROR(VLOOKUP($A135,Sheet1!$A$4:$H$2722,8,1),"-")</f>
        <v>1.27</v>
      </c>
      <c r="J135" s="26">
        <f>I135-(I135*Cuprins!$H$19)</f>
        <v>1.27</v>
      </c>
      <c r="K135" s="9"/>
      <c r="L135" s="706"/>
    </row>
    <row r="136" spans="1:12" ht="15" customHeight="1" x14ac:dyDescent="0.3">
      <c r="A136" s="114">
        <f>Sheet1!A673</f>
        <v>205025612500</v>
      </c>
      <c r="B136" s="716" t="str">
        <f>IFERROR(VLOOKUP(A136,Sheet1!$A$4:$H$2722,5,0),"-")</f>
        <v>Tirant cu carlig 1250 mm</v>
      </c>
      <c r="C136" s="716" t="e">
        <f>VLOOKUP(#REF!,Sheet1!$A$4:$H$2722,7,1)</f>
        <v>#REF!</v>
      </c>
      <c r="D136" s="716" t="e">
        <f>VLOOKUP(#REF!,Sheet1!$A$4:$H$2722,7,1)</f>
        <v>#REF!</v>
      </c>
      <c r="E136" s="242" t="str">
        <f>IFERROR(VLOOKUP(A136,Sheet1!$A$4:$N$2722,7,1),"-")</f>
        <v>buc</v>
      </c>
      <c r="F136" s="242">
        <f>IFERROR(VLOOKUP(A136,Sheet1!$A$4:$N$2722,9,1),"-")</f>
        <v>0</v>
      </c>
      <c r="G136" s="242">
        <f>IFERROR(VLOOKUP(A136,Sheet1!$A$4:$N$2722,10,1),"-")</f>
        <v>0</v>
      </c>
      <c r="H136" s="242">
        <f>IFERROR(VLOOKUP(A136,Sheet1!$A$4:$N$2722,11,1),"-")</f>
        <v>1250</v>
      </c>
      <c r="I136" s="129">
        <f>IFERROR(VLOOKUP($A136,Sheet1!$A$4:$H$2722,8,1),"-")</f>
        <v>1.59</v>
      </c>
      <c r="J136" s="25">
        <f>I136-(I136*Cuprins!$H$19)</f>
        <v>1.59</v>
      </c>
      <c r="L136" s="706"/>
    </row>
    <row r="137" spans="1:12" ht="15" customHeight="1" x14ac:dyDescent="0.3">
      <c r="A137" s="109">
        <f>Sheet1!A674</f>
        <v>205025615000</v>
      </c>
      <c r="B137" s="708" t="str">
        <f>IFERROR(VLOOKUP(A137,Sheet1!$A$4:$H$2722,5,0),"-")</f>
        <v>Tirant cu carlig 1500 mm</v>
      </c>
      <c r="C137" s="709" t="e">
        <f>VLOOKUP(#REF!,Sheet1!$A$4:$H$2722,7,1)</f>
        <v>#REF!</v>
      </c>
      <c r="D137" s="710" t="e">
        <f>VLOOKUP(#REF!,Sheet1!$A$4:$H$2722,7,1)</f>
        <v>#REF!</v>
      </c>
      <c r="E137" s="247" t="str">
        <f>IFERROR(VLOOKUP(A137,Sheet1!$A$4:$N$2722,7,1),"-")</f>
        <v>buc</v>
      </c>
      <c r="F137" s="232">
        <f>IFERROR(VLOOKUP(A137,Sheet1!$A$4:$N$2722,9,1),"-")</f>
        <v>0</v>
      </c>
      <c r="G137" s="233">
        <f>IFERROR(VLOOKUP(A137,Sheet1!$A$4:$N$2722,10,1),"-")</f>
        <v>0</v>
      </c>
      <c r="H137" s="234">
        <f>IFERROR(VLOOKUP(A137,Sheet1!$A$4:$N$2722,11,1),"-")</f>
        <v>1500</v>
      </c>
      <c r="I137" s="128">
        <f>IFERROR(VLOOKUP($A137,Sheet1!$A$4:$H$2722,8,1),"-")</f>
        <v>1.89</v>
      </c>
      <c r="J137" s="26">
        <f>I137-(I137*Cuprins!$H$19)</f>
        <v>1.89</v>
      </c>
      <c r="L137" s="706"/>
    </row>
    <row r="138" spans="1:12" ht="15" customHeight="1" x14ac:dyDescent="0.3">
      <c r="A138" s="114">
        <f>Sheet1!A675</f>
        <v>205025616000</v>
      </c>
      <c r="B138" s="716" t="str">
        <f>IFERROR(VLOOKUP(A138,Sheet1!$A$4:$H$2722,5,0),"-")</f>
        <v>Tirant cu carlig 1600 mm</v>
      </c>
      <c r="C138" s="716" t="e">
        <f>VLOOKUP(#REF!,Sheet1!$A$4:$H$2722,7,1)</f>
        <v>#REF!</v>
      </c>
      <c r="D138" s="716" t="e">
        <f>VLOOKUP(#REF!,Sheet1!$A$4:$H$2722,7,1)</f>
        <v>#REF!</v>
      </c>
      <c r="E138" s="242" t="str">
        <f>IFERROR(VLOOKUP(A138,Sheet1!$A$4:$N$2722,7,1),"-")</f>
        <v>buc</v>
      </c>
      <c r="F138" s="242">
        <f>IFERROR(VLOOKUP(A138,Sheet1!$A$4:$N$2722,9,1),"-")</f>
        <v>0</v>
      </c>
      <c r="G138" s="242">
        <f>IFERROR(VLOOKUP(A138,Sheet1!$A$4:$N$2722,10,1),"-")</f>
        <v>0</v>
      </c>
      <c r="H138" s="242">
        <f>IFERROR(VLOOKUP(A138,Sheet1!$A$4:$N$2722,11,1),"-")</f>
        <v>1600</v>
      </c>
      <c r="I138" s="129">
        <f>IFERROR(VLOOKUP($A138,Sheet1!$A$4:$H$2722,8,1),"-")</f>
        <v>1.96</v>
      </c>
      <c r="J138" s="25">
        <f>I138-(I138*Cuprins!$H$19)</f>
        <v>1.96</v>
      </c>
      <c r="L138" s="706"/>
    </row>
    <row r="139" spans="1:12" ht="15" customHeight="1" x14ac:dyDescent="0.3">
      <c r="A139" s="109">
        <f>Sheet1!A676</f>
        <v>205025620000</v>
      </c>
      <c r="B139" s="708" t="str">
        <f>IFERROR(VLOOKUP(A139,Sheet1!$A$4:$H$2722,5,0),"-")</f>
        <v>Tirant cu carlig 2000mm</v>
      </c>
      <c r="C139" s="709" t="e">
        <f>VLOOKUP(#REF!,Sheet1!$A$4:$H$2722,7,1)</f>
        <v>#REF!</v>
      </c>
      <c r="D139" s="710" t="e">
        <f>VLOOKUP(#REF!,Sheet1!$A$4:$H$2722,7,1)</f>
        <v>#REF!</v>
      </c>
      <c r="E139" s="247" t="str">
        <f>IFERROR(VLOOKUP(A139,Sheet1!$A$4:$N$2722,7,1),"-")</f>
        <v>buc</v>
      </c>
      <c r="F139" s="232">
        <f>IFERROR(VLOOKUP(A139,Sheet1!$A$4:$N$2722,9,1),"-")</f>
        <v>0</v>
      </c>
      <c r="G139" s="233">
        <f>IFERROR(VLOOKUP(A139,Sheet1!$A$4:$N$2722,10,1),"-")</f>
        <v>0</v>
      </c>
      <c r="H139" s="234">
        <f>IFERROR(VLOOKUP(A139,Sheet1!$A$4:$N$2722,11,1),"-")</f>
        <v>2000</v>
      </c>
      <c r="I139" s="128">
        <f>IFERROR(VLOOKUP($A139,Sheet1!$A$4:$H$2722,8,1),"-")</f>
        <v>2.57</v>
      </c>
      <c r="J139" s="26">
        <f>I139-(I139*Cuprins!$H$19)</f>
        <v>2.57</v>
      </c>
      <c r="K139" s="7"/>
      <c r="L139" s="706"/>
    </row>
    <row r="140" spans="1:12" ht="15" customHeight="1" x14ac:dyDescent="0.3">
      <c r="A140" s="114">
        <f>Sheet1!A677</f>
        <v>205025625000</v>
      </c>
      <c r="B140" s="716" t="str">
        <f>IFERROR(VLOOKUP(A140,Sheet1!$A$4:$H$2722,5,0),"-")</f>
        <v>Tirant cu carlig 2500 mm</v>
      </c>
      <c r="C140" s="716" t="e">
        <f>VLOOKUP(#REF!,Sheet1!$A$4:$H$2722,7,1)</f>
        <v>#REF!</v>
      </c>
      <c r="D140" s="716" t="e">
        <f>VLOOKUP(#REF!,Sheet1!$A$4:$H$2722,7,1)</f>
        <v>#REF!</v>
      </c>
      <c r="E140" s="242" t="str">
        <f>IFERROR(VLOOKUP(A140,Sheet1!$A$4:$N$2722,7,1),"-")</f>
        <v>buc</v>
      </c>
      <c r="F140" s="242">
        <f>IFERROR(VLOOKUP(A140,Sheet1!$A$4:$N$2722,9,1),"-")</f>
        <v>0</v>
      </c>
      <c r="G140" s="242">
        <f>IFERROR(VLOOKUP(A140,Sheet1!$A$4:$N$2722,10,1),"-")</f>
        <v>0</v>
      </c>
      <c r="H140" s="242">
        <f>IFERROR(VLOOKUP(A140,Sheet1!$A$4:$N$2722,11,1),"-")</f>
        <v>2500</v>
      </c>
      <c r="I140" s="129">
        <f>IFERROR(VLOOKUP($A140,Sheet1!$A$4:$H$2722,8,1),"-")</f>
        <v>3.12</v>
      </c>
      <c r="J140" s="25">
        <f>I140-(I140*Cuprins!$H$19)</f>
        <v>3.12</v>
      </c>
      <c r="L140" s="706"/>
    </row>
    <row r="141" spans="1:12" ht="15" customHeight="1" x14ac:dyDescent="0.3">
      <c r="A141" s="109"/>
      <c r="B141" s="708" t="str">
        <f>IFERROR(VLOOKUP(A141,Sheet1!$A$4:$H$2722,5,0),"-")</f>
        <v>-</v>
      </c>
      <c r="C141" s="709" t="e">
        <f>VLOOKUP(#REF!,Sheet1!$A$4:$H$2722,7,1)</f>
        <v>#REF!</v>
      </c>
      <c r="D141" s="710" t="e">
        <f>VLOOKUP(#REF!,Sheet1!$A$4:$H$2722,7,1)</f>
        <v>#REF!</v>
      </c>
      <c r="E141" s="247" t="str">
        <f>IFERROR(VLOOKUP(A141,Sheet1!$A$4:$N$2722,7,1),"-")</f>
        <v>-</v>
      </c>
      <c r="F141" s="232" t="str">
        <f>IFERROR(VLOOKUP(A141,Sheet1!$A$4:$N$2722,9,1),"-")</f>
        <v>-</v>
      </c>
      <c r="G141" s="233" t="str">
        <f>IFERROR(VLOOKUP(A141,Sheet1!$A$4:$N$2722,10,1),"-")</f>
        <v>-</v>
      </c>
      <c r="H141" s="234" t="str">
        <f>IFERROR(VLOOKUP(A141,Sheet1!$A$4:$N$2722,11,1),"-")</f>
        <v>-</v>
      </c>
      <c r="I141" s="128" t="str">
        <f>IFERROR(VLOOKUP($A141,Sheet1!$A$4:$H$2722,8,1),"-")</f>
        <v>-</v>
      </c>
      <c r="J141" s="26" t="str">
        <f>IFERROR(VLOOKUP($A141,Sheet1!$A$4:$H$2722,8,1),"-")</f>
        <v>-</v>
      </c>
      <c r="L141" s="706"/>
    </row>
    <row r="142" spans="1:12" ht="15" customHeight="1" x14ac:dyDescent="0.3">
      <c r="A142" s="108"/>
      <c r="B142" s="715" t="str">
        <f>IFERROR(VLOOKUP(A142,Sheet1!$A$4:$H$2722,5,0),"-")</f>
        <v>-</v>
      </c>
      <c r="C142" s="715" t="e">
        <f>VLOOKUP(#REF!,Sheet1!$A$4:$H$2722,7,1)</f>
        <v>#REF!</v>
      </c>
      <c r="D142" s="715" t="e">
        <f>VLOOKUP(#REF!,Sheet1!$A$4:$H$2722,7,1)</f>
        <v>#REF!</v>
      </c>
      <c r="E142" s="238" t="str">
        <f>IFERROR(VLOOKUP(A142,Sheet1!$A$4:$N$2722,7,1),"-")</f>
        <v>-</v>
      </c>
      <c r="F142" s="238" t="str">
        <f>IFERROR(VLOOKUP(A142,Sheet1!$A$4:$N$2722,9,1),"-")</f>
        <v>-</v>
      </c>
      <c r="G142" s="238" t="str">
        <f>IFERROR(VLOOKUP(A142,Sheet1!$A$4:$N$2722,10,1),"-")</f>
        <v>-</v>
      </c>
      <c r="H142" s="238" t="str">
        <f>IFERROR(VLOOKUP(A142,Sheet1!$A$4:$N$2722,11,1),"-")</f>
        <v>-</v>
      </c>
      <c r="I142" s="131" t="str">
        <f>IFERROR(VLOOKUP($A142,Sheet1!$A$4:$H$2722,8,1),"-")</f>
        <v>-</v>
      </c>
      <c r="J142" s="29" t="str">
        <f>IFERROR(VLOOKUP($A142,Sheet1!$A$4:$H$2722,8,1),"-")</f>
        <v>-</v>
      </c>
      <c r="K142" s="9"/>
      <c r="L142" s="706"/>
    </row>
    <row r="143" spans="1:12" ht="15" customHeight="1" x14ac:dyDescent="0.3">
      <c r="L143" s="706"/>
    </row>
    <row r="144" spans="1:12" ht="15" customHeight="1" x14ac:dyDescent="0.3">
      <c r="A144" s="667"/>
      <c r="B144" s="669" t="s">
        <v>3157</v>
      </c>
      <c r="C144" s="669"/>
      <c r="D144" s="669"/>
      <c r="E144" s="669"/>
      <c r="F144" s="669"/>
      <c r="G144" s="669"/>
      <c r="H144" s="669"/>
      <c r="I144" s="671"/>
      <c r="J144" s="672"/>
      <c r="L144" s="706"/>
    </row>
    <row r="145" spans="1:12" ht="15" customHeight="1" x14ac:dyDescent="0.3">
      <c r="A145" s="668"/>
      <c r="B145" s="670"/>
      <c r="C145" s="670"/>
      <c r="D145" s="670"/>
      <c r="E145" s="670"/>
      <c r="F145" s="670"/>
      <c r="G145" s="670"/>
      <c r="H145" s="670"/>
      <c r="I145" s="673"/>
      <c r="J145" s="674"/>
      <c r="L145" s="706"/>
    </row>
    <row r="146" spans="1:12" ht="15" customHeight="1" x14ac:dyDescent="0.3">
      <c r="A146" s="698" t="s">
        <v>2989</v>
      </c>
      <c r="B146" s="631" t="s">
        <v>2996</v>
      </c>
      <c r="C146" s="631"/>
      <c r="D146" s="631"/>
      <c r="E146" s="642" t="s">
        <v>3035</v>
      </c>
      <c r="F146" s="642" t="s">
        <v>2991</v>
      </c>
      <c r="G146" s="642" t="s">
        <v>2990</v>
      </c>
      <c r="H146" s="642" t="s">
        <v>3010</v>
      </c>
      <c r="I146" s="522" t="s">
        <v>3430</v>
      </c>
      <c r="J146" s="498" t="s">
        <v>3431</v>
      </c>
      <c r="K146" s="7"/>
      <c r="L146" s="706"/>
    </row>
    <row r="147" spans="1:12" ht="15" customHeight="1" x14ac:dyDescent="0.3">
      <c r="A147" s="699"/>
      <c r="B147" s="633"/>
      <c r="C147" s="633"/>
      <c r="D147" s="633"/>
      <c r="E147" s="643"/>
      <c r="F147" s="643"/>
      <c r="G147" s="643"/>
      <c r="H147" s="643"/>
      <c r="I147" s="524"/>
      <c r="J147" s="500"/>
      <c r="K147" s="7"/>
      <c r="L147" s="706"/>
    </row>
    <row r="148" spans="1:12" ht="15" customHeight="1" x14ac:dyDescent="0.3">
      <c r="A148" s="700"/>
      <c r="B148" s="635"/>
      <c r="C148" s="635"/>
      <c r="D148" s="635"/>
      <c r="E148" s="644"/>
      <c r="F148" s="643"/>
      <c r="G148" s="644"/>
      <c r="H148" s="644"/>
      <c r="I148" s="524"/>
      <c r="J148" s="500"/>
      <c r="L148" s="706"/>
    </row>
    <row r="149" spans="1:12" ht="15" customHeight="1" x14ac:dyDescent="0.3">
      <c r="A149" s="109">
        <f>Sheet1!A678</f>
        <v>205044100500</v>
      </c>
      <c r="B149" s="708" t="str">
        <f>IFERROR(VLOOKUP(A149,Sheet1!$A$4:$H$2722,5,0),"-")</f>
        <v>Lamela dubla flexibila M (100 buc/cut)</v>
      </c>
      <c r="C149" s="709" t="e">
        <f>VLOOKUP(#REF!,Sheet1!$A$4:$H$2722,7,1)</f>
        <v>#REF!</v>
      </c>
      <c r="D149" s="710" t="e">
        <f>VLOOKUP(#REF!,Sheet1!$A$4:$H$2722,7,1)</f>
        <v>#REF!</v>
      </c>
      <c r="E149" s="247" t="str">
        <f>IFERROR(VLOOKUP(A149,Sheet1!$A$4:$N$2722,7,1),"-")</f>
        <v>buc</v>
      </c>
      <c r="F149" s="232">
        <f>IFERROR(VLOOKUP(A149,Sheet1!$A$4:$N$2722,9,1),"-")</f>
        <v>0</v>
      </c>
      <c r="G149" s="233">
        <f>IFERROR(VLOOKUP(A149,Sheet1!$A$4:$N$2722,10,1),"-")</f>
        <v>0</v>
      </c>
      <c r="H149" s="234">
        <f>IFERROR(VLOOKUP(A149,Sheet1!$A$4:$N$2722,11,1),"-")</f>
        <v>0</v>
      </c>
      <c r="I149" s="128">
        <f>IFERROR(VLOOKUP($A149,Sheet1!$A$4:$H$2722,8,1),"-")</f>
        <v>0.56999999999999995</v>
      </c>
      <c r="J149" s="26">
        <f>I149-(I149*Cuprins!$H$19)</f>
        <v>0.56999999999999995</v>
      </c>
      <c r="L149" s="706"/>
    </row>
    <row r="150" spans="1:12" ht="15" customHeight="1" x14ac:dyDescent="0.3">
      <c r="A150" s="114">
        <f>Sheet1!A679</f>
        <v>205099102000</v>
      </c>
      <c r="B150" s="711" t="str">
        <f>IFERROR(VLOOKUP(A150,Sheet1!$A$4:$H$2722,5,0),"-")</f>
        <v>Lamela dubla flexibila (100 buc/cut)</v>
      </c>
      <c r="C150" s="711" t="e">
        <f>VLOOKUP(#REF!,Sheet1!$A$4:$H$2722,7,1)</f>
        <v>#REF!</v>
      </c>
      <c r="D150" s="711" t="e">
        <f>VLOOKUP(#REF!,Sheet1!$A$4:$H$2722,7,1)</f>
        <v>#REF!</v>
      </c>
      <c r="E150" s="242" t="str">
        <f>IFERROR(VLOOKUP(A150,Sheet1!$A$4:$N$2722,7,1),"-")</f>
        <v>buc</v>
      </c>
      <c r="F150" s="242">
        <f>IFERROR(VLOOKUP(A150,Sheet1!$A$4:$N$2722,9,1),"-")</f>
        <v>0</v>
      </c>
      <c r="G150" s="242">
        <f>IFERROR(VLOOKUP(A150,Sheet1!$A$4:$N$2722,10,1),"-")</f>
        <v>0</v>
      </c>
      <c r="H150" s="242">
        <f>IFERROR(VLOOKUP(A150,Sheet1!$A$4:$N$2722,11,1),"-")</f>
        <v>0</v>
      </c>
      <c r="I150" s="129">
        <f>IFERROR(VLOOKUP($A150,Sheet1!$A$4:$H$2722,8,1),"-")</f>
        <v>0.66</v>
      </c>
      <c r="J150" s="25">
        <f>I150-(I150*Cuprins!$H$19)</f>
        <v>0.66</v>
      </c>
      <c r="L150" s="706"/>
    </row>
    <row r="151" spans="1:12" ht="15" customHeight="1" x14ac:dyDescent="0.3">
      <c r="A151" s="109">
        <f>Sheet1!A680</f>
        <v>205099102500</v>
      </c>
      <c r="B151" s="708" t="str">
        <f>IFERROR(VLOOKUP(A151,Sheet1!$A$4:$H$2722,5,0),"-")</f>
        <v>Lamela dubla flexibila (300 buc/cut)</v>
      </c>
      <c r="C151" s="709" t="e">
        <f>VLOOKUP(#REF!,Sheet1!$A$4:$H$2722,7,1)</f>
        <v>#REF!</v>
      </c>
      <c r="D151" s="710" t="e">
        <f>VLOOKUP(#REF!,Sheet1!$A$4:$H$2722,7,1)</f>
        <v>#REF!</v>
      </c>
      <c r="E151" s="247" t="str">
        <f>IFERROR(VLOOKUP(A151,Sheet1!$A$4:$N$2722,7,1),"-")</f>
        <v>buc</v>
      </c>
      <c r="F151" s="232">
        <f>IFERROR(VLOOKUP(A151,Sheet1!$A$4:$N$2722,9,1),"-")</f>
        <v>0</v>
      </c>
      <c r="G151" s="233">
        <f>IFERROR(VLOOKUP(A151,Sheet1!$A$4:$N$2722,10,1),"-")</f>
        <v>0</v>
      </c>
      <c r="H151" s="234">
        <f>IFERROR(VLOOKUP(A151,Sheet1!$A$4:$N$2722,11,1),"-")</f>
        <v>0</v>
      </c>
      <c r="I151" s="128">
        <f>IFERROR(VLOOKUP($A151,Sheet1!$A$4:$H$2722,8,1),"-")</f>
        <v>0.66</v>
      </c>
      <c r="J151" s="26">
        <f>I151-(I151*Cuprins!$H$19)</f>
        <v>0.66</v>
      </c>
      <c r="L151" s="706"/>
    </row>
    <row r="152" spans="1:12" ht="15" customHeight="1" x14ac:dyDescent="0.3">
      <c r="A152" s="108">
        <f>Sheet1!A682</f>
        <v>205099108000</v>
      </c>
      <c r="B152" s="715" t="str">
        <f>IFERROR(VLOOKUP(A152,Sheet1!$A$4:$H$2722,5,0),"-")</f>
        <v>Ancora metalica</v>
      </c>
      <c r="C152" s="715" t="e">
        <f>VLOOKUP(#REF!,Sheet1!$A$4:$H$2722,7,1)</f>
        <v>#REF!</v>
      </c>
      <c r="D152" s="715" t="e">
        <f>VLOOKUP(#REF!,Sheet1!$A$4:$H$2722,7,1)</f>
        <v>#REF!</v>
      </c>
      <c r="E152" s="238" t="str">
        <f>IFERROR(VLOOKUP(A152,Sheet1!$A$4:$N$2722,7,1),"-")</f>
        <v xml:space="preserve">kg </v>
      </c>
      <c r="F152" s="238">
        <f>IFERROR(VLOOKUP(A152,Sheet1!$A$4:$N$2722,9,1),"-")</f>
        <v>0</v>
      </c>
      <c r="G152" s="238">
        <f>IFERROR(VLOOKUP(A152,Sheet1!$A$4:$N$2722,10,1),"-")</f>
        <v>0</v>
      </c>
      <c r="H152" s="238">
        <f>IFERROR(VLOOKUP(A152,Sheet1!$A$4:$N$2722,11,1),"-")</f>
        <v>0</v>
      </c>
      <c r="I152" s="131">
        <f>IFERROR(VLOOKUP($A152,Sheet1!$A$4:$H$2722,8,1),"-")</f>
        <v>80.680000000000007</v>
      </c>
      <c r="J152" s="29">
        <f>I152-(I152*Cuprins!$H$19)</f>
        <v>80.680000000000007</v>
      </c>
      <c r="L152" s="706"/>
    </row>
    <row r="153" spans="1:12" ht="15" customHeight="1" x14ac:dyDescent="0.3">
      <c r="A153" s="158"/>
      <c r="B153" s="307"/>
      <c r="C153" s="307"/>
      <c r="D153" s="307"/>
      <c r="E153" s="306"/>
      <c r="F153" s="306"/>
      <c r="G153" s="306"/>
      <c r="H153" s="306"/>
      <c r="I153" s="294"/>
      <c r="J153" s="126"/>
      <c r="L153" s="706"/>
    </row>
    <row r="154" spans="1:12" ht="15" customHeight="1" x14ac:dyDescent="0.3">
      <c r="A154" s="158"/>
      <c r="B154" s="307"/>
      <c r="C154" s="307"/>
      <c r="D154" s="307"/>
      <c r="E154" s="306"/>
      <c r="F154" s="306"/>
      <c r="G154" s="306"/>
      <c r="H154" s="306"/>
      <c r="I154" s="294"/>
      <c r="J154" s="126"/>
      <c r="L154" s="706"/>
    </row>
    <row r="155" spans="1:12" ht="15" customHeight="1" x14ac:dyDescent="0.3">
      <c r="A155" s="158"/>
      <c r="B155" s="307"/>
      <c r="C155" s="307"/>
      <c r="D155" s="307"/>
      <c r="E155" s="306"/>
      <c r="F155" s="306"/>
      <c r="G155" s="306"/>
      <c r="H155" s="306"/>
      <c r="I155" s="294"/>
      <c r="J155" s="126"/>
      <c r="L155" s="706"/>
    </row>
    <row r="156" spans="1:12" ht="15" customHeight="1" x14ac:dyDescent="0.3">
      <c r="A156" s="158"/>
      <c r="B156" s="307"/>
      <c r="C156" s="307"/>
      <c r="D156" s="307"/>
      <c r="E156" s="306"/>
      <c r="F156" s="306"/>
      <c r="G156" s="306"/>
      <c r="H156" s="306"/>
      <c r="I156" s="294"/>
      <c r="J156" s="126"/>
      <c r="L156" s="706"/>
    </row>
    <row r="157" spans="1:12" ht="15" customHeight="1" x14ac:dyDescent="0.3">
      <c r="A157" s="158"/>
      <c r="B157" s="307"/>
      <c r="C157" s="307"/>
      <c r="D157" s="307"/>
      <c r="E157" s="306"/>
      <c r="F157" s="306"/>
      <c r="G157" s="306"/>
      <c r="H157" s="306"/>
      <c r="I157" s="294"/>
      <c r="J157" s="126"/>
      <c r="L157" s="706"/>
    </row>
    <row r="158" spans="1:12" ht="15" customHeight="1" x14ac:dyDescent="0.3">
      <c r="A158" s="158"/>
      <c r="B158" s="307"/>
      <c r="C158" s="307"/>
      <c r="D158" s="307"/>
      <c r="E158" s="306"/>
      <c r="F158" s="306"/>
      <c r="G158" s="306"/>
      <c r="H158" s="306"/>
      <c r="I158" s="294"/>
      <c r="J158" s="126"/>
      <c r="L158" s="727" t="s">
        <v>3153</v>
      </c>
    </row>
    <row r="159" spans="1:12" ht="15" customHeight="1" x14ac:dyDescent="0.3">
      <c r="A159" s="158"/>
      <c r="B159" s="307"/>
      <c r="C159" s="307"/>
      <c r="D159" s="307"/>
      <c r="E159" s="306"/>
      <c r="F159" s="306"/>
      <c r="G159" s="306"/>
      <c r="H159" s="306"/>
      <c r="I159" s="294"/>
      <c r="J159" s="126"/>
      <c r="L159" s="727"/>
    </row>
    <row r="160" spans="1:12" ht="15" customHeight="1" x14ac:dyDescent="0.3">
      <c r="L160" s="727"/>
    </row>
    <row r="161" spans="1:12" ht="15" customHeight="1" x14ac:dyDescent="0.3">
      <c r="A161" s="667"/>
      <c r="B161" s="669" t="s">
        <v>3158</v>
      </c>
      <c r="C161" s="669"/>
      <c r="D161" s="669"/>
      <c r="E161" s="669"/>
      <c r="F161" s="669"/>
      <c r="G161" s="669"/>
      <c r="H161" s="669"/>
      <c r="I161" s="671"/>
      <c r="J161" s="672"/>
      <c r="L161" s="727"/>
    </row>
    <row r="162" spans="1:12" ht="15" customHeight="1" x14ac:dyDescent="0.3">
      <c r="A162" s="668"/>
      <c r="B162" s="670"/>
      <c r="C162" s="670"/>
      <c r="D162" s="670"/>
      <c r="E162" s="670"/>
      <c r="F162" s="670"/>
      <c r="G162" s="670"/>
      <c r="H162" s="670"/>
      <c r="I162" s="673"/>
      <c r="J162" s="674"/>
      <c r="L162" s="727"/>
    </row>
    <row r="163" spans="1:12" ht="15" customHeight="1" x14ac:dyDescent="0.3">
      <c r="A163" s="698" t="s">
        <v>2989</v>
      </c>
      <c r="B163" s="631" t="s">
        <v>2996</v>
      </c>
      <c r="C163" s="631"/>
      <c r="D163" s="631"/>
      <c r="E163" s="642" t="s">
        <v>3035</v>
      </c>
      <c r="F163" s="642" t="s">
        <v>2991</v>
      </c>
      <c r="G163" s="642" t="s">
        <v>2990</v>
      </c>
      <c r="H163" s="642" t="s">
        <v>3010</v>
      </c>
      <c r="I163" s="522" t="s">
        <v>3430</v>
      </c>
      <c r="J163" s="498" t="s">
        <v>3431</v>
      </c>
      <c r="L163" s="727"/>
    </row>
    <row r="164" spans="1:12" ht="15" customHeight="1" x14ac:dyDescent="0.3">
      <c r="A164" s="699"/>
      <c r="B164" s="633"/>
      <c r="C164" s="633"/>
      <c r="D164" s="633"/>
      <c r="E164" s="643"/>
      <c r="F164" s="643"/>
      <c r="G164" s="643"/>
      <c r="H164" s="643"/>
      <c r="I164" s="524"/>
      <c r="J164" s="500"/>
      <c r="L164" s="727"/>
    </row>
    <row r="165" spans="1:12" x14ac:dyDescent="0.3">
      <c r="A165" s="700"/>
      <c r="B165" s="635"/>
      <c r="C165" s="635"/>
      <c r="D165" s="635"/>
      <c r="E165" s="644"/>
      <c r="F165" s="643"/>
      <c r="G165" s="644"/>
      <c r="H165" s="644"/>
      <c r="I165" s="524"/>
      <c r="J165" s="500"/>
      <c r="L165" s="727"/>
    </row>
    <row r="166" spans="1:12" x14ac:dyDescent="0.3">
      <c r="A166" s="109">
        <f>Sheet1!A681</f>
        <v>205099105000</v>
      </c>
      <c r="B166" s="708" t="str">
        <f>IFERROR(VLOOKUP(A166,Sheet1!$A$4:$H$2722,5,0),"-")</f>
        <v xml:space="preserve">Tija filetata M6 x 1000 </v>
      </c>
      <c r="C166" s="709" t="e">
        <f>VLOOKUP(#REF!,Sheet1!$A$4:$H$2722,7,1)</f>
        <v>#REF!</v>
      </c>
      <c r="D166" s="710" t="e">
        <f>VLOOKUP(#REF!,Sheet1!$A$4:$H$2722,7,1)</f>
        <v>#REF!</v>
      </c>
      <c r="E166" s="247" t="str">
        <f>IFERROR(VLOOKUP(A166,Sheet1!$A$4:$N$2722,7,1),"-")</f>
        <v>buc</v>
      </c>
      <c r="F166" s="232">
        <f>IFERROR(VLOOKUP(A166,Sheet1!$A$4:$N$2722,9,1),"-")</f>
        <v>0</v>
      </c>
      <c r="G166" s="233">
        <f>IFERROR(VLOOKUP(A166,Sheet1!$A$4:$N$2722,10,1),"-")</f>
        <v>6</v>
      </c>
      <c r="H166" s="234">
        <f>IFERROR(VLOOKUP(A166,Sheet1!$A$4:$N$2722,11,1),"-")</f>
        <v>1000</v>
      </c>
      <c r="I166" s="128">
        <f>IFERROR(VLOOKUP($A166,Sheet1!$A$4:$H$2722,8,1),"-")</f>
        <v>3.1</v>
      </c>
      <c r="J166" s="26">
        <f>I166-(I166*Cuprins!$H$19)</f>
        <v>3.1</v>
      </c>
      <c r="L166" s="727"/>
    </row>
    <row r="167" spans="1:12" x14ac:dyDescent="0.3">
      <c r="A167" s="107"/>
      <c r="B167" s="711" t="str">
        <f>IFERROR(VLOOKUP(A167,Sheet1!$A$4:$H$2722,5,0),"-")</f>
        <v>-</v>
      </c>
      <c r="C167" s="711" t="e">
        <f>VLOOKUP(#REF!,Sheet1!$A$4:$H$2722,7,1)</f>
        <v>#REF!</v>
      </c>
      <c r="D167" s="711" t="e">
        <f>VLOOKUP(#REF!,Sheet1!$A$4:$H$2722,7,1)</f>
        <v>#REF!</v>
      </c>
      <c r="E167" s="242" t="str">
        <f>IFERROR(VLOOKUP(A167,Sheet1!$A$4:$N$2722,7,1),"-")</f>
        <v>-</v>
      </c>
      <c r="F167" s="242" t="str">
        <f>IFERROR(VLOOKUP(A167,Sheet1!$A$4:$N$2722,9,1),"-")</f>
        <v>-</v>
      </c>
      <c r="G167" s="242" t="str">
        <f>IFERROR(VLOOKUP(A167,Sheet1!$A$4:$N$2722,10,1),"-")</f>
        <v>-</v>
      </c>
      <c r="H167" s="242" t="str">
        <f>IFERROR(VLOOKUP(A167,Sheet1!$A$4:$N$2722,11,1),"-")</f>
        <v>-</v>
      </c>
      <c r="I167" s="129" t="str">
        <f>IFERROR(VLOOKUP($A167,Sheet1!$A$4:$H$2722,8,1),"-")</f>
        <v>-</v>
      </c>
      <c r="J167" s="25" t="str">
        <f>IFERROR(VLOOKUP($A167,Sheet1!$A$4:$H$2722,8,1),"-")</f>
        <v>-</v>
      </c>
      <c r="L167" s="727"/>
    </row>
    <row r="168" spans="1:12" x14ac:dyDescent="0.3">
      <c r="A168" s="109" t="s">
        <v>2994</v>
      </c>
      <c r="B168" s="708" t="str">
        <f>IFERROR(VLOOKUP(A168,Sheet1!$A$4:$H$2722,5,0),"-")</f>
        <v>-</v>
      </c>
      <c r="C168" s="709" t="e">
        <f>VLOOKUP(#REF!,Sheet1!$A$4:$H$2722,7,1)</f>
        <v>#REF!</v>
      </c>
      <c r="D168" s="710" t="e">
        <f>VLOOKUP(#REF!,Sheet1!$A$4:$H$2722,7,1)</f>
        <v>#REF!</v>
      </c>
      <c r="E168" s="247" t="str">
        <f>IFERROR(VLOOKUP(A168,Sheet1!$A$4:$N$2722,7,1),"-")</f>
        <v>-</v>
      </c>
      <c r="F168" s="232" t="str">
        <f>IFERROR(VLOOKUP(A168,Sheet1!$A$4:$N$2722,9,1),"-")</f>
        <v>-</v>
      </c>
      <c r="G168" s="233" t="str">
        <f>IFERROR(VLOOKUP(A168,Sheet1!$A$4:$N$2722,10,1),"-")</f>
        <v>-</v>
      </c>
      <c r="H168" s="234" t="str">
        <f>IFERROR(VLOOKUP(A168,Sheet1!$A$4:$N$2722,11,1),"-")</f>
        <v>-</v>
      </c>
      <c r="I168" s="128" t="str">
        <f>IFERROR(VLOOKUP($A168,Sheet1!$A$4:$H$2722,8,1),"-")</f>
        <v>-</v>
      </c>
      <c r="J168" s="26" t="str">
        <f>IFERROR(VLOOKUP($A168,Sheet1!$A$4:$H$2722,8,1),"-")</f>
        <v>-</v>
      </c>
      <c r="L168" s="727"/>
    </row>
    <row r="169" spans="1:12" x14ac:dyDescent="0.3">
      <c r="A169" s="108" t="s">
        <v>2994</v>
      </c>
      <c r="B169" s="715" t="str">
        <f>IFERROR(VLOOKUP(A169,Sheet1!$A$4:$H$2722,5,0),"-")</f>
        <v>-</v>
      </c>
      <c r="C169" s="715" t="e">
        <f>VLOOKUP(#REF!,Sheet1!$A$4:$H$2722,7,1)</f>
        <v>#REF!</v>
      </c>
      <c r="D169" s="715" t="e">
        <f>VLOOKUP(#REF!,Sheet1!$A$4:$H$2722,7,1)</f>
        <v>#REF!</v>
      </c>
      <c r="E169" s="238" t="str">
        <f>IFERROR(VLOOKUP(A169,Sheet1!$A$4:$N$2722,7,1),"-")</f>
        <v>-</v>
      </c>
      <c r="F169" s="238" t="str">
        <f>IFERROR(VLOOKUP(A169,Sheet1!$A$4:$N$2722,9,1),"-")</f>
        <v>-</v>
      </c>
      <c r="G169" s="238" t="str">
        <f>IFERROR(VLOOKUP(A169,Sheet1!$A$4:$N$2722,10,1),"-")</f>
        <v>-</v>
      </c>
      <c r="H169" s="238" t="str">
        <f>IFERROR(VLOOKUP(A169,Sheet1!$A$4:$N$2722,11,1),"-")</f>
        <v>-</v>
      </c>
      <c r="I169" s="131" t="str">
        <f>IFERROR(VLOOKUP($A169,Sheet1!$A$4:$H$2722,8,1),"-")</f>
        <v>-</v>
      </c>
      <c r="J169" s="29" t="str">
        <f>IFERROR(VLOOKUP($A169,Sheet1!$A$4:$H$2722,8,1),"-")</f>
        <v>-</v>
      </c>
      <c r="L169" s="727"/>
    </row>
    <row r="170" spans="1:12" x14ac:dyDescent="0.3">
      <c r="L170" s="727"/>
    </row>
    <row r="171" spans="1:12" ht="15" customHeight="1" x14ac:dyDescent="0.3">
      <c r="L171" s="727"/>
    </row>
    <row r="172" spans="1:12" x14ac:dyDescent="0.3">
      <c r="L172" s="727"/>
    </row>
    <row r="173" spans="1:12" ht="15" customHeight="1" x14ac:dyDescent="0.3">
      <c r="L173" s="494">
        <f>L121+1</f>
        <v>54</v>
      </c>
    </row>
    <row r="174" spans="1:12" ht="15" customHeight="1" x14ac:dyDescent="0.3">
      <c r="L174" s="494"/>
    </row>
    <row r="175" spans="1:12" ht="15" customHeight="1" x14ac:dyDescent="0.3">
      <c r="L175" s="706" t="s">
        <v>3001</v>
      </c>
    </row>
    <row r="176" spans="1:12" x14ac:dyDescent="0.3">
      <c r="L176" s="706"/>
    </row>
    <row r="177" spans="12:12" x14ac:dyDescent="0.3">
      <c r="L177" s="706"/>
    </row>
    <row r="178" spans="12:12" x14ac:dyDescent="0.3">
      <c r="L178" s="706"/>
    </row>
    <row r="179" spans="12:12" x14ac:dyDescent="0.3">
      <c r="L179" s="706"/>
    </row>
    <row r="180" spans="12:12" x14ac:dyDescent="0.3">
      <c r="L180" s="706"/>
    </row>
    <row r="181" spans="12:12" x14ac:dyDescent="0.3">
      <c r="L181" s="706"/>
    </row>
    <row r="182" spans="12:12" x14ac:dyDescent="0.3">
      <c r="L182" s="706"/>
    </row>
    <row r="183" spans="12:12" x14ac:dyDescent="0.3">
      <c r="L183" s="706"/>
    </row>
    <row r="184" spans="12:12" x14ac:dyDescent="0.3">
      <c r="L184" s="706"/>
    </row>
    <row r="185" spans="12:12" x14ac:dyDescent="0.3">
      <c r="L185" s="706"/>
    </row>
    <row r="186" spans="12:12" x14ac:dyDescent="0.3">
      <c r="L186" s="706"/>
    </row>
    <row r="187" spans="12:12" x14ac:dyDescent="0.3">
      <c r="L187" s="706"/>
    </row>
    <row r="188" spans="12:12" x14ac:dyDescent="0.3">
      <c r="L188" s="706"/>
    </row>
    <row r="189" spans="12:12" x14ac:dyDescent="0.3">
      <c r="L189" s="706"/>
    </row>
    <row r="190" spans="12:12" x14ac:dyDescent="0.3">
      <c r="L190" s="706"/>
    </row>
    <row r="191" spans="12:12" x14ac:dyDescent="0.3">
      <c r="L191" s="706"/>
    </row>
    <row r="192" spans="12:12" x14ac:dyDescent="0.3">
      <c r="L192" s="706"/>
    </row>
    <row r="193" spans="12:12" x14ac:dyDescent="0.3">
      <c r="L193" s="706"/>
    </row>
    <row r="194" spans="12:12" x14ac:dyDescent="0.3">
      <c r="L194" s="706"/>
    </row>
    <row r="195" spans="12:12" x14ac:dyDescent="0.3">
      <c r="L195" s="706"/>
    </row>
    <row r="196" spans="12:12" x14ac:dyDescent="0.3">
      <c r="L196" s="706"/>
    </row>
    <row r="197" spans="12:12" x14ac:dyDescent="0.3">
      <c r="L197" s="706"/>
    </row>
    <row r="198" spans="12:12" x14ac:dyDescent="0.3">
      <c r="L198" s="706"/>
    </row>
    <row r="199" spans="12:12" x14ac:dyDescent="0.3">
      <c r="L199" s="706"/>
    </row>
    <row r="200" spans="12:12" x14ac:dyDescent="0.3">
      <c r="L200" s="706"/>
    </row>
    <row r="201" spans="12:12" x14ac:dyDescent="0.3">
      <c r="L201" s="706"/>
    </row>
    <row r="202" spans="12:12" x14ac:dyDescent="0.3">
      <c r="L202" s="706"/>
    </row>
    <row r="203" spans="12:12" x14ac:dyDescent="0.3">
      <c r="L203" s="706"/>
    </row>
    <row r="204" spans="12:12" x14ac:dyDescent="0.3">
      <c r="L204" s="706"/>
    </row>
    <row r="205" spans="12:12" x14ac:dyDescent="0.3">
      <c r="L205" s="706"/>
    </row>
    <row r="206" spans="12:12" x14ac:dyDescent="0.3">
      <c r="L206" s="706"/>
    </row>
    <row r="207" spans="12:12" x14ac:dyDescent="0.3">
      <c r="L207" s="706"/>
    </row>
    <row r="208" spans="12:12" x14ac:dyDescent="0.3">
      <c r="L208" s="706"/>
    </row>
    <row r="209" spans="12:12" x14ac:dyDescent="0.3">
      <c r="L209" s="706"/>
    </row>
  </sheetData>
  <mergeCells count="195">
    <mergeCell ref="B169:D169"/>
    <mergeCell ref="B166:D166"/>
    <mergeCell ref="B167:D167"/>
    <mergeCell ref="B168:D168"/>
    <mergeCell ref="I34:I36"/>
    <mergeCell ref="J34:J36"/>
    <mergeCell ref="B41:D41"/>
    <mergeCell ref="H163:H165"/>
    <mergeCell ref="I163:I165"/>
    <mergeCell ref="J163:J165"/>
    <mergeCell ref="H34:H36"/>
    <mergeCell ref="B142:D142"/>
    <mergeCell ref="B149:D149"/>
    <mergeCell ref="B130:D130"/>
    <mergeCell ref="B131:D131"/>
    <mergeCell ref="B132:D132"/>
    <mergeCell ref="B139:D139"/>
    <mergeCell ref="B140:D140"/>
    <mergeCell ref="B133:D133"/>
    <mergeCell ref="B134:D134"/>
    <mergeCell ref="B138:D138"/>
    <mergeCell ref="B123:D123"/>
    <mergeCell ref="B128:D128"/>
    <mergeCell ref="B129:D129"/>
    <mergeCell ref="L2:L16"/>
    <mergeCell ref="L19:L53"/>
    <mergeCell ref="L54:L68"/>
    <mergeCell ref="L69:L70"/>
    <mergeCell ref="L71:L105"/>
    <mergeCell ref="L106:L120"/>
    <mergeCell ref="L121:L122"/>
    <mergeCell ref="L123:L157"/>
    <mergeCell ref="L158:L172"/>
    <mergeCell ref="L17:L18"/>
    <mergeCell ref="L173:L174"/>
    <mergeCell ref="L175:L209"/>
    <mergeCell ref="A144:A145"/>
    <mergeCell ref="B144:H145"/>
    <mergeCell ref="I144:J145"/>
    <mergeCell ref="A146:A148"/>
    <mergeCell ref="B146:D148"/>
    <mergeCell ref="E146:E148"/>
    <mergeCell ref="F146:F148"/>
    <mergeCell ref="G146:G148"/>
    <mergeCell ref="H146:H148"/>
    <mergeCell ref="I146:I148"/>
    <mergeCell ref="J146:J148"/>
    <mergeCell ref="B152:D152"/>
    <mergeCell ref="B150:D150"/>
    <mergeCell ref="B151:D151"/>
    <mergeCell ref="A161:A162"/>
    <mergeCell ref="B161:H162"/>
    <mergeCell ref="I161:J162"/>
    <mergeCell ref="A163:A165"/>
    <mergeCell ref="B163:D165"/>
    <mergeCell ref="E163:E165"/>
    <mergeCell ref="F163:F165"/>
    <mergeCell ref="G163:G165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96:A97"/>
    <mergeCell ref="B96:H97"/>
    <mergeCell ref="I96:J97"/>
    <mergeCell ref="A98:A100"/>
    <mergeCell ref="B98:D100"/>
    <mergeCell ref="E98:E100"/>
    <mergeCell ref="F98:F100"/>
    <mergeCell ref="G98:G100"/>
    <mergeCell ref="H98:H100"/>
    <mergeCell ref="I98:I100"/>
    <mergeCell ref="J98:J100"/>
    <mergeCell ref="A82:A83"/>
    <mergeCell ref="B82:H83"/>
    <mergeCell ref="I82:J83"/>
    <mergeCell ref="A84:A86"/>
    <mergeCell ref="B84:D86"/>
    <mergeCell ref="E84:E86"/>
    <mergeCell ref="F84:F86"/>
    <mergeCell ref="G84:G86"/>
    <mergeCell ref="H84:H86"/>
    <mergeCell ref="I84:I86"/>
    <mergeCell ref="J84:J86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A4:A6"/>
    <mergeCell ref="B4:H6"/>
    <mergeCell ref="I4:J6"/>
    <mergeCell ref="A56:A58"/>
    <mergeCell ref="B56:H58"/>
    <mergeCell ref="I56:J58"/>
    <mergeCell ref="A108:A110"/>
    <mergeCell ref="B108:H110"/>
    <mergeCell ref="I108:J110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32:A33"/>
    <mergeCell ref="B32:H33"/>
    <mergeCell ref="I32:J33"/>
    <mergeCell ref="A34:A36"/>
    <mergeCell ref="B124:D124"/>
    <mergeCell ref="B125:D125"/>
    <mergeCell ref="B126:D126"/>
    <mergeCell ref="B119:D119"/>
    <mergeCell ref="B141:D141"/>
    <mergeCell ref="B136:D136"/>
    <mergeCell ref="B137:D137"/>
    <mergeCell ref="B127:D127"/>
    <mergeCell ref="B135:D135"/>
    <mergeCell ref="B121:D121"/>
    <mergeCell ref="B122:D122"/>
    <mergeCell ref="B101:D101"/>
    <mergeCell ref="B73:D73"/>
    <mergeCell ref="B74:D74"/>
    <mergeCell ref="B120:D120"/>
    <mergeCell ref="B87:D87"/>
    <mergeCell ref="B88:D88"/>
    <mergeCell ref="B89:D89"/>
    <mergeCell ref="B80:D80"/>
    <mergeCell ref="B75:D75"/>
    <mergeCell ref="B93:D93"/>
    <mergeCell ref="B94:D94"/>
    <mergeCell ref="B90:D90"/>
    <mergeCell ref="B91:D91"/>
    <mergeCell ref="B92:D92"/>
    <mergeCell ref="B102:D102"/>
    <mergeCell ref="B117:D117"/>
    <mergeCell ref="B103:D103"/>
    <mergeCell ref="B104:D104"/>
    <mergeCell ref="B118:D118"/>
    <mergeCell ref="B69:D69"/>
    <mergeCell ref="B70:D70"/>
    <mergeCell ref="B71:D71"/>
    <mergeCell ref="B72:D72"/>
    <mergeCell ref="B79:D79"/>
    <mergeCell ref="B76:D76"/>
    <mergeCell ref="B77:D77"/>
    <mergeCell ref="B78:D78"/>
    <mergeCell ref="B68:D68"/>
    <mergeCell ref="B65:D65"/>
    <mergeCell ref="B66:D66"/>
    <mergeCell ref="B67:D67"/>
    <mergeCell ref="B15:D15"/>
    <mergeCell ref="B16:D16"/>
    <mergeCell ref="B34:D36"/>
    <mergeCell ref="E34:E36"/>
    <mergeCell ref="F34:F36"/>
    <mergeCell ref="G34:G36"/>
    <mergeCell ref="B42:D42"/>
    <mergeCell ref="B17:D17"/>
    <mergeCell ref="B13:D13"/>
    <mergeCell ref="B14:D14"/>
    <mergeCell ref="B37:D37"/>
    <mergeCell ref="B38:D38"/>
    <mergeCell ref="B29:D29"/>
    <mergeCell ref="B30:D30"/>
    <mergeCell ref="B39:D39"/>
    <mergeCell ref="B40:D40"/>
    <mergeCell ref="B18:D18"/>
    <mergeCell ref="B27:D27"/>
    <mergeCell ref="B28:D28"/>
    <mergeCell ref="B22:D22"/>
    <mergeCell ref="B23:D23"/>
    <mergeCell ref="B24:D24"/>
    <mergeCell ref="B25:D25"/>
    <mergeCell ref="B19:D19"/>
    <mergeCell ref="B20:D20"/>
    <mergeCell ref="B21:D21"/>
    <mergeCell ref="B26:D26"/>
  </mergeCells>
  <hyperlinks>
    <hyperlink ref="A1" location="Cuprins!A1" display="cuprins" xr:uid="{00000000-0004-0000-0D00-000000000000}"/>
    <hyperlink ref="C1" location="'Fisa de proiect'!A1" display="Fisa de Proiect" xr:uid="{00000000-0004-0000-0D00-000001000000}"/>
  </hyperlinks>
  <pageMargins left="0.15748031496062992" right="0.15748031496062992" top="0.27559055118110237" bottom="0.27559055118110237" header="0.31496062992125984" footer="0.31496062992125984"/>
  <pageSetup paperSize="9" scale="9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5597"/>
  </sheetPr>
  <dimension ref="A1:L157"/>
  <sheetViews>
    <sheetView view="pageBreakPreview" zoomScale="95" zoomScaleNormal="130" zoomScaleSheetLayoutView="95" workbookViewId="0">
      <pane ySplit="1" topLeftCell="A149" activePane="bottomLeft" state="frozen"/>
      <selection pane="bottomLeft" activeCell="L121" sqref="L121:L122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9" width="11.44140625" style="127" customWidth="1"/>
    <col min="10" max="10" width="11.441406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141"/>
      <c r="J1" s="6"/>
      <c r="L1"/>
    </row>
    <row r="2" spans="1:12" ht="15" customHeight="1" x14ac:dyDescent="1.1000000000000001">
      <c r="B2" s="731"/>
      <c r="C2" s="731"/>
      <c r="D2" s="731"/>
      <c r="E2" s="731"/>
      <c r="F2" s="731"/>
      <c r="G2" s="731"/>
      <c r="H2" s="731"/>
      <c r="L2" s="729" t="s">
        <v>3159</v>
      </c>
    </row>
    <row r="3" spans="1:12" ht="15" customHeight="1" thickBot="1" x14ac:dyDescent="0.35">
      <c r="L3" s="729"/>
    </row>
    <row r="4" spans="1:12" ht="15" customHeight="1" x14ac:dyDescent="0.3">
      <c r="A4" s="658"/>
      <c r="B4" s="661" t="s">
        <v>3164</v>
      </c>
      <c r="C4" s="661"/>
      <c r="D4" s="661"/>
      <c r="E4" s="661"/>
      <c r="F4" s="661"/>
      <c r="G4" s="661"/>
      <c r="H4" s="661"/>
      <c r="I4" s="661"/>
      <c r="J4" s="664"/>
      <c r="L4" s="729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29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29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142"/>
      <c r="J7" s="3"/>
      <c r="L7" s="729"/>
    </row>
    <row r="8" spans="1:12" ht="15" customHeight="1" x14ac:dyDescent="0.3">
      <c r="A8" s="667"/>
      <c r="B8" s="669" t="s">
        <v>3160</v>
      </c>
      <c r="C8" s="669"/>
      <c r="D8" s="669"/>
      <c r="E8" s="669"/>
      <c r="F8" s="669"/>
      <c r="G8" s="669"/>
      <c r="H8" s="669"/>
      <c r="I8" s="671"/>
      <c r="J8" s="672"/>
      <c r="L8" s="729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29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K10" s="7"/>
      <c r="L10" s="729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K11" s="7"/>
      <c r="L11" s="729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K12" s="7"/>
      <c r="L12" s="729"/>
    </row>
    <row r="13" spans="1:12" ht="15" customHeight="1" x14ac:dyDescent="0.3">
      <c r="A13" s="109">
        <f>Sheet1!A689</f>
        <v>251028220300</v>
      </c>
      <c r="B13" s="626" t="str">
        <f>IFERROR(VLOOKUP(A13,Sheet1!$A$4:$H$2722,5,0),"-")</f>
        <v>T.A.  ProjectLine 12,5 mm hidro 200x200</v>
      </c>
      <c r="C13" s="627" t="e">
        <f>VLOOKUP(#REF!,Sheet1!$A$4:$H$2722,7,1)</f>
        <v>#REF!</v>
      </c>
      <c r="D13" s="628" t="e">
        <f>VLOOKUP(#REF!,Sheet1!$A$4:$H$2722,7,1)</f>
        <v>#REF!</v>
      </c>
      <c r="E13" s="30" t="str">
        <f>IFERROR(VLOOKUP(A13,Sheet1!$A$4:$N$2722,7,1),"-")</f>
        <v>buc</v>
      </c>
      <c r="F13" s="58">
        <f>IFERROR(VLOOKUP(A13,Sheet1!$A$4:$N$2722,9,1),"-")</f>
        <v>14</v>
      </c>
      <c r="G13" s="60">
        <f>IFERROR(VLOOKUP(A13,Sheet1!$A$4:$N$2722,10,1),"-")</f>
        <v>200</v>
      </c>
      <c r="H13" s="46">
        <f>IFERROR(VLOOKUP(A13,Sheet1!$A$4:$N$2722,11,1),"-")</f>
        <v>200</v>
      </c>
      <c r="I13" s="26">
        <f>IFERROR(VLOOKUP($A13,Sheet1!$A$4:$H$2722,8,1),"-")</f>
        <v>99.11</v>
      </c>
      <c r="J13" s="26">
        <f>I13-(I13*Cuprins!$H$20)</f>
        <v>99.11</v>
      </c>
      <c r="L13" s="729"/>
    </row>
    <row r="14" spans="1:12" ht="15" customHeight="1" x14ac:dyDescent="0.3">
      <c r="A14" s="114">
        <f>Sheet1!A690</f>
        <v>251028220310</v>
      </c>
      <c r="B14" s="728" t="str">
        <f>IFERROR(VLOOKUP(A14,Sheet1!$A$4:$H$2722,5,0),"-")</f>
        <v>T.A.  ProjectLine 12,5 mm hidro 300x300</v>
      </c>
      <c r="C14" s="728" t="e">
        <f>VLOOKUP(#REF!,Sheet1!$A$4:$H$2722,7,1)</f>
        <v>#REF!</v>
      </c>
      <c r="D14" s="728" t="e">
        <f>VLOOKUP(#REF!,Sheet1!$A$4:$H$2722,7,1)</f>
        <v>#REF!</v>
      </c>
      <c r="E14" s="20" t="str">
        <f>IFERROR(VLOOKUP(A14,Sheet1!$A$4:$N$2722,7,1),"-")</f>
        <v>buc</v>
      </c>
      <c r="F14" s="38">
        <f>IFERROR(VLOOKUP(A14,Sheet1!$A$4:$N$2722,9,1),"-")</f>
        <v>14</v>
      </c>
      <c r="G14" s="38">
        <f>IFERROR(VLOOKUP(A14,Sheet1!$A$4:$N$2722,10,1),"-")</f>
        <v>300</v>
      </c>
      <c r="H14" s="38">
        <f>IFERROR(VLOOKUP(A14,Sheet1!$A$4:$N$2722,11,1),"-")</f>
        <v>300</v>
      </c>
      <c r="I14" s="25">
        <f>IFERROR(VLOOKUP($A14,Sheet1!$A$4:$H$2722,8,1),"-")</f>
        <v>106.76</v>
      </c>
      <c r="J14" s="25">
        <f>I14-(I14*Cuprins!$H$20)</f>
        <v>106.76</v>
      </c>
      <c r="L14" s="729"/>
    </row>
    <row r="15" spans="1:12" ht="15" customHeight="1" x14ac:dyDescent="0.3">
      <c r="A15" s="109">
        <f>Sheet1!A691</f>
        <v>251028220320</v>
      </c>
      <c r="B15" s="626" t="str">
        <f>IFERROR(VLOOKUP(A15,Sheet1!$A$4:$H$2722,5,0),"-")</f>
        <v>T.A.  ProjectLine 12,5 mm hidro 400x400</v>
      </c>
      <c r="C15" s="627" t="e">
        <f>VLOOKUP(#REF!,Sheet1!$A$4:$H$2722,7,1)</f>
        <v>#REF!</v>
      </c>
      <c r="D15" s="628" t="e">
        <f>VLOOKUP(#REF!,Sheet1!$A$4:$H$2722,7,1)</f>
        <v>#REF!</v>
      </c>
      <c r="E15" s="30" t="str">
        <f>IFERROR(VLOOKUP(A15,Sheet1!$A$4:$N$2722,7,1),"-")</f>
        <v>buc</v>
      </c>
      <c r="F15" s="58">
        <f>IFERROR(VLOOKUP(A15,Sheet1!$A$4:$N$2722,9,1),"-")</f>
        <v>14</v>
      </c>
      <c r="G15" s="60">
        <f>IFERROR(VLOOKUP(A15,Sheet1!$A$4:$N$2722,10,1),"-")</f>
        <v>400</v>
      </c>
      <c r="H15" s="46">
        <f>IFERROR(VLOOKUP(A15,Sheet1!$A$4:$N$2722,11,1),"-")</f>
        <v>400</v>
      </c>
      <c r="I15" s="26">
        <f>IFERROR(VLOOKUP($A15,Sheet1!$A$4:$H$2722,8,1),"-")</f>
        <v>122.7</v>
      </c>
      <c r="J15" s="26">
        <f>I15-(I15*Cuprins!$H$20)</f>
        <v>122.7</v>
      </c>
      <c r="L15" s="729"/>
    </row>
    <row r="16" spans="1:12" ht="15" customHeight="1" x14ac:dyDescent="0.3">
      <c r="A16" s="114">
        <f>Sheet1!A692</f>
        <v>251028220330</v>
      </c>
      <c r="B16" s="728" t="str">
        <f>IFERROR(VLOOKUP(A16,Sheet1!$A$4:$H$2722,5,0),"-")</f>
        <v>T.A.  ProjectLine 12,5 mm hidro 500x500</v>
      </c>
      <c r="C16" s="728" t="e">
        <f>VLOOKUP(#REF!,Sheet1!$A$4:$H$2722,7,1)</f>
        <v>#REF!</v>
      </c>
      <c r="D16" s="728" t="e">
        <f>VLOOKUP(#REF!,Sheet1!$A$4:$H$2722,7,1)</f>
        <v>#REF!</v>
      </c>
      <c r="E16" s="20" t="str">
        <f>IFERROR(VLOOKUP(A16,Sheet1!$A$4:$N$2722,7,1),"-")</f>
        <v>buc</v>
      </c>
      <c r="F16" s="38">
        <f>IFERROR(VLOOKUP(A16,Sheet1!$A$4:$N$2722,9,1),"-")</f>
        <v>14</v>
      </c>
      <c r="G16" s="38">
        <f>IFERROR(VLOOKUP(A16,Sheet1!$A$4:$N$2722,10,1),"-")</f>
        <v>500</v>
      </c>
      <c r="H16" s="38">
        <f>IFERROR(VLOOKUP(A16,Sheet1!$A$4:$N$2722,11,1),"-")</f>
        <v>500</v>
      </c>
      <c r="I16" s="25">
        <f>IFERROR(VLOOKUP($A16,Sheet1!$A$4:$H$2722,8,1),"-")</f>
        <v>155.56</v>
      </c>
      <c r="J16" s="25">
        <f>I16-(I16*Cuprins!$H$20)</f>
        <v>155.56</v>
      </c>
      <c r="L16" s="729"/>
    </row>
    <row r="17" spans="1:12" ht="15" customHeight="1" x14ac:dyDescent="0.3">
      <c r="A17" s="109">
        <f>Sheet1!A693</f>
        <v>251028220340</v>
      </c>
      <c r="B17" s="626" t="str">
        <f>IFERROR(VLOOKUP(A17,Sheet1!$A$4:$H$2722,5,0),"-")</f>
        <v>T.A.  ProjectLine 12,5 mm hidro 600x600</v>
      </c>
      <c r="C17" s="627" t="e">
        <f>VLOOKUP(#REF!,Sheet1!$A$4:$H$2722,7,1)</f>
        <v>#REF!</v>
      </c>
      <c r="D17" s="628" t="e">
        <f>VLOOKUP(#REF!,Sheet1!$A$4:$H$2722,7,1)</f>
        <v>#REF!</v>
      </c>
      <c r="E17" s="30" t="str">
        <f>IFERROR(VLOOKUP(A17,Sheet1!$A$4:$N$2722,7,1),"-")</f>
        <v>buc</v>
      </c>
      <c r="F17" s="58">
        <f>IFERROR(VLOOKUP(A17,Sheet1!$A$4:$N$2722,9,1),"-")</f>
        <v>14</v>
      </c>
      <c r="G17" s="60">
        <f>IFERROR(VLOOKUP(A17,Sheet1!$A$4:$N$2722,10,1),"-")</f>
        <v>600</v>
      </c>
      <c r="H17" s="46">
        <f>IFERROR(VLOOKUP(A17,Sheet1!$A$4:$N$2722,11,1),"-")</f>
        <v>600</v>
      </c>
      <c r="I17" s="26">
        <f>IFERROR(VLOOKUP($A17,Sheet1!$A$4:$H$2722,8,1),"-")</f>
        <v>174.15</v>
      </c>
      <c r="J17" s="26">
        <f>I17-(I17*Cuprins!$H$20)</f>
        <v>174.15</v>
      </c>
      <c r="K17" s="8"/>
      <c r="L17" s="494">
        <f>'Sist. suspendare'!L173+1</f>
        <v>55</v>
      </c>
    </row>
    <row r="18" spans="1:12" ht="15" customHeight="1" x14ac:dyDescent="0.3">
      <c r="A18" s="108"/>
      <c r="B18" s="609" t="str">
        <f>IFERROR(VLOOKUP(A18,Sheet1!$A$4:$H$2722,5,0),"-")</f>
        <v>-</v>
      </c>
      <c r="C18" s="609" t="e">
        <f>VLOOKUP(#REF!,Sheet1!$A$4:$H$2722,7,1)</f>
        <v>#REF!</v>
      </c>
      <c r="D18" s="609" t="e">
        <f>VLOOKUP(#REF!,Sheet1!$A$4:$H$2722,7,1)</f>
        <v>#REF!</v>
      </c>
      <c r="E18" s="27" t="str">
        <f>IFERROR(VLOOKUP(A18,Sheet1!$A$4:$N$2722,7,1),"-")</f>
        <v>-</v>
      </c>
      <c r="F18" s="35" t="str">
        <f>IFERROR(VLOOKUP(A18,Sheet1!$A$4:$N$2722,9,1),"-")</f>
        <v>-</v>
      </c>
      <c r="G18" s="35" t="str">
        <f>IFERROR(VLOOKUP(A18,Sheet1!$A$4:$N$2722,10,1),"-")</f>
        <v>-</v>
      </c>
      <c r="H18" s="35" t="str">
        <f>IFERROR(VLOOKUP(A18,Sheet1!$A$4:$N$2722,11,1),"-")</f>
        <v>-</v>
      </c>
      <c r="I18" s="29" t="str">
        <f>IFERROR(VLOOKUP($A18,Sheet1!$A$4:$H$2722,8,1),"-")</f>
        <v>-</v>
      </c>
      <c r="J18" s="29" t="str">
        <f>IFERROR(VLOOKUP($A18,Sheet1!$A$4:$H$2722,8,1),"-")</f>
        <v>-</v>
      </c>
      <c r="L18" s="494"/>
    </row>
    <row r="19" spans="1:12" ht="15" customHeight="1" x14ac:dyDescent="0.3">
      <c r="L19" s="730" t="s">
        <v>3001</v>
      </c>
    </row>
    <row r="20" spans="1:12" ht="15" customHeight="1" x14ac:dyDescent="0.3">
      <c r="A20" s="667"/>
      <c r="B20" s="669" t="s">
        <v>3161</v>
      </c>
      <c r="C20" s="669"/>
      <c r="D20" s="669"/>
      <c r="E20" s="669"/>
      <c r="F20" s="669"/>
      <c r="G20" s="669"/>
      <c r="H20" s="669"/>
      <c r="I20" s="671"/>
      <c r="J20" s="672"/>
      <c r="L20" s="730"/>
    </row>
    <row r="21" spans="1:12" ht="15" customHeight="1" x14ac:dyDescent="0.3">
      <c r="A21" s="668"/>
      <c r="B21" s="670"/>
      <c r="C21" s="670"/>
      <c r="D21" s="670"/>
      <c r="E21" s="670"/>
      <c r="F21" s="670"/>
      <c r="G21" s="670"/>
      <c r="H21" s="670"/>
      <c r="I21" s="673"/>
      <c r="J21" s="674"/>
      <c r="L21" s="730"/>
    </row>
    <row r="22" spans="1:12" ht="15" customHeight="1" x14ac:dyDescent="0.3">
      <c r="A22" s="698" t="s">
        <v>2989</v>
      </c>
      <c r="B22" s="631" t="s">
        <v>2996</v>
      </c>
      <c r="C22" s="631"/>
      <c r="D22" s="631"/>
      <c r="E22" s="642" t="s">
        <v>3035</v>
      </c>
      <c r="F22" s="642" t="s">
        <v>2991</v>
      </c>
      <c r="G22" s="642" t="s">
        <v>2990</v>
      </c>
      <c r="H22" s="642" t="s">
        <v>3010</v>
      </c>
      <c r="I22" s="522" t="s">
        <v>3430</v>
      </c>
      <c r="J22" s="498" t="s">
        <v>3431</v>
      </c>
      <c r="K22" s="7"/>
      <c r="L22" s="730"/>
    </row>
    <row r="23" spans="1:12" ht="15" customHeight="1" x14ac:dyDescent="0.3">
      <c r="A23" s="699"/>
      <c r="B23" s="633"/>
      <c r="C23" s="633"/>
      <c r="D23" s="633"/>
      <c r="E23" s="643"/>
      <c r="F23" s="643"/>
      <c r="G23" s="643"/>
      <c r="H23" s="643"/>
      <c r="I23" s="524"/>
      <c r="J23" s="500"/>
      <c r="K23" s="7"/>
      <c r="L23" s="730"/>
    </row>
    <row r="24" spans="1:12" ht="15" customHeight="1" x14ac:dyDescent="0.3">
      <c r="A24" s="700"/>
      <c r="B24" s="635"/>
      <c r="C24" s="635"/>
      <c r="D24" s="635"/>
      <c r="E24" s="644"/>
      <c r="F24" s="643"/>
      <c r="G24" s="644"/>
      <c r="H24" s="644"/>
      <c r="I24" s="524"/>
      <c r="J24" s="500"/>
      <c r="K24" s="7"/>
      <c r="L24" s="730"/>
    </row>
    <row r="25" spans="1:12" ht="15" customHeight="1" x14ac:dyDescent="0.3">
      <c r="A25" s="109">
        <f>Sheet1!A694</f>
        <v>251028220450</v>
      </c>
      <c r="B25" s="626" t="str">
        <f>IFERROR(VLOOKUP(A25,Sheet1!$A$4:$H$2722,5,0),"-")</f>
        <v>T.A.  AluNova, 12,5 mm hidro 200x200</v>
      </c>
      <c r="C25" s="627" t="e">
        <f>VLOOKUP(#REF!,Sheet1!$A$4:$H$2722,7,1)</f>
        <v>#REF!</v>
      </c>
      <c r="D25" s="628" t="e">
        <f>VLOOKUP(#REF!,Sheet1!$A$4:$H$2722,7,1)</f>
        <v>#REF!</v>
      </c>
      <c r="E25" s="30" t="str">
        <f>IFERROR(VLOOKUP(A25,Sheet1!$A$4:$N$2722,7,1),"-")</f>
        <v>buc</v>
      </c>
      <c r="F25" s="58">
        <f>IFERROR(VLOOKUP(A25,Sheet1!$A$4:$N$2722,9,1),"-")</f>
        <v>14</v>
      </c>
      <c r="G25" s="60">
        <f>IFERROR(VLOOKUP(A25,Sheet1!$A$4:$N$2722,10,1),"-")</f>
        <v>200</v>
      </c>
      <c r="H25" s="46">
        <f>IFERROR(VLOOKUP(A25,Sheet1!$A$4:$N$2722,11,1),"-")</f>
        <v>200</v>
      </c>
      <c r="I25" s="26">
        <f>IFERROR(VLOOKUP($A25,Sheet1!$A$4:$H$2722,8,1),"-")</f>
        <v>94.96</v>
      </c>
      <c r="J25" s="26">
        <f>I25-(I25*Cuprins!$H$20)</f>
        <v>94.96</v>
      </c>
      <c r="K25" s="9"/>
      <c r="L25" s="730"/>
    </row>
    <row r="26" spans="1:12" ht="15" customHeight="1" x14ac:dyDescent="0.3">
      <c r="A26" s="114">
        <f>Sheet1!A695</f>
        <v>251028220460</v>
      </c>
      <c r="B26" s="593" t="str">
        <f>IFERROR(VLOOKUP(A26,Sheet1!$A$4:$H$2722,5,0),"-")</f>
        <v>T.A.  AluNova, 12,5 mm hidro 200x300</v>
      </c>
      <c r="C26" s="593" t="e">
        <f>VLOOKUP(#REF!,Sheet1!$A$4:$H$2722,7,1)</f>
        <v>#REF!</v>
      </c>
      <c r="D26" s="593" t="e">
        <f>VLOOKUP(#REF!,Sheet1!$A$4:$H$2722,7,1)</f>
        <v>#REF!</v>
      </c>
      <c r="E26" s="20" t="str">
        <f>IFERROR(VLOOKUP(A26,Sheet1!$A$4:$N$2722,7,1),"-")</f>
        <v>buc</v>
      </c>
      <c r="F26" s="38">
        <f>IFERROR(VLOOKUP(A26,Sheet1!$A$4:$N$2722,9,1),"-")</f>
        <v>14</v>
      </c>
      <c r="G26" s="38">
        <f>IFERROR(VLOOKUP(A26,Sheet1!$A$4:$N$2722,10,1),"-")</f>
        <v>300</v>
      </c>
      <c r="H26" s="38">
        <f>IFERROR(VLOOKUP(A26,Sheet1!$A$4:$N$2722,11,1),"-")</f>
        <v>200</v>
      </c>
      <c r="I26" s="25">
        <f>IFERROR(VLOOKUP($A26,Sheet1!$A$4:$H$2722,8,1),"-")</f>
        <v>104.67</v>
      </c>
      <c r="J26" s="25">
        <f>I26-(I26*Cuprins!$H$20)</f>
        <v>104.67</v>
      </c>
      <c r="L26" s="730"/>
    </row>
    <row r="27" spans="1:12" ht="15" customHeight="1" x14ac:dyDescent="0.3">
      <c r="A27" s="109">
        <f>Sheet1!A696</f>
        <v>251028220470</v>
      </c>
      <c r="B27" s="626" t="str">
        <f>IFERROR(VLOOKUP(A27,Sheet1!$A$4:$H$2722,5,0),"-")</f>
        <v>T.A.  AluNova, 12,5 mm hidro 300x300</v>
      </c>
      <c r="C27" s="627" t="e">
        <f>VLOOKUP(#REF!,Sheet1!$A$4:$H$2722,7,1)</f>
        <v>#REF!</v>
      </c>
      <c r="D27" s="628" t="e">
        <f>VLOOKUP(#REF!,Sheet1!$A$4:$H$2722,7,1)</f>
        <v>#REF!</v>
      </c>
      <c r="E27" s="30" t="str">
        <f>IFERROR(VLOOKUP(A27,Sheet1!$A$4:$N$2722,7,1),"-")</f>
        <v>buc</v>
      </c>
      <c r="F27" s="58">
        <f>IFERROR(VLOOKUP(A27,Sheet1!$A$4:$N$2722,9,1),"-")</f>
        <v>14</v>
      </c>
      <c r="G27" s="60">
        <f>IFERROR(VLOOKUP(A27,Sheet1!$A$4:$N$2722,10,1),"-")</f>
        <v>300</v>
      </c>
      <c r="H27" s="46">
        <f>IFERROR(VLOOKUP(A27,Sheet1!$A$4:$N$2722,11,1),"-")</f>
        <v>300</v>
      </c>
      <c r="I27" s="26">
        <f>IFERROR(VLOOKUP($A27,Sheet1!$A$4:$H$2722,8,1),"-")</f>
        <v>107.23</v>
      </c>
      <c r="J27" s="26">
        <f>I27-(I27*Cuprins!$H$20)</f>
        <v>107.23</v>
      </c>
      <c r="K27" s="9"/>
      <c r="L27" s="730"/>
    </row>
    <row r="28" spans="1:12" ht="15" customHeight="1" x14ac:dyDescent="0.3">
      <c r="A28" s="114">
        <f>Sheet1!A697</f>
        <v>251028220480</v>
      </c>
      <c r="B28" s="593" t="str">
        <f>IFERROR(VLOOKUP(A28,Sheet1!$A$4:$H$2722,5,0),"-")</f>
        <v>T.A.  Alunova, 12,5 mm hidro 300x400</v>
      </c>
      <c r="C28" s="593" t="e">
        <f>VLOOKUP(#REF!,Sheet1!$A$4:$H$2722,7,1)</f>
        <v>#REF!</v>
      </c>
      <c r="D28" s="593" t="e">
        <f>VLOOKUP(#REF!,Sheet1!$A$4:$H$2722,7,1)</f>
        <v>#REF!</v>
      </c>
      <c r="E28" s="20" t="str">
        <f>IFERROR(VLOOKUP(A28,Sheet1!$A$4:$N$2722,7,1),"-")</f>
        <v>buc</v>
      </c>
      <c r="F28" s="38">
        <f>IFERROR(VLOOKUP(A28,Sheet1!$A$4:$N$2722,9,1),"-")</f>
        <v>14</v>
      </c>
      <c r="G28" s="38">
        <f>IFERROR(VLOOKUP(A28,Sheet1!$A$4:$N$2722,10,1),"-")</f>
        <v>400</v>
      </c>
      <c r="H28" s="38">
        <f>IFERROR(VLOOKUP(A28,Sheet1!$A$4:$N$2722,11,1),"-")</f>
        <v>300</v>
      </c>
      <c r="I28" s="25">
        <f>IFERROR(VLOOKUP($A28,Sheet1!$A$4:$H$2722,8,1),"-")</f>
        <v>122.34</v>
      </c>
      <c r="J28" s="25">
        <f>I28-(I28*Cuprins!$H$20)</f>
        <v>122.34</v>
      </c>
      <c r="K28" s="9"/>
      <c r="L28" s="730"/>
    </row>
    <row r="29" spans="1:12" ht="15" customHeight="1" x14ac:dyDescent="0.3">
      <c r="A29" s="109">
        <f>Sheet1!A698</f>
        <v>251028220490</v>
      </c>
      <c r="B29" s="626" t="str">
        <f>IFERROR(VLOOKUP(A29,Sheet1!$A$4:$H$2722,5,0),"-")</f>
        <v>T.A.  AluNova, 12,5 mm hidro 300X600</v>
      </c>
      <c r="C29" s="627" t="e">
        <f>VLOOKUP(#REF!,Sheet1!$A$4:$H$2722,7,1)</f>
        <v>#REF!</v>
      </c>
      <c r="D29" s="628" t="e">
        <f>VLOOKUP(#REF!,Sheet1!$A$4:$H$2722,7,1)</f>
        <v>#REF!</v>
      </c>
      <c r="E29" s="30" t="str">
        <f>IFERROR(VLOOKUP(A29,Sheet1!$A$4:$N$2722,7,1),"-")</f>
        <v>buc</v>
      </c>
      <c r="F29" s="58">
        <f>IFERROR(VLOOKUP(A29,Sheet1!$A$4:$N$2722,9,1),"-")</f>
        <v>14</v>
      </c>
      <c r="G29" s="60">
        <f>IFERROR(VLOOKUP(A29,Sheet1!$A$4:$N$2722,10,1),"-")</f>
        <v>600</v>
      </c>
      <c r="H29" s="46">
        <f>IFERROR(VLOOKUP(A29,Sheet1!$A$4:$N$2722,11,1),"-")</f>
        <v>300</v>
      </c>
      <c r="I29" s="26">
        <f>IFERROR(VLOOKUP($A29,Sheet1!$A$4:$H$2722,8,1),"-")</f>
        <v>146.88</v>
      </c>
      <c r="J29" s="26">
        <f>I29-(I29*Cuprins!$H$20)</f>
        <v>146.88</v>
      </c>
      <c r="K29" s="9"/>
      <c r="L29" s="730"/>
    </row>
    <row r="30" spans="1:12" ht="15" customHeight="1" x14ac:dyDescent="0.3">
      <c r="A30" s="114">
        <f>Sheet1!A699</f>
        <v>251028220500</v>
      </c>
      <c r="B30" s="593" t="str">
        <f>IFERROR(VLOOKUP(A30,Sheet1!$A$4:$H$2722,5,0),"-")</f>
        <v>T.A.  AluNova, 12,5 mm hidro 400x400</v>
      </c>
      <c r="C30" s="593" t="e">
        <f>VLOOKUP(#REF!,Sheet1!$A$4:$H$2722,7,1)</f>
        <v>#REF!</v>
      </c>
      <c r="D30" s="593" t="e">
        <f>VLOOKUP(#REF!,Sheet1!$A$4:$H$2722,7,1)</f>
        <v>#REF!</v>
      </c>
      <c r="E30" s="20" t="str">
        <f>IFERROR(VLOOKUP(A30,Sheet1!$A$4:$N$2722,7,1),"-")</f>
        <v>buc</v>
      </c>
      <c r="F30" s="38">
        <f>IFERROR(VLOOKUP(A30,Sheet1!$A$4:$N$2722,9,1),"-")</f>
        <v>14</v>
      </c>
      <c r="G30" s="38">
        <f>IFERROR(VLOOKUP(A30,Sheet1!$A$4:$N$2722,10,1),"-")</f>
        <v>400</v>
      </c>
      <c r="H30" s="38">
        <f>IFERROR(VLOOKUP(A30,Sheet1!$A$4:$N$2722,11,1),"-")</f>
        <v>400</v>
      </c>
      <c r="I30" s="25">
        <f>IFERROR(VLOOKUP($A30,Sheet1!$A$4:$H$2722,8,1),"-")</f>
        <v>123.55</v>
      </c>
      <c r="J30" s="25">
        <f>I30-(I30*Cuprins!$H$20)</f>
        <v>123.55</v>
      </c>
      <c r="K30" s="9"/>
      <c r="L30" s="730"/>
    </row>
    <row r="31" spans="1:12" ht="15" customHeight="1" x14ac:dyDescent="0.3">
      <c r="A31" s="109">
        <f>Sheet1!A700</f>
        <v>251028220510</v>
      </c>
      <c r="B31" s="626" t="str">
        <f>IFERROR(VLOOKUP(A31,Sheet1!$A$4:$H$2722,5,0),"-")</f>
        <v>T.A.  AluNova, 12,5 mm hidro 400x600</v>
      </c>
      <c r="C31" s="627" t="e">
        <f>VLOOKUP(#REF!,Sheet1!$A$4:$H$2722,7,1)</f>
        <v>#REF!</v>
      </c>
      <c r="D31" s="628" t="e">
        <f>VLOOKUP(#REF!,Sheet1!$A$4:$H$2722,7,1)</f>
        <v>#REF!</v>
      </c>
      <c r="E31" s="30" t="str">
        <f>IFERROR(VLOOKUP(A31,Sheet1!$A$4:$N$2722,7,1),"-")</f>
        <v>buc</v>
      </c>
      <c r="F31" s="58">
        <f>IFERROR(VLOOKUP(A31,Sheet1!$A$4:$N$2722,9,1),"-")</f>
        <v>14</v>
      </c>
      <c r="G31" s="60">
        <f>IFERROR(VLOOKUP(A31,Sheet1!$A$4:$N$2722,10,1),"-")</f>
        <v>600</v>
      </c>
      <c r="H31" s="46">
        <f>IFERROR(VLOOKUP(A31,Sheet1!$A$4:$N$2722,11,1),"-")</f>
        <v>400</v>
      </c>
      <c r="I31" s="26">
        <f>IFERROR(VLOOKUP($A31,Sheet1!$A$4:$H$2722,8,1),"-")</f>
        <v>163.29</v>
      </c>
      <c r="J31" s="26">
        <f>I31-(I31*Cuprins!$H$20)</f>
        <v>163.29</v>
      </c>
      <c r="K31" s="9"/>
      <c r="L31" s="730"/>
    </row>
    <row r="32" spans="1:12" ht="15" customHeight="1" x14ac:dyDescent="0.3">
      <c r="A32" s="114">
        <f>Sheet1!A701</f>
        <v>251028220520</v>
      </c>
      <c r="B32" s="593" t="str">
        <f>IFERROR(VLOOKUP(A32,Sheet1!$A$4:$H$2722,5,0),"-")</f>
        <v>T.A.  AluNova, 12,5 mm hidro 500x500</v>
      </c>
      <c r="C32" s="593" t="e">
        <f>VLOOKUP(#REF!,Sheet1!$A$4:$H$2722,7,1)</f>
        <v>#REF!</v>
      </c>
      <c r="D32" s="593" t="e">
        <f>VLOOKUP(#REF!,Sheet1!$A$4:$H$2722,7,1)</f>
        <v>#REF!</v>
      </c>
      <c r="E32" s="20" t="str">
        <f>IFERROR(VLOOKUP(A32,Sheet1!$A$4:$N$2722,7,1),"-")</f>
        <v>buc</v>
      </c>
      <c r="F32" s="38">
        <f>IFERROR(VLOOKUP(A32,Sheet1!$A$4:$N$2722,9,1),"-")</f>
        <v>14</v>
      </c>
      <c r="G32" s="38">
        <f>IFERROR(VLOOKUP(A32,Sheet1!$A$4:$N$2722,10,1),"-")</f>
        <v>500</v>
      </c>
      <c r="H32" s="38">
        <f>IFERROR(VLOOKUP(A32,Sheet1!$A$4:$N$2722,11,1),"-")</f>
        <v>500</v>
      </c>
      <c r="I32" s="25">
        <f>IFERROR(VLOOKUP($A32,Sheet1!$A$4:$H$2722,8,1),"-")</f>
        <v>148.09</v>
      </c>
      <c r="J32" s="25">
        <f>I32-(I32*Cuprins!$H$20)</f>
        <v>148.09</v>
      </c>
      <c r="K32" s="9"/>
      <c r="L32" s="730"/>
    </row>
    <row r="33" spans="1:12" ht="15" customHeight="1" x14ac:dyDescent="0.3">
      <c r="A33" s="109">
        <f>Sheet1!A702</f>
        <v>251028220530</v>
      </c>
      <c r="B33" s="626" t="str">
        <f>IFERROR(VLOOKUP(A33,Sheet1!$A$4:$H$2722,5,0),"-")</f>
        <v>T.A.  AluNova, 12,5 mm hidro 600x600</v>
      </c>
      <c r="C33" s="627" t="e">
        <f>VLOOKUP(#REF!,Sheet1!$A$4:$H$2722,7,1)</f>
        <v>#REF!</v>
      </c>
      <c r="D33" s="628" t="e">
        <f>VLOOKUP(#REF!,Sheet1!$A$4:$H$2722,7,1)</f>
        <v>#REF!</v>
      </c>
      <c r="E33" s="30" t="str">
        <f>IFERROR(VLOOKUP(A33,Sheet1!$A$4:$N$2722,7,1),"-")</f>
        <v>buc</v>
      </c>
      <c r="F33" s="58">
        <f>IFERROR(VLOOKUP(A33,Sheet1!$A$4:$N$2722,9,1),"-")</f>
        <v>14</v>
      </c>
      <c r="G33" s="60">
        <f>IFERROR(VLOOKUP(A33,Sheet1!$A$4:$N$2722,10,1),"-")</f>
        <v>600</v>
      </c>
      <c r="H33" s="46">
        <f>IFERROR(VLOOKUP(A33,Sheet1!$A$4:$N$2722,11,1),"-")</f>
        <v>600</v>
      </c>
      <c r="I33" s="26">
        <f>IFERROR(VLOOKUP($A33,Sheet1!$A$4:$H$2722,8,1),"-")</f>
        <v>171.42</v>
      </c>
      <c r="J33" s="26">
        <f>I33-(I33*Cuprins!$H$20)</f>
        <v>171.42</v>
      </c>
      <c r="L33" s="730"/>
    </row>
    <row r="34" spans="1:12" ht="15" customHeight="1" x14ac:dyDescent="0.3">
      <c r="A34" s="114">
        <f>Sheet1!A703</f>
        <v>251028220550</v>
      </c>
      <c r="B34" s="593" t="str">
        <f>IFERROR(VLOOKUP(A34,Sheet1!$A$4:$H$2722,5,0),"-")</f>
        <v>T.A.  AluNova,  12,5 mm hidro 600x800</v>
      </c>
      <c r="C34" s="593" t="e">
        <f>VLOOKUP(#REF!,Sheet1!$A$4:$H$2722,7,1)</f>
        <v>#REF!</v>
      </c>
      <c r="D34" s="593" t="e">
        <f>VLOOKUP(#REF!,Sheet1!$A$4:$H$2722,7,1)</f>
        <v>#REF!</v>
      </c>
      <c r="E34" s="20" t="str">
        <f>IFERROR(VLOOKUP(A34,Sheet1!$A$4:$N$2722,7,1),"-")</f>
        <v>buc</v>
      </c>
      <c r="F34" s="38">
        <f>IFERROR(VLOOKUP(A34,Sheet1!$A$4:$N$2722,9,1),"-")</f>
        <v>14</v>
      </c>
      <c r="G34" s="38">
        <f>IFERROR(VLOOKUP(A34,Sheet1!$A$4:$N$2722,10,1),"-")</f>
        <v>600</v>
      </c>
      <c r="H34" s="38">
        <f>IFERROR(VLOOKUP(A34,Sheet1!$A$4:$N$2722,11,1),"-")</f>
        <v>800</v>
      </c>
      <c r="I34" s="25">
        <f>IFERROR(VLOOKUP($A34,Sheet1!$A$4:$H$2722,8,1),"-")</f>
        <v>816.79</v>
      </c>
      <c r="J34" s="25">
        <f>I34-(I34*Cuprins!$H$20)</f>
        <v>816.79</v>
      </c>
      <c r="L34" s="730"/>
    </row>
    <row r="35" spans="1:12" ht="15" customHeight="1" x14ac:dyDescent="0.3">
      <c r="A35" s="109">
        <f>Sheet1!A704</f>
        <v>251028220600</v>
      </c>
      <c r="B35" s="626" t="str">
        <f>IFERROR(VLOOKUP(A35,Sheet1!$A$4:$H$2722,5,0),"-")</f>
        <v>T.A.  AluNova, 12,5 mm hidro 300x450</v>
      </c>
      <c r="C35" s="627" t="e">
        <f>VLOOKUP(#REF!,Sheet1!$A$4:$H$2722,7,1)</f>
        <v>#REF!</v>
      </c>
      <c r="D35" s="628" t="e">
        <f>VLOOKUP(#REF!,Sheet1!$A$4:$H$2722,7,1)</f>
        <v>#REF!</v>
      </c>
      <c r="E35" s="30" t="str">
        <f>IFERROR(VLOOKUP(A35,Sheet1!$A$4:$N$2722,7,1),"-")</f>
        <v>buc</v>
      </c>
      <c r="F35" s="58">
        <f>IFERROR(VLOOKUP(A35,Sheet1!$A$4:$N$2722,9,1),"-")</f>
        <v>14</v>
      </c>
      <c r="G35" s="60">
        <f>IFERROR(VLOOKUP(A35,Sheet1!$A$4:$N$2722,10,1),"-")</f>
        <v>300</v>
      </c>
      <c r="H35" s="46">
        <f>IFERROR(VLOOKUP(A35,Sheet1!$A$4:$N$2722,11,1),"-")</f>
        <v>450</v>
      </c>
      <c r="I35" s="26">
        <f>IFERROR(VLOOKUP($A35,Sheet1!$A$4:$H$2722,8,1),"-")</f>
        <v>140.09</v>
      </c>
      <c r="J35" s="26">
        <f>I35-(I35*Cuprins!$H$20)</f>
        <v>140.09</v>
      </c>
      <c r="L35" s="730"/>
    </row>
    <row r="36" spans="1:12" ht="15" customHeight="1" x14ac:dyDescent="0.3">
      <c r="A36" s="108">
        <f>Sheet1!A705</f>
        <v>251028220650</v>
      </c>
      <c r="B36" s="609" t="str">
        <f>IFERROR(VLOOKUP(A36,Sheet1!$A$4:$H$2722,5,0),"-")</f>
        <v>T.A.  AluNova, 12,5 mm hidro 200x500</v>
      </c>
      <c r="C36" s="609" t="e">
        <f>VLOOKUP(#REF!,Sheet1!$A$4:$H$2722,7,1)</f>
        <v>#REF!</v>
      </c>
      <c r="D36" s="609" t="e">
        <f>VLOOKUP(#REF!,Sheet1!$A$4:$H$2722,7,1)</f>
        <v>#REF!</v>
      </c>
      <c r="E36" s="27" t="str">
        <f>IFERROR(VLOOKUP(A36,Sheet1!$A$4:$N$2722,7,1),"-")</f>
        <v>buc</v>
      </c>
      <c r="F36" s="35">
        <f>IFERROR(VLOOKUP(A36,Sheet1!$A$4:$N$2722,9,1),"-")</f>
        <v>14</v>
      </c>
      <c r="G36" s="35">
        <f>IFERROR(VLOOKUP(A36,Sheet1!$A$4:$N$2722,10,1),"-")</f>
        <v>200</v>
      </c>
      <c r="H36" s="35">
        <f>IFERROR(VLOOKUP(A36,Sheet1!$A$4:$N$2722,11,1),"-")</f>
        <v>500</v>
      </c>
      <c r="I36" s="29">
        <f>IFERROR(VLOOKUP($A36,Sheet1!$A$4:$H$2722,8,1),"-")</f>
        <v>352.94</v>
      </c>
      <c r="J36" s="29">
        <f>I36-(I36*Cuprins!$H$20)</f>
        <v>352.94</v>
      </c>
      <c r="K36" s="7"/>
      <c r="L36" s="730"/>
    </row>
    <row r="37" spans="1:12" ht="15" customHeight="1" x14ac:dyDescent="0.3">
      <c r="L37" s="730"/>
    </row>
    <row r="38" spans="1:12" ht="15" customHeight="1" x14ac:dyDescent="0.3">
      <c r="A38" s="667"/>
      <c r="B38" s="669" t="s">
        <v>3162</v>
      </c>
      <c r="C38" s="669"/>
      <c r="D38" s="669"/>
      <c r="E38" s="669"/>
      <c r="F38" s="669"/>
      <c r="G38" s="669"/>
      <c r="H38" s="669"/>
      <c r="I38" s="671"/>
      <c r="J38" s="672"/>
      <c r="L38" s="730"/>
    </row>
    <row r="39" spans="1:12" ht="15" customHeight="1" x14ac:dyDescent="0.3">
      <c r="A39" s="668"/>
      <c r="B39" s="670"/>
      <c r="C39" s="670"/>
      <c r="D39" s="670"/>
      <c r="E39" s="670"/>
      <c r="F39" s="670"/>
      <c r="G39" s="670"/>
      <c r="H39" s="670"/>
      <c r="I39" s="673"/>
      <c r="J39" s="674"/>
      <c r="L39" s="730"/>
    </row>
    <row r="40" spans="1:12" ht="15" customHeight="1" x14ac:dyDescent="0.3">
      <c r="A40" s="698" t="s">
        <v>2989</v>
      </c>
      <c r="B40" s="631" t="s">
        <v>2996</v>
      </c>
      <c r="C40" s="631"/>
      <c r="D40" s="631"/>
      <c r="E40" s="642" t="s">
        <v>3035</v>
      </c>
      <c r="F40" s="642" t="s">
        <v>2991</v>
      </c>
      <c r="G40" s="642" t="s">
        <v>2990</v>
      </c>
      <c r="H40" s="642" t="s">
        <v>3010</v>
      </c>
      <c r="I40" s="522" t="s">
        <v>3430</v>
      </c>
      <c r="J40" s="498" t="s">
        <v>3431</v>
      </c>
      <c r="K40" s="9"/>
      <c r="L40" s="730"/>
    </row>
    <row r="41" spans="1:12" ht="15" customHeight="1" x14ac:dyDescent="0.3">
      <c r="A41" s="699"/>
      <c r="B41" s="633"/>
      <c r="C41" s="633"/>
      <c r="D41" s="633"/>
      <c r="E41" s="643"/>
      <c r="F41" s="643"/>
      <c r="G41" s="643"/>
      <c r="H41" s="643"/>
      <c r="I41" s="524"/>
      <c r="J41" s="500"/>
      <c r="K41" s="9"/>
      <c r="L41" s="730"/>
    </row>
    <row r="42" spans="1:12" ht="15" customHeight="1" x14ac:dyDescent="0.3">
      <c r="A42" s="700"/>
      <c r="B42" s="635"/>
      <c r="C42" s="635"/>
      <c r="D42" s="635"/>
      <c r="E42" s="644"/>
      <c r="F42" s="643"/>
      <c r="G42" s="644"/>
      <c r="H42" s="644"/>
      <c r="I42" s="524"/>
      <c r="J42" s="500"/>
      <c r="K42" s="9"/>
      <c r="L42" s="730"/>
    </row>
    <row r="43" spans="1:12" ht="15" customHeight="1" x14ac:dyDescent="0.3">
      <c r="A43" s="109">
        <f>Sheet1!A706</f>
        <v>251028220690</v>
      </c>
      <c r="B43" s="626" t="str">
        <f>IFERROR(VLOOKUP(A43,Sheet1!$A$4:$H$2722,5,0),"-")</f>
        <v>T.A.  AluNova,  15 mm hidro 600x600</v>
      </c>
      <c r="C43" s="627" t="e">
        <f>VLOOKUP(#REF!,Sheet1!$A$4:$H$2722,7,1)</f>
        <v>#REF!</v>
      </c>
      <c r="D43" s="628" t="e">
        <f>VLOOKUP(#REF!,Sheet1!$A$4:$H$2722,7,1)</f>
        <v>#REF!</v>
      </c>
      <c r="E43" s="30" t="str">
        <f>IFERROR(VLOOKUP(A43,Sheet1!$A$4:$N$2722,7,1),"-")</f>
        <v>buc</v>
      </c>
      <c r="F43" s="58">
        <f>IFERROR(VLOOKUP(A43,Sheet1!$A$4:$N$2722,9,1),"-")</f>
        <v>14</v>
      </c>
      <c r="G43" s="60">
        <f>IFERROR(VLOOKUP(A43,Sheet1!$A$4:$N$2722,10,1),"-")</f>
        <v>600</v>
      </c>
      <c r="H43" s="46">
        <f>IFERROR(VLOOKUP(A43,Sheet1!$A$4:$N$2722,11,1),"-")</f>
        <v>600</v>
      </c>
      <c r="I43" s="26">
        <f>IFERROR(VLOOKUP($A43,Sheet1!$A$4:$H$2722,8,1),"-")</f>
        <v>213.61</v>
      </c>
      <c r="J43" s="26">
        <f>I43-(I43*Cuprins!$H$20)</f>
        <v>213.61</v>
      </c>
      <c r="L43" s="730"/>
    </row>
    <row r="44" spans="1:12" ht="15" customHeight="1" x14ac:dyDescent="0.3">
      <c r="A44" s="107"/>
      <c r="B44" s="593" t="str">
        <f>IFERROR(VLOOKUP(A44,Sheet1!$A$4:$H$2722,5,0),"-")</f>
        <v>-</v>
      </c>
      <c r="C44" s="593" t="e">
        <f>VLOOKUP(#REF!,Sheet1!$A$4:$H$2722,7,1)</f>
        <v>#REF!</v>
      </c>
      <c r="D44" s="593" t="e">
        <f>VLOOKUP(#REF!,Sheet1!$A$4:$H$2722,7,1)</f>
        <v>#REF!</v>
      </c>
      <c r="E44" s="20" t="str">
        <f>IFERROR(VLOOKUP(A44,Sheet1!$A$4:$N$2722,7,1),"-")</f>
        <v>-</v>
      </c>
      <c r="F44" s="38" t="str">
        <f>IFERROR(VLOOKUP(A44,Sheet1!$A$4:$N$2722,9,1),"-")</f>
        <v>-</v>
      </c>
      <c r="G44" s="38" t="str">
        <f>IFERROR(VLOOKUP(A44,Sheet1!$A$4:$N$2722,10,1),"-")</f>
        <v>-</v>
      </c>
      <c r="H44" s="38" t="str">
        <f>IFERROR(VLOOKUP(A44,Sheet1!$A$4:$N$2722,11,1),"-")</f>
        <v>-</v>
      </c>
      <c r="I44" s="25" t="str">
        <f>IFERROR(VLOOKUP($A44,Sheet1!$A$4:$H$2722,8,1),"-")</f>
        <v>-</v>
      </c>
      <c r="J44" s="25" t="str">
        <f>IFERROR(VLOOKUP($A44,Sheet1!$A$4:$H$2722,8,1),"-")</f>
        <v>-</v>
      </c>
      <c r="L44" s="730"/>
    </row>
    <row r="45" spans="1:12" ht="15" customHeight="1" x14ac:dyDescent="0.3">
      <c r="A45" s="109" t="s">
        <v>2994</v>
      </c>
      <c r="B45" s="626" t="str">
        <f>IFERROR(VLOOKUP(A45,Sheet1!$A$4:$H$2722,5,0),"-")</f>
        <v>-</v>
      </c>
      <c r="C45" s="627" t="e">
        <f>VLOOKUP(#REF!,Sheet1!$A$4:$H$2722,7,1)</f>
        <v>#REF!</v>
      </c>
      <c r="D45" s="628" t="e">
        <f>VLOOKUP(#REF!,Sheet1!$A$4:$H$2722,7,1)</f>
        <v>#REF!</v>
      </c>
      <c r="E45" s="30" t="str">
        <f>IFERROR(VLOOKUP(A45,Sheet1!$A$4:$N$2722,7,1),"-")</f>
        <v>-</v>
      </c>
      <c r="F45" s="58" t="str">
        <f>IFERROR(VLOOKUP(A45,Sheet1!$A$4:$N$2722,9,1),"-")</f>
        <v>-</v>
      </c>
      <c r="G45" s="60" t="str">
        <f>IFERROR(VLOOKUP(A45,Sheet1!$A$4:$N$2722,10,1),"-")</f>
        <v>-</v>
      </c>
      <c r="H45" s="46" t="str">
        <f>IFERROR(VLOOKUP(A45,Sheet1!$A$4:$N$2722,11,1),"-")</f>
        <v>-</v>
      </c>
      <c r="I45" s="26" t="str">
        <f>IFERROR(VLOOKUP($A45,Sheet1!$A$4:$H$2722,8,1),"-")</f>
        <v>-</v>
      </c>
      <c r="J45" s="26" t="str">
        <f>IFERROR(VLOOKUP($A45,Sheet1!$A$4:$H$2722,8,1),"-")</f>
        <v>-</v>
      </c>
      <c r="L45" s="730"/>
    </row>
    <row r="46" spans="1:12" ht="15" customHeight="1" x14ac:dyDescent="0.3">
      <c r="A46" s="108" t="s">
        <v>2994</v>
      </c>
      <c r="B46" s="609" t="str">
        <f>IFERROR(VLOOKUP(A46,Sheet1!$A$4:$H$2722,5,0),"-")</f>
        <v>-</v>
      </c>
      <c r="C46" s="609" t="e">
        <f>VLOOKUP(#REF!,Sheet1!$A$4:$H$2722,7,1)</f>
        <v>#REF!</v>
      </c>
      <c r="D46" s="609" t="e">
        <f>VLOOKUP(#REF!,Sheet1!$A$4:$H$2722,7,1)</f>
        <v>#REF!</v>
      </c>
      <c r="E46" s="27" t="str">
        <f>IFERROR(VLOOKUP(A46,Sheet1!$A$4:$N$2722,7,1),"-")</f>
        <v>-</v>
      </c>
      <c r="F46" s="35" t="str">
        <f>IFERROR(VLOOKUP(A46,Sheet1!$A$4:$N$2722,9,1),"-")</f>
        <v>-</v>
      </c>
      <c r="G46" s="35" t="str">
        <f>IFERROR(VLOOKUP(A46,Sheet1!$A$4:$N$2722,10,1),"-")</f>
        <v>-</v>
      </c>
      <c r="H46" s="35" t="str">
        <f>IFERROR(VLOOKUP(A46,Sheet1!$A$4:$N$2722,11,1),"-")</f>
        <v>-</v>
      </c>
      <c r="I46" s="29" t="str">
        <f>IFERROR(VLOOKUP($A46,Sheet1!$A$4:$H$2722,8,1),"-")</f>
        <v>-</v>
      </c>
      <c r="J46" s="29" t="str">
        <f>IFERROR(VLOOKUP($A46,Sheet1!$A$4:$H$2722,8,1),"-")</f>
        <v>-</v>
      </c>
      <c r="K46" s="7"/>
      <c r="L46" s="730"/>
    </row>
    <row r="47" spans="1:12" ht="15" customHeight="1" x14ac:dyDescent="0.3">
      <c r="A47" s="158"/>
      <c r="B47" s="293"/>
      <c r="C47" s="293"/>
      <c r="D47" s="293"/>
      <c r="E47" s="160"/>
      <c r="F47" s="161"/>
      <c r="G47" s="161"/>
      <c r="H47" s="161"/>
      <c r="I47" s="126"/>
      <c r="J47" s="126"/>
      <c r="L47" s="730"/>
    </row>
    <row r="48" spans="1:12" ht="15" customHeight="1" x14ac:dyDescent="0.3">
      <c r="A48" s="158"/>
      <c r="B48" s="293"/>
      <c r="C48" s="293"/>
      <c r="D48" s="293"/>
      <c r="E48" s="160"/>
      <c r="F48" s="161"/>
      <c r="G48" s="161"/>
      <c r="H48" s="161"/>
      <c r="I48" s="126"/>
      <c r="J48" s="126"/>
      <c r="L48" s="730"/>
    </row>
    <row r="49" spans="1:12" ht="15" customHeight="1" x14ac:dyDescent="0.3">
      <c r="A49" s="158"/>
      <c r="B49" s="293"/>
      <c r="C49" s="293"/>
      <c r="D49" s="293"/>
      <c r="E49" s="160"/>
      <c r="F49" s="161"/>
      <c r="G49" s="161"/>
      <c r="H49" s="161"/>
      <c r="I49" s="126"/>
      <c r="J49" s="126"/>
      <c r="L49" s="730"/>
    </row>
    <row r="50" spans="1:12" ht="15" customHeight="1" x14ac:dyDescent="0.3">
      <c r="A50" s="158"/>
      <c r="B50" s="293"/>
      <c r="C50" s="293"/>
      <c r="D50" s="293"/>
      <c r="E50" s="160"/>
      <c r="F50" s="161"/>
      <c r="G50" s="161"/>
      <c r="H50" s="161"/>
      <c r="I50" s="126"/>
      <c r="J50" s="126"/>
      <c r="L50" s="730"/>
    </row>
    <row r="51" spans="1:12" ht="15" customHeight="1" x14ac:dyDescent="0.3">
      <c r="A51" s="158"/>
      <c r="B51" s="293"/>
      <c r="C51" s="293"/>
      <c r="D51" s="293"/>
      <c r="E51" s="160"/>
      <c r="F51" s="161"/>
      <c r="G51" s="161"/>
      <c r="H51" s="161"/>
      <c r="I51" s="126"/>
      <c r="J51" s="126"/>
      <c r="L51" s="730"/>
    </row>
    <row r="52" spans="1:12" ht="15" customHeight="1" x14ac:dyDescent="0.3">
      <c r="A52" s="158"/>
      <c r="B52" s="293"/>
      <c r="C52" s="293"/>
      <c r="D52" s="293"/>
      <c r="E52" s="160"/>
      <c r="F52" s="161"/>
      <c r="G52" s="161"/>
      <c r="H52" s="161"/>
      <c r="I52" s="126"/>
      <c r="J52" s="126"/>
      <c r="L52" s="730"/>
    </row>
    <row r="53" spans="1:12" ht="15" customHeight="1" x14ac:dyDescent="0.3">
      <c r="A53" s="158"/>
      <c r="B53" s="293"/>
      <c r="C53" s="293"/>
      <c r="D53" s="293"/>
      <c r="E53" s="160"/>
      <c r="F53" s="161"/>
      <c r="G53" s="161"/>
      <c r="H53" s="161"/>
      <c r="I53" s="126"/>
      <c r="J53" s="126"/>
      <c r="L53" s="730"/>
    </row>
    <row r="54" spans="1:12" ht="15" customHeight="1" x14ac:dyDescent="0.3">
      <c r="A54" s="158"/>
      <c r="B54" s="293"/>
      <c r="C54" s="293"/>
      <c r="D54" s="293"/>
      <c r="E54" s="160"/>
      <c r="F54" s="161"/>
      <c r="G54" s="161"/>
      <c r="H54" s="161"/>
      <c r="I54" s="126"/>
      <c r="J54" s="126"/>
      <c r="L54" s="729" t="s">
        <v>3159</v>
      </c>
    </row>
    <row r="55" spans="1:12" ht="15" customHeight="1" x14ac:dyDescent="0.3">
      <c r="A55" s="158"/>
      <c r="B55" s="293"/>
      <c r="C55" s="293"/>
      <c r="D55" s="293"/>
      <c r="E55" s="160"/>
      <c r="F55" s="161"/>
      <c r="G55" s="161"/>
      <c r="H55" s="161"/>
      <c r="I55" s="126"/>
      <c r="J55" s="126"/>
      <c r="L55" s="729"/>
    </row>
    <row r="56" spans="1:12" ht="15" customHeight="1" x14ac:dyDescent="0.3">
      <c r="L56" s="729"/>
    </row>
    <row r="57" spans="1:12" ht="15" customHeight="1" x14ac:dyDescent="0.3">
      <c r="A57" s="667"/>
      <c r="B57" s="669" t="s">
        <v>3163</v>
      </c>
      <c r="C57" s="669"/>
      <c r="D57" s="669"/>
      <c r="E57" s="669"/>
      <c r="F57" s="669"/>
      <c r="G57" s="669"/>
      <c r="H57" s="669"/>
      <c r="I57" s="671"/>
      <c r="J57" s="672"/>
      <c r="L57" s="729"/>
    </row>
    <row r="58" spans="1:12" ht="15" customHeight="1" x14ac:dyDescent="0.3">
      <c r="A58" s="668"/>
      <c r="B58" s="670"/>
      <c r="C58" s="670"/>
      <c r="D58" s="670"/>
      <c r="E58" s="670"/>
      <c r="F58" s="670"/>
      <c r="G58" s="670"/>
      <c r="H58" s="670"/>
      <c r="I58" s="673"/>
      <c r="J58" s="674"/>
      <c r="L58" s="729"/>
    </row>
    <row r="59" spans="1:12" ht="15" customHeight="1" x14ac:dyDescent="0.3">
      <c r="A59" s="698" t="s">
        <v>2989</v>
      </c>
      <c r="B59" s="631" t="s">
        <v>2996</v>
      </c>
      <c r="C59" s="631"/>
      <c r="D59" s="631"/>
      <c r="E59" s="642" t="s">
        <v>3035</v>
      </c>
      <c r="F59" s="642" t="s">
        <v>2991</v>
      </c>
      <c r="G59" s="642" t="s">
        <v>2990</v>
      </c>
      <c r="H59" s="642" t="s">
        <v>3010</v>
      </c>
      <c r="I59" s="522" t="s">
        <v>3430</v>
      </c>
      <c r="J59" s="498" t="s">
        <v>3431</v>
      </c>
      <c r="L59" s="729"/>
    </row>
    <row r="60" spans="1:12" ht="15" customHeight="1" x14ac:dyDescent="0.3">
      <c r="A60" s="699"/>
      <c r="B60" s="633"/>
      <c r="C60" s="633"/>
      <c r="D60" s="633"/>
      <c r="E60" s="643"/>
      <c r="F60" s="643"/>
      <c r="G60" s="643"/>
      <c r="H60" s="643"/>
      <c r="I60" s="524"/>
      <c r="J60" s="500"/>
      <c r="L60" s="729"/>
    </row>
    <row r="61" spans="1:12" ht="15" customHeight="1" x14ac:dyDescent="0.3">
      <c r="A61" s="700"/>
      <c r="B61" s="635"/>
      <c r="C61" s="635"/>
      <c r="D61" s="635"/>
      <c r="E61" s="644"/>
      <c r="F61" s="643"/>
      <c r="G61" s="644"/>
      <c r="H61" s="644"/>
      <c r="I61" s="524"/>
      <c r="J61" s="500"/>
      <c r="L61" s="729"/>
    </row>
    <row r="62" spans="1:12" ht="15" customHeight="1" x14ac:dyDescent="0.3">
      <c r="A62" s="109">
        <f>Sheet1!A707</f>
        <v>251028220750</v>
      </c>
      <c r="B62" s="626" t="str">
        <f>IFERROR(VLOOKUP(A62,Sheet1!$A$4:$H$2722,5,0),"-")</f>
        <v>T.A.  AluNova, 25 mm hidro 200x200</v>
      </c>
      <c r="C62" s="627" t="e">
        <f>VLOOKUP(#REF!,Sheet1!$A$4:$H$2722,7,1)</f>
        <v>#REF!</v>
      </c>
      <c r="D62" s="628" t="e">
        <f>VLOOKUP(#REF!,Sheet1!$A$4:$H$2722,7,1)</f>
        <v>#REF!</v>
      </c>
      <c r="E62" s="30" t="str">
        <f>IFERROR(VLOOKUP(A62,Sheet1!$A$4:$N$2722,7,1),"-")</f>
        <v>buc</v>
      </c>
      <c r="F62" s="58">
        <f>IFERROR(VLOOKUP(A62,Sheet1!$A$4:$N$2722,9,1),"-")</f>
        <v>30</v>
      </c>
      <c r="G62" s="60">
        <f>IFERROR(VLOOKUP(A62,Sheet1!$A$4:$N$2722,10,1),"-")</f>
        <v>200</v>
      </c>
      <c r="H62" s="46">
        <f>IFERROR(VLOOKUP(A62,Sheet1!$A$4:$N$2722,11,1),"-")</f>
        <v>200</v>
      </c>
      <c r="I62" s="26">
        <f>IFERROR(VLOOKUP($A62,Sheet1!$A$4:$H$2722,8,1),"-")</f>
        <v>119.3</v>
      </c>
      <c r="J62" s="26">
        <f>I62-(I62*Cuprins!$H$20)</f>
        <v>119.3</v>
      </c>
      <c r="L62" s="729"/>
    </row>
    <row r="63" spans="1:12" ht="15" customHeight="1" x14ac:dyDescent="0.3">
      <c r="A63" s="114">
        <f>Sheet1!A708</f>
        <v>251028220770</v>
      </c>
      <c r="B63" s="593" t="str">
        <f>IFERROR(VLOOKUP(A63,Sheet1!$A$4:$H$2722,5,0),"-")</f>
        <v>T.A.  AluNova, 25 mm hidro 300x300</v>
      </c>
      <c r="C63" s="593" t="e">
        <f>VLOOKUP(#REF!,Sheet1!$A$4:$H$2722,7,1)</f>
        <v>#REF!</v>
      </c>
      <c r="D63" s="593" t="e">
        <f>VLOOKUP(#REF!,Sheet1!$A$4:$H$2722,7,1)</f>
        <v>#REF!</v>
      </c>
      <c r="E63" s="20" t="str">
        <f>IFERROR(VLOOKUP(A63,Sheet1!$A$4:$N$2722,7,1),"-")</f>
        <v>buc</v>
      </c>
      <c r="F63" s="38">
        <f>IFERROR(VLOOKUP(A63,Sheet1!$A$4:$N$2722,9,1),"-")</f>
        <v>30</v>
      </c>
      <c r="G63" s="38">
        <f>IFERROR(VLOOKUP(A63,Sheet1!$A$4:$N$2722,10,1),"-")</f>
        <v>300</v>
      </c>
      <c r="H63" s="38">
        <f>IFERROR(VLOOKUP(A63,Sheet1!$A$4:$N$2722,11,1),"-")</f>
        <v>300</v>
      </c>
      <c r="I63" s="25">
        <f>IFERROR(VLOOKUP($A63,Sheet1!$A$4:$H$2722,8,1),"-")</f>
        <v>140.74</v>
      </c>
      <c r="J63" s="25">
        <f>I63-(I63*Cuprins!$H$20)</f>
        <v>140.74</v>
      </c>
      <c r="L63" s="729"/>
    </row>
    <row r="64" spans="1:12" ht="15" customHeight="1" x14ac:dyDescent="0.3">
      <c r="A64" s="109">
        <f>Sheet1!A709</f>
        <v>251028220790</v>
      </c>
      <c r="B64" s="626" t="str">
        <f>IFERROR(VLOOKUP(A64,Sheet1!$A$4:$H$2722,5,0),"-")</f>
        <v>T.A.  AluNova, 25 mm hidro 400x400</v>
      </c>
      <c r="C64" s="627" t="e">
        <f>VLOOKUP(#REF!,Sheet1!$A$4:$H$2722,7,1)</f>
        <v>#REF!</v>
      </c>
      <c r="D64" s="628" t="e">
        <f>VLOOKUP(#REF!,Sheet1!$A$4:$H$2722,7,1)</f>
        <v>#REF!</v>
      </c>
      <c r="E64" s="30" t="str">
        <f>IFERROR(VLOOKUP(A64,Sheet1!$A$4:$N$2722,7,1),"-")</f>
        <v>buc</v>
      </c>
      <c r="F64" s="58">
        <f>IFERROR(VLOOKUP(A64,Sheet1!$A$4:$N$2722,9,1),"-")</f>
        <v>30</v>
      </c>
      <c r="G64" s="60">
        <f>IFERROR(VLOOKUP(A64,Sheet1!$A$4:$N$2722,10,1),"-")</f>
        <v>400</v>
      </c>
      <c r="H64" s="46">
        <f>IFERROR(VLOOKUP(A64,Sheet1!$A$4:$N$2722,11,1),"-")</f>
        <v>400</v>
      </c>
      <c r="I64" s="26">
        <f>IFERROR(VLOOKUP($A64,Sheet1!$A$4:$H$2722,8,1),"-")</f>
        <v>164.59</v>
      </c>
      <c r="J64" s="26">
        <f>I64-(I64*Cuprins!$H$20)</f>
        <v>164.59</v>
      </c>
      <c r="L64" s="729"/>
    </row>
    <row r="65" spans="1:12" ht="15" customHeight="1" x14ac:dyDescent="0.3">
      <c r="A65" s="107">
        <f>Sheet1!A710</f>
        <v>251028220810</v>
      </c>
      <c r="B65" s="593" t="str">
        <f>IFERROR(VLOOKUP(A65,Sheet1!$A$4:$H$2722,5,0),"-")</f>
        <v>T.A.  AluNova, 25 mm hidro 500x500</v>
      </c>
      <c r="C65" s="593" t="e">
        <f>VLOOKUP(#REF!,Sheet1!$A$4:$H$2722,7,1)</f>
        <v>#REF!</v>
      </c>
      <c r="D65" s="593" t="e">
        <f>VLOOKUP(#REF!,Sheet1!$A$4:$H$2722,7,1)</f>
        <v>#REF!</v>
      </c>
      <c r="E65" s="20" t="str">
        <f>IFERROR(VLOOKUP(A65,Sheet1!$A$4:$N$2722,7,1),"-")</f>
        <v>buc</v>
      </c>
      <c r="F65" s="38">
        <f>IFERROR(VLOOKUP(A65,Sheet1!$A$4:$N$2722,9,1),"-")</f>
        <v>30</v>
      </c>
      <c r="G65" s="38">
        <f>IFERROR(VLOOKUP(A65,Sheet1!$A$4:$N$2722,10,1),"-")</f>
        <v>500</v>
      </c>
      <c r="H65" s="38">
        <f>IFERROR(VLOOKUP(A65,Sheet1!$A$4:$N$2722,11,1),"-")</f>
        <v>500</v>
      </c>
      <c r="I65" s="25">
        <f>IFERROR(VLOOKUP($A65,Sheet1!$A$4:$H$2722,8,1),"-")</f>
        <v>187.36</v>
      </c>
      <c r="J65" s="25">
        <f>I65-(I65*Cuprins!$H$20)</f>
        <v>187.36</v>
      </c>
      <c r="L65" s="729"/>
    </row>
    <row r="66" spans="1:12" ht="15" customHeight="1" x14ac:dyDescent="0.3">
      <c r="A66" s="109">
        <f>Sheet1!A711</f>
        <v>251028220820</v>
      </c>
      <c r="B66" s="626" t="str">
        <f>IFERROR(VLOOKUP(A66,Sheet1!$A$4:$H$2722,5,0),"-")</f>
        <v>T.A.  AluNova, 25 mm hidro 600x600</v>
      </c>
      <c r="C66" s="627" t="e">
        <f>VLOOKUP(#REF!,Sheet1!$A$4:$H$2722,7,1)</f>
        <v>#REF!</v>
      </c>
      <c r="D66" s="628" t="e">
        <f>VLOOKUP(#REF!,Sheet1!$A$4:$H$2722,7,1)</f>
        <v>#REF!</v>
      </c>
      <c r="E66" s="30" t="str">
        <f>IFERROR(VLOOKUP(A66,Sheet1!$A$4:$N$2722,7,1),"-")</f>
        <v>buc</v>
      </c>
      <c r="F66" s="58">
        <f>IFERROR(VLOOKUP(A66,Sheet1!$A$4:$N$2722,9,1),"-")</f>
        <v>30</v>
      </c>
      <c r="G66" s="60">
        <f>IFERROR(VLOOKUP(A66,Sheet1!$A$4:$N$2722,10,1),"-")</f>
        <v>600</v>
      </c>
      <c r="H66" s="46">
        <f>IFERROR(VLOOKUP(A66,Sheet1!$A$4:$N$2722,11,1),"-")</f>
        <v>600</v>
      </c>
      <c r="I66" s="26">
        <f>IFERROR(VLOOKUP($A66,Sheet1!$A$4:$H$2722,8,1),"-")</f>
        <v>214.45</v>
      </c>
      <c r="J66" s="26">
        <f>I66-(I66*Cuprins!$H$20)</f>
        <v>214.45</v>
      </c>
      <c r="L66" s="729"/>
    </row>
    <row r="67" spans="1:12" ht="15" customHeight="1" x14ac:dyDescent="0.3">
      <c r="A67" s="108"/>
      <c r="B67" s="609" t="str">
        <f>IFERROR(VLOOKUP(A67,Sheet1!$A$4:$H$2722,5,0),"-")</f>
        <v>-</v>
      </c>
      <c r="C67" s="609" t="e">
        <f>VLOOKUP(#REF!,Sheet1!$A$4:$H$2722,7,1)</f>
        <v>#REF!</v>
      </c>
      <c r="D67" s="609" t="e">
        <f>VLOOKUP(#REF!,Sheet1!$A$4:$H$2722,7,1)</f>
        <v>#REF!</v>
      </c>
      <c r="E67" s="27" t="str">
        <f>IFERROR(VLOOKUP(A67,Sheet1!$A$4:$N$2722,7,1),"-")</f>
        <v>-</v>
      </c>
      <c r="F67" s="35" t="str">
        <f>IFERROR(VLOOKUP(A67,Sheet1!$A$4:$N$2722,9,1),"-")</f>
        <v>-</v>
      </c>
      <c r="G67" s="35" t="str">
        <f>IFERROR(VLOOKUP(A67,Sheet1!$A$4:$N$2722,10,1),"-")</f>
        <v>-</v>
      </c>
      <c r="H67" s="35" t="str">
        <f>IFERROR(VLOOKUP(A67,Sheet1!$A$4:$N$2722,11,1),"-")</f>
        <v>-</v>
      </c>
      <c r="I67" s="29" t="str">
        <f>IFERROR(VLOOKUP($A67,Sheet1!$A$4:$H$2722,8,1),"-")</f>
        <v>-</v>
      </c>
      <c r="J67" s="29" t="str">
        <f>IFERROR(VLOOKUP($A67,Sheet1!$A$4:$H$2722,8,1),"-")</f>
        <v>-</v>
      </c>
      <c r="L67" s="729"/>
    </row>
    <row r="68" spans="1:12" ht="15" customHeight="1" x14ac:dyDescent="0.3">
      <c r="L68" s="729"/>
    </row>
    <row r="69" spans="1:12" ht="15" customHeight="1" x14ac:dyDescent="0.3">
      <c r="L69" s="494">
        <f>L17+1</f>
        <v>56</v>
      </c>
    </row>
    <row r="70" spans="1:12" ht="15" customHeight="1" x14ac:dyDescent="0.3">
      <c r="K70" s="7"/>
      <c r="L70" s="494"/>
    </row>
    <row r="71" spans="1:12" ht="15" customHeight="1" x14ac:dyDescent="0.3">
      <c r="K71" s="7"/>
      <c r="L71" s="730" t="s">
        <v>3001</v>
      </c>
    </row>
    <row r="72" spans="1:12" ht="15" customHeight="1" x14ac:dyDescent="0.3">
      <c r="K72" s="7"/>
      <c r="L72" s="730"/>
    </row>
    <row r="73" spans="1:12" ht="15" customHeight="1" x14ac:dyDescent="0.3">
      <c r="L73" s="730"/>
    </row>
    <row r="74" spans="1:12" ht="15" customHeight="1" x14ac:dyDescent="0.3">
      <c r="L74" s="730"/>
    </row>
    <row r="75" spans="1:12" ht="15" customHeight="1" x14ac:dyDescent="0.3">
      <c r="L75" s="730"/>
    </row>
    <row r="76" spans="1:12" ht="15" customHeight="1" x14ac:dyDescent="0.3">
      <c r="L76" s="730"/>
    </row>
    <row r="77" spans="1:12" ht="15" customHeight="1" x14ac:dyDescent="0.3">
      <c r="K77" s="8"/>
      <c r="L77" s="730"/>
    </row>
    <row r="78" spans="1:12" ht="15" customHeight="1" x14ac:dyDescent="0.3">
      <c r="L78" s="730"/>
    </row>
    <row r="79" spans="1:12" ht="15" customHeight="1" x14ac:dyDescent="0.3">
      <c r="L79" s="730"/>
    </row>
    <row r="80" spans="1:12" ht="15" customHeight="1" x14ac:dyDescent="0.3">
      <c r="L80" s="730"/>
    </row>
    <row r="81" spans="11:12" ht="15" customHeight="1" x14ac:dyDescent="0.3">
      <c r="L81" s="730"/>
    </row>
    <row r="82" spans="11:12" ht="15" customHeight="1" x14ac:dyDescent="0.3">
      <c r="K82" s="7"/>
      <c r="L82" s="730"/>
    </row>
    <row r="83" spans="11:12" ht="15" customHeight="1" x14ac:dyDescent="0.3">
      <c r="K83" s="7"/>
      <c r="L83" s="730"/>
    </row>
    <row r="84" spans="11:12" ht="15" customHeight="1" x14ac:dyDescent="0.3">
      <c r="K84" s="7"/>
      <c r="L84" s="730"/>
    </row>
    <row r="85" spans="11:12" ht="15" customHeight="1" x14ac:dyDescent="0.3">
      <c r="K85" s="9"/>
      <c r="L85" s="730"/>
    </row>
    <row r="86" spans="11:12" ht="15" customHeight="1" x14ac:dyDescent="0.3">
      <c r="L86" s="730"/>
    </row>
    <row r="87" spans="11:12" ht="15" customHeight="1" x14ac:dyDescent="0.3">
      <c r="K87" s="9"/>
      <c r="L87" s="730"/>
    </row>
    <row r="88" spans="11:12" ht="15" customHeight="1" x14ac:dyDescent="0.3">
      <c r="K88" s="9"/>
      <c r="L88" s="730"/>
    </row>
    <row r="89" spans="11:12" ht="15" customHeight="1" x14ac:dyDescent="0.3">
      <c r="K89" s="9"/>
      <c r="L89" s="730"/>
    </row>
    <row r="90" spans="11:12" ht="15" customHeight="1" x14ac:dyDescent="0.3">
      <c r="K90" s="320"/>
      <c r="L90" s="730"/>
    </row>
    <row r="91" spans="11:12" ht="15" customHeight="1" x14ac:dyDescent="0.3">
      <c r="K91" s="280"/>
      <c r="L91" s="730"/>
    </row>
    <row r="92" spans="11:12" ht="15" customHeight="1" x14ac:dyDescent="0.3">
      <c r="K92" s="9"/>
      <c r="L92" s="730"/>
    </row>
    <row r="93" spans="11:12" ht="15" customHeight="1" x14ac:dyDescent="0.3">
      <c r="K93" s="9"/>
      <c r="L93" s="730"/>
    </row>
    <row r="94" spans="11:12" ht="15" customHeight="1" x14ac:dyDescent="0.3">
      <c r="K94" s="9"/>
      <c r="L94" s="730"/>
    </row>
    <row r="95" spans="11:12" ht="15" customHeight="1" x14ac:dyDescent="0.3">
      <c r="K95" s="9"/>
      <c r="L95" s="730"/>
    </row>
    <row r="96" spans="11:12" ht="15" customHeight="1" x14ac:dyDescent="0.3">
      <c r="L96" s="730"/>
    </row>
    <row r="97" spans="1:12" ht="15" customHeight="1" x14ac:dyDescent="0.3">
      <c r="L97" s="730"/>
    </row>
    <row r="98" spans="1:12" ht="15" customHeight="1" x14ac:dyDescent="0.3">
      <c r="L98" s="730"/>
    </row>
    <row r="99" spans="1:12" ht="15" customHeight="1" x14ac:dyDescent="0.3">
      <c r="K99" s="7"/>
      <c r="L99" s="730"/>
    </row>
    <row r="100" spans="1:12" ht="15" customHeight="1" x14ac:dyDescent="0.3">
      <c r="L100" s="730"/>
    </row>
    <row r="101" spans="1:12" ht="15" customHeight="1" x14ac:dyDescent="0.3">
      <c r="L101" s="730"/>
    </row>
    <row r="102" spans="1:12" ht="15" customHeight="1" x14ac:dyDescent="0.3">
      <c r="K102" s="9"/>
      <c r="L102" s="730"/>
    </row>
    <row r="103" spans="1:12" ht="15" customHeight="1" x14ac:dyDescent="0.3">
      <c r="L103" s="730"/>
    </row>
    <row r="104" spans="1:12" ht="15" customHeight="1" x14ac:dyDescent="0.3">
      <c r="L104" s="730"/>
    </row>
    <row r="105" spans="1:12" ht="15" customHeight="1" x14ac:dyDescent="0.3">
      <c r="L105" s="730"/>
    </row>
    <row r="106" spans="1:12" ht="15" customHeight="1" x14ac:dyDescent="0.3">
      <c r="K106" s="7"/>
      <c r="L106" s="729" t="s">
        <v>3159</v>
      </c>
    </row>
    <row r="107" spans="1:12" ht="15" customHeight="1" thickBot="1" x14ac:dyDescent="0.35">
      <c r="L107" s="729"/>
    </row>
    <row r="108" spans="1:12" ht="15" customHeight="1" x14ac:dyDescent="0.3">
      <c r="A108" s="658"/>
      <c r="B108" s="661" t="s">
        <v>3506</v>
      </c>
      <c r="C108" s="661"/>
      <c r="D108" s="661"/>
      <c r="E108" s="661"/>
      <c r="F108" s="661"/>
      <c r="G108" s="661"/>
      <c r="H108" s="661"/>
      <c r="I108" s="661"/>
      <c r="J108" s="664"/>
      <c r="L108" s="729"/>
    </row>
    <row r="109" spans="1:12" ht="15" customHeight="1" x14ac:dyDescent="0.3">
      <c r="A109" s="659"/>
      <c r="B109" s="662"/>
      <c r="C109" s="662"/>
      <c r="D109" s="662"/>
      <c r="E109" s="662"/>
      <c r="F109" s="662"/>
      <c r="G109" s="662"/>
      <c r="H109" s="662"/>
      <c r="I109" s="662"/>
      <c r="J109" s="665"/>
      <c r="L109" s="729"/>
    </row>
    <row r="110" spans="1:12" ht="15" customHeight="1" thickBot="1" x14ac:dyDescent="0.35">
      <c r="A110" s="660"/>
      <c r="B110" s="663"/>
      <c r="C110" s="663"/>
      <c r="D110" s="663"/>
      <c r="E110" s="663"/>
      <c r="F110" s="663"/>
      <c r="G110" s="663"/>
      <c r="H110" s="663"/>
      <c r="I110" s="663"/>
      <c r="J110" s="666"/>
      <c r="L110" s="729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142"/>
      <c r="J111" s="3"/>
      <c r="L111" s="729"/>
    </row>
    <row r="112" spans="1:12" ht="15" customHeight="1" x14ac:dyDescent="0.3">
      <c r="A112" s="667"/>
      <c r="B112" s="669" t="s">
        <v>3165</v>
      </c>
      <c r="C112" s="669"/>
      <c r="D112" s="669"/>
      <c r="E112" s="669"/>
      <c r="F112" s="669"/>
      <c r="G112" s="669"/>
      <c r="H112" s="669"/>
      <c r="I112" s="671"/>
      <c r="J112" s="672"/>
      <c r="L112" s="729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29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L114" s="729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29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L116" s="729"/>
    </row>
    <row r="117" spans="1:12" ht="15" customHeight="1" x14ac:dyDescent="0.3">
      <c r="A117" s="109">
        <f>Sheet1!A741</f>
        <v>251028228150</v>
      </c>
      <c r="B117" s="626" t="str">
        <f>IFERROR(VLOOKUP(A117,Sheet1!$A$4:$H$2722,5,0),"-")</f>
        <v>T.A. Softline tabla zn. 600x800</v>
      </c>
      <c r="C117" s="627" t="e">
        <f>VLOOKUP(#REF!,Sheet1!$A$4:$H$2722,7,1)</f>
        <v>#REF!</v>
      </c>
      <c r="D117" s="628" t="e">
        <f>VLOOKUP(#REF!,Sheet1!$A$4:$H$2722,7,1)</f>
        <v>#REF!</v>
      </c>
      <c r="E117" s="30" t="str">
        <f>IFERROR(VLOOKUP(A117,Sheet1!$A$4:$N$2722,7,1),"-")</f>
        <v>buc</v>
      </c>
      <c r="F117" s="58">
        <f>IFERROR(VLOOKUP(A117,Sheet1!$A$4:$N$2722,9,1),"-")</f>
        <v>14</v>
      </c>
      <c r="G117" s="60">
        <f>IFERROR(VLOOKUP(A117,Sheet1!$A$4:$N$2722,10,1),"-")</f>
        <v>600</v>
      </c>
      <c r="H117" s="46">
        <f>IFERROR(VLOOKUP(A117,Sheet1!$A$4:$N$2722,11,1),"-")</f>
        <v>800</v>
      </c>
      <c r="I117" s="26">
        <f>IFERROR(VLOOKUP($A117,Sheet1!$A$4:$H$2722,8,1),"-")</f>
        <v>1514.45</v>
      </c>
      <c r="J117" s="26">
        <f>I117-(I117*Cuprins!$H$20)</f>
        <v>1514.45</v>
      </c>
      <c r="L117" s="729"/>
    </row>
    <row r="118" spans="1:12" ht="15" customHeight="1" x14ac:dyDescent="0.3">
      <c r="A118" s="114">
        <f>Sheet1!A742</f>
        <v>251028228570</v>
      </c>
      <c r="B118" s="728" t="str">
        <f>IFERROR(VLOOKUP(A118,Sheet1!$A$4:$H$2722,5,0),"-")</f>
        <v>T.A. Softline tabla zn., ALB 300x300</v>
      </c>
      <c r="C118" s="728" t="e">
        <f>VLOOKUP(#REF!,Sheet1!$A$4:$H$2722,7,1)</f>
        <v>#REF!</v>
      </c>
      <c r="D118" s="728" t="e">
        <f>VLOOKUP(#REF!,Sheet1!$A$4:$H$2722,7,1)</f>
        <v>#REF!</v>
      </c>
      <c r="E118" s="20" t="str">
        <f>IFERROR(VLOOKUP(A118,Sheet1!$A$4:$N$2722,7,1),"-")</f>
        <v>buc</v>
      </c>
      <c r="F118" s="38">
        <f>IFERROR(VLOOKUP(A118,Sheet1!$A$4:$N$2722,9,1),"-")</f>
        <v>14</v>
      </c>
      <c r="G118" s="38">
        <f>IFERROR(VLOOKUP(A118,Sheet1!$A$4:$N$2722,10,1),"-")</f>
        <v>300</v>
      </c>
      <c r="H118" s="38">
        <f>IFERROR(VLOOKUP(A118,Sheet1!$A$4:$N$2722,11,1),"-")</f>
        <v>300</v>
      </c>
      <c r="I118" s="25">
        <f>IFERROR(VLOOKUP($A118,Sheet1!$A$4:$H$2722,8,1),"-")</f>
        <v>45.88</v>
      </c>
      <c r="J118" s="25">
        <f>I118-(I118*Cuprins!$H$20)</f>
        <v>45.88</v>
      </c>
      <c r="L118" s="729"/>
    </row>
    <row r="119" spans="1:12" ht="15" customHeight="1" x14ac:dyDescent="0.3">
      <c r="A119" s="109">
        <f>Sheet1!A743</f>
        <v>251028228590</v>
      </c>
      <c r="B119" s="626" t="str">
        <f>IFERROR(VLOOKUP(A119,Sheet1!$A$4:$H$2722,5,0),"-")</f>
        <v>T.A. Softline tabla zn., ALB  400x400</v>
      </c>
      <c r="C119" s="627" t="e">
        <f>VLOOKUP(#REF!,Sheet1!$A$4:$H$2722,7,1)</f>
        <v>#REF!</v>
      </c>
      <c r="D119" s="628" t="e">
        <f>VLOOKUP(#REF!,Sheet1!$A$4:$H$2722,7,1)</f>
        <v>#REF!</v>
      </c>
      <c r="E119" s="30" t="str">
        <f>IFERROR(VLOOKUP(A119,Sheet1!$A$4:$N$2722,7,1),"-")</f>
        <v>buc</v>
      </c>
      <c r="F119" s="58">
        <f>IFERROR(VLOOKUP(A119,Sheet1!$A$4:$N$2722,9,1),"-")</f>
        <v>14</v>
      </c>
      <c r="G119" s="60">
        <f>IFERROR(VLOOKUP(A119,Sheet1!$A$4:$N$2722,10,1),"-")</f>
        <v>400</v>
      </c>
      <c r="H119" s="46">
        <f>IFERROR(VLOOKUP(A119,Sheet1!$A$4:$N$2722,11,1),"-")</f>
        <v>400</v>
      </c>
      <c r="I119" s="26">
        <f>IFERROR(VLOOKUP($A119,Sheet1!$A$4:$H$2722,8,1),"-")</f>
        <v>57.86</v>
      </c>
      <c r="J119" s="26">
        <f>I119-(I119*Cuprins!$H$20)</f>
        <v>57.86</v>
      </c>
      <c r="L119" s="729"/>
    </row>
    <row r="120" spans="1:12" ht="15" customHeight="1" x14ac:dyDescent="0.3">
      <c r="A120" s="114">
        <f>Sheet1!A744</f>
        <v>251028228630</v>
      </c>
      <c r="B120" s="728" t="str">
        <f>IFERROR(VLOOKUP(A120,Sheet1!$A$4:$H$2722,5,0),"-")</f>
        <v>T.A. Softline tabla zn, ALB  600x600</v>
      </c>
      <c r="C120" s="728" t="e">
        <f>VLOOKUP(#REF!,Sheet1!$A$4:$H$2722,7,1)</f>
        <v>#REF!</v>
      </c>
      <c r="D120" s="728" t="e">
        <f>VLOOKUP(#REF!,Sheet1!$A$4:$H$2722,7,1)</f>
        <v>#REF!</v>
      </c>
      <c r="E120" s="20" t="str">
        <f>IFERROR(VLOOKUP(A120,Sheet1!$A$4:$N$2722,7,1),"-")</f>
        <v>buc</v>
      </c>
      <c r="F120" s="38">
        <f>IFERROR(VLOOKUP(A120,Sheet1!$A$4:$N$2722,9,1),"-")</f>
        <v>14</v>
      </c>
      <c r="G120" s="38">
        <f>IFERROR(VLOOKUP(A120,Sheet1!$A$4:$N$2722,10,1),"-")</f>
        <v>600</v>
      </c>
      <c r="H120" s="38">
        <f>IFERROR(VLOOKUP(A120,Sheet1!$A$4:$N$2722,11,1),"-")</f>
        <v>600</v>
      </c>
      <c r="I120" s="25">
        <f>IFERROR(VLOOKUP($A120,Sheet1!$A$4:$H$2722,8,1),"-")</f>
        <v>97.12</v>
      </c>
      <c r="J120" s="25">
        <f>I120-(I120*Cuprins!$H$20)</f>
        <v>97.12</v>
      </c>
      <c r="L120" s="729"/>
    </row>
    <row r="121" spans="1:12" ht="15" customHeight="1" x14ac:dyDescent="0.3">
      <c r="A121" s="109">
        <f>Sheet1!A745</f>
        <v>251028228680</v>
      </c>
      <c r="B121" s="626" t="str">
        <f>IFERROR(VLOOKUP(A121,Sheet1!$A$4:$H$2722,5,0),"-")</f>
        <v>T.A. Softline tabla zn., ALB 300x400</v>
      </c>
      <c r="C121" s="627" t="e">
        <f>VLOOKUP(#REF!,Sheet1!$A$4:$H$2722,7,1)</f>
        <v>#REF!</v>
      </c>
      <c r="D121" s="628" t="e">
        <f>VLOOKUP(#REF!,Sheet1!$A$4:$H$2722,7,1)</f>
        <v>#REF!</v>
      </c>
      <c r="E121" s="30" t="str">
        <f>IFERROR(VLOOKUP(A121,Sheet1!$A$4:$N$2722,7,1),"-")</f>
        <v>buc</v>
      </c>
      <c r="F121" s="58">
        <f>IFERROR(VLOOKUP(A121,Sheet1!$A$4:$N$2722,9,1),"-")</f>
        <v>14</v>
      </c>
      <c r="G121" s="60">
        <f>IFERROR(VLOOKUP(A121,Sheet1!$A$4:$N$2722,10,1),"-")</f>
        <v>300</v>
      </c>
      <c r="H121" s="46">
        <f>IFERROR(VLOOKUP(A121,Sheet1!$A$4:$N$2722,11,1),"-")</f>
        <v>400</v>
      </c>
      <c r="I121" s="26">
        <f>IFERROR(VLOOKUP($A121,Sheet1!$A$4:$H$2722,8,1),"-")</f>
        <v>88.25</v>
      </c>
      <c r="J121" s="26">
        <f>I121-(I121*Cuprins!$H$20)</f>
        <v>88.25</v>
      </c>
      <c r="L121" s="494">
        <f>L69+1</f>
        <v>57</v>
      </c>
    </row>
    <row r="122" spans="1:12" ht="15" customHeight="1" x14ac:dyDescent="0.3">
      <c r="A122" s="108"/>
      <c r="B122" s="609" t="str">
        <f>IFERROR(VLOOKUP(A122,Sheet1!$A$4:$H$2722,5,0),"-")</f>
        <v>-</v>
      </c>
      <c r="C122" s="609" t="e">
        <f>VLOOKUP(#REF!,Sheet1!$A$4:$H$2722,7,1)</f>
        <v>#REF!</v>
      </c>
      <c r="D122" s="609" t="e">
        <f>VLOOKUP(#REF!,Sheet1!$A$4:$H$2722,7,1)</f>
        <v>#REF!</v>
      </c>
      <c r="E122" s="27" t="str">
        <f>IFERROR(VLOOKUP(A122,Sheet1!$A$4:$N$2722,7,1),"-")</f>
        <v>-</v>
      </c>
      <c r="F122" s="35" t="str">
        <f>IFERROR(VLOOKUP(A122,Sheet1!$A$4:$N$2722,9,1),"-")</f>
        <v>-</v>
      </c>
      <c r="G122" s="35" t="str">
        <f>IFERROR(VLOOKUP(A122,Sheet1!$A$4:$N$2722,10,1),"-")</f>
        <v>-</v>
      </c>
      <c r="H122" s="35" t="str">
        <f>IFERROR(VLOOKUP(A122,Sheet1!$A$4:$N$2722,11,1),"-")</f>
        <v>-</v>
      </c>
      <c r="I122" s="29" t="str">
        <f>IFERROR(VLOOKUP($A122,Sheet1!$A$4:$H$2722,8,1),"-")</f>
        <v>-</v>
      </c>
      <c r="J122" s="29" t="str">
        <f>IFERROR(VLOOKUP($A122,Sheet1!$A$4:$H$2722,8,1),"-")</f>
        <v>-</v>
      </c>
      <c r="L122" s="494"/>
    </row>
    <row r="123" spans="1:12" x14ac:dyDescent="0.3">
      <c r="L123" s="730" t="s">
        <v>3001</v>
      </c>
    </row>
    <row r="124" spans="1:12" ht="12.75" customHeight="1" x14ac:dyDescent="0.3">
      <c r="A124" s="667"/>
      <c r="B124" s="669" t="s">
        <v>3166</v>
      </c>
      <c r="C124" s="669"/>
      <c r="D124" s="669"/>
      <c r="E124" s="669"/>
      <c r="F124" s="669"/>
      <c r="G124" s="669"/>
      <c r="H124" s="669"/>
      <c r="I124" s="671"/>
      <c r="J124" s="672"/>
      <c r="K124"/>
      <c r="L124" s="730"/>
    </row>
    <row r="125" spans="1:12" ht="12.75" customHeight="1" x14ac:dyDescent="0.3">
      <c r="A125" s="668"/>
      <c r="B125" s="670"/>
      <c r="C125" s="670"/>
      <c r="D125" s="670"/>
      <c r="E125" s="670"/>
      <c r="F125" s="670"/>
      <c r="G125" s="670"/>
      <c r="H125" s="670"/>
      <c r="I125" s="673"/>
      <c r="J125" s="674"/>
      <c r="K125"/>
      <c r="L125" s="730"/>
    </row>
    <row r="126" spans="1:12" ht="12.75" customHeight="1" x14ac:dyDescent="0.3">
      <c r="A126" s="698" t="s">
        <v>2989</v>
      </c>
      <c r="B126" s="631" t="s">
        <v>2996</v>
      </c>
      <c r="C126" s="631"/>
      <c r="D126" s="631"/>
      <c r="E126" s="642" t="s">
        <v>3035</v>
      </c>
      <c r="F126" s="642" t="s">
        <v>2991</v>
      </c>
      <c r="G126" s="642" t="s">
        <v>2990</v>
      </c>
      <c r="H126" s="642" t="s">
        <v>3010</v>
      </c>
      <c r="I126" s="522" t="s">
        <v>3430</v>
      </c>
      <c r="J126" s="498" t="s">
        <v>3431</v>
      </c>
      <c r="K126"/>
      <c r="L126" s="730"/>
    </row>
    <row r="127" spans="1:12" ht="13.8" x14ac:dyDescent="0.3">
      <c r="A127" s="699"/>
      <c r="B127" s="633"/>
      <c r="C127" s="633"/>
      <c r="D127" s="633"/>
      <c r="E127" s="643"/>
      <c r="F127" s="643"/>
      <c r="G127" s="643"/>
      <c r="H127" s="643"/>
      <c r="I127" s="524"/>
      <c r="J127" s="500"/>
      <c r="K127"/>
      <c r="L127" s="730"/>
    </row>
    <row r="128" spans="1:12" ht="13.8" x14ac:dyDescent="0.3">
      <c r="A128" s="700"/>
      <c r="B128" s="635"/>
      <c r="C128" s="635"/>
      <c r="D128" s="635"/>
      <c r="E128" s="644"/>
      <c r="F128" s="643"/>
      <c r="G128" s="644"/>
      <c r="H128" s="644"/>
      <c r="I128" s="524"/>
      <c r="J128" s="500"/>
      <c r="K128"/>
      <c r="L128" s="730"/>
    </row>
    <row r="129" spans="1:12" x14ac:dyDescent="0.3">
      <c r="A129" s="109">
        <f>Sheet1!A737</f>
        <v>251028227760</v>
      </c>
      <c r="B129" s="626" t="str">
        <f>IFERROR(VLOOKUP(A129,Sheet1!$A$4:$H$2722,5,0),"-")</f>
        <v>T.A. Softline Comfort, ALB  300x300</v>
      </c>
      <c r="C129" s="627" t="e">
        <f>VLOOKUP(#REF!,Sheet1!$A$4:$H$2722,7,1)</f>
        <v>#REF!</v>
      </c>
      <c r="D129" s="628" t="e">
        <f>VLOOKUP(#REF!,Sheet1!$A$4:$H$2722,7,1)</f>
        <v>#REF!</v>
      </c>
      <c r="E129" s="30" t="str">
        <f>IFERROR(VLOOKUP(A129,Sheet1!$A$4:$N$2722,7,1),"-")</f>
        <v>buc</v>
      </c>
      <c r="F129" s="58">
        <f>IFERROR(VLOOKUP(A129,Sheet1!$A$4:$N$2722,9,1),"-")</f>
        <v>14</v>
      </c>
      <c r="G129" s="60">
        <f>IFERROR(VLOOKUP(A129,Sheet1!$A$4:$N$2722,10,1),"-")</f>
        <v>300</v>
      </c>
      <c r="H129" s="46">
        <f>IFERROR(VLOOKUP(A129,Sheet1!$A$4:$N$2722,11,1),"-")</f>
        <v>300</v>
      </c>
      <c r="I129" s="26">
        <f>IFERROR(VLOOKUP($A129,Sheet1!$A$4:$H$2722,8,1),"-")</f>
        <v>69.09</v>
      </c>
      <c r="J129" s="26">
        <f>I129-(I129*Cuprins!$H$20)</f>
        <v>69.09</v>
      </c>
      <c r="L129" s="730"/>
    </row>
    <row r="130" spans="1:12" x14ac:dyDescent="0.3">
      <c r="A130" s="114">
        <f>Sheet1!A738</f>
        <v>251028227780</v>
      </c>
      <c r="B130" s="593" t="str">
        <f>IFERROR(VLOOKUP(A130,Sheet1!$A$4:$H$2722,5,0),"-")</f>
        <v>T.A. Softline Comfort, ALB  400x400</v>
      </c>
      <c r="C130" s="593" t="e">
        <f>VLOOKUP(#REF!,Sheet1!$A$4:$H$2722,7,1)</f>
        <v>#REF!</v>
      </c>
      <c r="D130" s="593" t="e">
        <f>VLOOKUP(#REF!,Sheet1!$A$4:$H$2722,7,1)</f>
        <v>#REF!</v>
      </c>
      <c r="E130" s="20" t="str">
        <f>IFERROR(VLOOKUP(A130,Sheet1!$A$4:$N$2722,7,1),"-")</f>
        <v>buc</v>
      </c>
      <c r="F130" s="38">
        <f>IFERROR(VLOOKUP(A130,Sheet1!$A$4:$N$2722,9,1),"-")</f>
        <v>14</v>
      </c>
      <c r="G130" s="38">
        <f>IFERROR(VLOOKUP(A130,Sheet1!$A$4:$N$2722,10,1),"-")</f>
        <v>400</v>
      </c>
      <c r="H130" s="38">
        <f>IFERROR(VLOOKUP(A130,Sheet1!$A$4:$N$2722,11,1),"-")</f>
        <v>400</v>
      </c>
      <c r="I130" s="25">
        <f>IFERROR(VLOOKUP($A130,Sheet1!$A$4:$H$2722,8,1),"-")</f>
        <v>86.36</v>
      </c>
      <c r="J130" s="25">
        <f>I130-(I130*Cuprins!$H$20)</f>
        <v>86.36</v>
      </c>
      <c r="L130" s="730"/>
    </row>
    <row r="131" spans="1:12" x14ac:dyDescent="0.3">
      <c r="A131" s="109">
        <f>Sheet1!A739</f>
        <v>251028227800</v>
      </c>
      <c r="B131" s="626" t="str">
        <f>IFERROR(VLOOKUP(A131,Sheet1!$A$4:$H$2722,5,0),"-")</f>
        <v>T.A. Softline Comfort, ALB  500x500</v>
      </c>
      <c r="C131" s="627" t="e">
        <f>VLOOKUP(#REF!,Sheet1!$A$4:$H$2722,7,1)</f>
        <v>#REF!</v>
      </c>
      <c r="D131" s="628" t="e">
        <f>VLOOKUP(#REF!,Sheet1!$A$4:$H$2722,7,1)</f>
        <v>#REF!</v>
      </c>
      <c r="E131" s="30" t="str">
        <f>IFERROR(VLOOKUP(A131,Sheet1!$A$4:$N$2722,7,1),"-")</f>
        <v>buc</v>
      </c>
      <c r="F131" s="58">
        <f>IFERROR(VLOOKUP(A131,Sheet1!$A$4:$N$2722,9,1),"-")</f>
        <v>14</v>
      </c>
      <c r="G131" s="60">
        <f>IFERROR(VLOOKUP(A131,Sheet1!$A$4:$N$2722,10,1),"-")</f>
        <v>500</v>
      </c>
      <c r="H131" s="46">
        <f>IFERROR(VLOOKUP(A131,Sheet1!$A$4:$N$2722,11,1),"-")</f>
        <v>500</v>
      </c>
      <c r="I131" s="26">
        <f>IFERROR(VLOOKUP($A131,Sheet1!$A$4:$H$2722,8,1),"-")</f>
        <v>108.07</v>
      </c>
      <c r="J131" s="26">
        <f>I131-(I131*Cuprins!$H$20)</f>
        <v>108.07</v>
      </c>
      <c r="L131" s="730"/>
    </row>
    <row r="132" spans="1:12" x14ac:dyDescent="0.3">
      <c r="A132" s="108">
        <f>Sheet1!A740</f>
        <v>251028227820</v>
      </c>
      <c r="B132" s="609" t="str">
        <f>IFERROR(VLOOKUP(A132,Sheet1!$A$4:$H$2722,5,0),"-")</f>
        <v>T.A. Softline Comfort, ALB  600x600</v>
      </c>
      <c r="C132" s="609" t="e">
        <f>VLOOKUP(#REF!,Sheet1!$A$4:$H$2722,7,1)</f>
        <v>#REF!</v>
      </c>
      <c r="D132" s="609" t="e">
        <f>VLOOKUP(#REF!,Sheet1!$A$4:$H$2722,7,1)</f>
        <v>#REF!</v>
      </c>
      <c r="E132" s="27" t="str">
        <f>IFERROR(VLOOKUP(A132,Sheet1!$A$4:$N$2722,7,1),"-")</f>
        <v>buc</v>
      </c>
      <c r="F132" s="35">
        <f>IFERROR(VLOOKUP(A132,Sheet1!$A$4:$N$2722,9,1),"-")</f>
        <v>14</v>
      </c>
      <c r="G132" s="35">
        <f>IFERROR(VLOOKUP(A132,Sheet1!$A$4:$N$2722,10,1),"-")</f>
        <v>600</v>
      </c>
      <c r="H132" s="35">
        <f>IFERROR(VLOOKUP(A132,Sheet1!$A$4:$N$2722,11,1),"-")</f>
        <v>600</v>
      </c>
      <c r="I132" s="29">
        <f>IFERROR(VLOOKUP($A132,Sheet1!$A$4:$H$2722,8,1),"-")</f>
        <v>125.43</v>
      </c>
      <c r="J132" s="29">
        <f>I132-(I132*Cuprins!$H$20)</f>
        <v>125.43</v>
      </c>
      <c r="L132" s="730"/>
    </row>
    <row r="133" spans="1:12" x14ac:dyDescent="0.3">
      <c r="L133" s="730"/>
    </row>
    <row r="134" spans="1:12" x14ac:dyDescent="0.3">
      <c r="A134" s="667"/>
      <c r="B134" s="669" t="s">
        <v>2983</v>
      </c>
      <c r="C134" s="669"/>
      <c r="D134" s="669"/>
      <c r="E134" s="669"/>
      <c r="F134" s="669"/>
      <c r="G134" s="669"/>
      <c r="H134" s="669"/>
      <c r="I134" s="671"/>
      <c r="J134" s="672"/>
      <c r="L134" s="730"/>
    </row>
    <row r="135" spans="1:12" x14ac:dyDescent="0.3">
      <c r="A135" s="668"/>
      <c r="B135" s="670"/>
      <c r="C135" s="670"/>
      <c r="D135" s="670"/>
      <c r="E135" s="670"/>
      <c r="F135" s="670"/>
      <c r="G135" s="670"/>
      <c r="H135" s="670"/>
      <c r="I135" s="673"/>
      <c r="J135" s="674"/>
      <c r="L135" s="730"/>
    </row>
    <row r="136" spans="1:12" x14ac:dyDescent="0.3">
      <c r="A136" s="698" t="s">
        <v>2989</v>
      </c>
      <c r="B136" s="631" t="s">
        <v>2996</v>
      </c>
      <c r="C136" s="631"/>
      <c r="D136" s="631"/>
      <c r="E136" s="642" t="s">
        <v>3035</v>
      </c>
      <c r="F136" s="642" t="s">
        <v>2991</v>
      </c>
      <c r="G136" s="642" t="s">
        <v>2990</v>
      </c>
      <c r="H136" s="642" t="s">
        <v>3010</v>
      </c>
      <c r="I136" s="522" t="s">
        <v>3430</v>
      </c>
      <c r="J136" s="498" t="s">
        <v>3431</v>
      </c>
      <c r="L136" s="730"/>
    </row>
    <row r="137" spans="1:12" x14ac:dyDescent="0.3">
      <c r="A137" s="699"/>
      <c r="B137" s="633"/>
      <c r="C137" s="633"/>
      <c r="D137" s="633"/>
      <c r="E137" s="643"/>
      <c r="F137" s="643"/>
      <c r="G137" s="643"/>
      <c r="H137" s="643"/>
      <c r="I137" s="524"/>
      <c r="J137" s="500"/>
      <c r="L137" s="730"/>
    </row>
    <row r="138" spans="1:12" x14ac:dyDescent="0.3">
      <c r="A138" s="700"/>
      <c r="B138" s="635"/>
      <c r="C138" s="635"/>
      <c r="D138" s="635"/>
      <c r="E138" s="644"/>
      <c r="F138" s="643"/>
      <c r="G138" s="644"/>
      <c r="H138" s="644"/>
      <c r="I138" s="524"/>
      <c r="J138" s="500"/>
      <c r="L138" s="730"/>
    </row>
    <row r="139" spans="1:12" x14ac:dyDescent="0.3">
      <c r="A139" s="109">
        <f>Sheet1!A714</f>
        <v>251028222150</v>
      </c>
      <c r="B139" s="626" t="str">
        <f>IFERROR(VLOOKUP(A139,Sheet1!$A$4:$H$2722,5,0),"-")</f>
        <v>Cheie plastic pentru trape</v>
      </c>
      <c r="C139" s="627" t="e">
        <f>VLOOKUP(#REF!,Sheet1!$A$4:$H$2722,7,1)</f>
        <v>#REF!</v>
      </c>
      <c r="D139" s="628" t="e">
        <f>VLOOKUP(#REF!,Sheet1!$A$4:$H$2722,7,1)</f>
        <v>#REF!</v>
      </c>
      <c r="E139" s="30" t="str">
        <f>IFERROR(VLOOKUP(A139,Sheet1!$A$4:$N$2722,7,1),"-")</f>
        <v>buc</v>
      </c>
      <c r="F139" s="232">
        <f>IFERROR(VLOOKUP(A139,Sheet1!$A$4:$N$2722,9,1),"-")</f>
        <v>0</v>
      </c>
      <c r="G139" s="233">
        <f>IFERROR(VLOOKUP(A139,Sheet1!$A$4:$N$2722,10,1),"-")</f>
        <v>0</v>
      </c>
      <c r="H139" s="234">
        <f>IFERROR(VLOOKUP(A139,Sheet1!$A$4:$N$2722,11,1),"-")</f>
        <v>0</v>
      </c>
      <c r="I139" s="26">
        <f>IFERROR(VLOOKUP($A139,Sheet1!$A$4:$H$2722,8,1),"-")</f>
        <v>17.64</v>
      </c>
      <c r="J139" s="26">
        <f>I139-(I139*Cuprins!$H$20)</f>
        <v>17.64</v>
      </c>
      <c r="L139" s="730"/>
    </row>
    <row r="140" spans="1:12" x14ac:dyDescent="0.3">
      <c r="A140" s="107">
        <f>Sheet1!A715</f>
        <v>251028222160</v>
      </c>
      <c r="B140" s="593" t="str">
        <f>IFERROR(VLOOKUP(A140,Sheet1!$A$4:$H$2722,5,0),"-")</f>
        <v xml:space="preserve">Cheie metalica patrata ptr. trape </v>
      </c>
      <c r="C140" s="593" t="e">
        <f>VLOOKUP(#REF!,Sheet1!$A$4:$H$2722,7,1)</f>
        <v>#REF!</v>
      </c>
      <c r="D140" s="593" t="e">
        <f>VLOOKUP(#REF!,Sheet1!$A$4:$H$2722,7,1)</f>
        <v>#REF!</v>
      </c>
      <c r="E140" s="20" t="str">
        <f>IFERROR(VLOOKUP(A140,Sheet1!$A$4:$N$2722,7,1),"-")</f>
        <v>buc</v>
      </c>
      <c r="F140" s="242">
        <f>IFERROR(VLOOKUP(A140,Sheet1!$A$4:$N$2722,9,1),"-")</f>
        <v>0</v>
      </c>
      <c r="G140" s="242">
        <f>IFERROR(VLOOKUP(A140,Sheet1!$A$4:$N$2722,10,1),"-")</f>
        <v>0</v>
      </c>
      <c r="H140" s="242">
        <f>IFERROR(VLOOKUP(A140,Sheet1!$A$4:$N$2722,11,1),"-")</f>
        <v>0</v>
      </c>
      <c r="I140" s="25">
        <f>IFERROR(VLOOKUP($A140,Sheet1!$A$4:$H$2722,8,1),"-")</f>
        <v>3.48</v>
      </c>
      <c r="J140" s="25">
        <f>I140-(I140*Cuprins!$H$20)</f>
        <v>3.48</v>
      </c>
      <c r="L140" s="730"/>
    </row>
    <row r="141" spans="1:12" x14ac:dyDescent="0.3">
      <c r="A141" s="109">
        <f>Sheet1!A716</f>
        <v>251028222180</v>
      </c>
      <c r="B141" s="626" t="str">
        <f>IFERROR(VLOOKUP(A141,Sheet1!$A$4:$H$2722,5,0),"-")</f>
        <v>Cheie metalica ptr. usi coduri:203-208</v>
      </c>
      <c r="C141" s="627" t="e">
        <f>VLOOKUP(#REF!,Sheet1!$A$4:$H$2722,7,1)</f>
        <v>#REF!</v>
      </c>
      <c r="D141" s="628" t="e">
        <f>VLOOKUP(#REF!,Sheet1!$A$4:$H$2722,7,1)</f>
        <v>#REF!</v>
      </c>
      <c r="E141" s="30" t="str">
        <f>IFERROR(VLOOKUP(A141,Sheet1!$A$4:$N$2722,7,1),"-")</f>
        <v>buc</v>
      </c>
      <c r="F141" s="232">
        <f>IFERROR(VLOOKUP(A141,Sheet1!$A$4:$N$2722,9,1),"-")</f>
        <v>0</v>
      </c>
      <c r="G141" s="233">
        <f>IFERROR(VLOOKUP(A141,Sheet1!$A$4:$N$2722,10,1),"-")</f>
        <v>0</v>
      </c>
      <c r="H141" s="234">
        <f>IFERROR(VLOOKUP(A141,Sheet1!$A$4:$N$2722,11,1),"-")</f>
        <v>0</v>
      </c>
      <c r="I141" s="26">
        <f>IFERROR(VLOOKUP($A141,Sheet1!$A$4:$H$2722,8,1),"-")</f>
        <v>2.11</v>
      </c>
      <c r="J141" s="26">
        <f>I141-(I141*Cuprins!$H$20)</f>
        <v>2.11</v>
      </c>
      <c r="L141" s="730"/>
    </row>
    <row r="142" spans="1:12" x14ac:dyDescent="0.3">
      <c r="A142" s="107">
        <f>Sheet1!A717</f>
        <v>251028222190</v>
      </c>
      <c r="B142" s="593" t="str">
        <f>IFERROR(VLOOKUP(A142,Sheet1!$A$4:$H$2722,5,0),"-")</f>
        <v>Cheie plastic pentru trape NW7</v>
      </c>
      <c r="C142" s="593" t="e">
        <f>VLOOKUP(#REF!,Sheet1!$A$4:$H$2722,7,1)</f>
        <v>#REF!</v>
      </c>
      <c r="D142" s="593" t="e">
        <f>VLOOKUP(#REF!,Sheet1!$A$4:$H$2722,7,1)</f>
        <v>#REF!</v>
      </c>
      <c r="E142" s="20" t="str">
        <f>IFERROR(VLOOKUP(A142,Sheet1!$A$4:$N$2722,7,1),"-")</f>
        <v>buc</v>
      </c>
      <c r="F142" s="242">
        <f>IFERROR(VLOOKUP(A142,Sheet1!$A$4:$N$2722,9,1),"-")</f>
        <v>0</v>
      </c>
      <c r="G142" s="242">
        <f>IFERROR(VLOOKUP(A142,Sheet1!$A$4:$N$2722,10,1),"-")</f>
        <v>0</v>
      </c>
      <c r="H142" s="242">
        <f>IFERROR(VLOOKUP(A142,Sheet1!$A$4:$N$2722,11,1),"-")</f>
        <v>0</v>
      </c>
      <c r="I142" s="25">
        <f>IFERROR(VLOOKUP($A142,Sheet1!$A$4:$H$2722,8,1),"-")</f>
        <v>1.78</v>
      </c>
      <c r="J142" s="25">
        <f>I142-(I142*Cuprins!$H$20)</f>
        <v>1.78</v>
      </c>
      <c r="L142" s="730"/>
    </row>
    <row r="143" spans="1:12" x14ac:dyDescent="0.3">
      <c r="A143" s="109">
        <f>Sheet1!A718</f>
        <v>251028222200</v>
      </c>
      <c r="B143" s="626" t="str">
        <f>IFERROR(VLOOKUP(A143,Sheet1!$A$4:$H$2722,5,0),"-")</f>
        <v>Profil 3x20x995 mm</v>
      </c>
      <c r="C143" s="627" t="e">
        <f>VLOOKUP(#REF!,Sheet1!$A$4:$H$2722,7,1)</f>
        <v>#REF!</v>
      </c>
      <c r="D143" s="628" t="e">
        <f>VLOOKUP(#REF!,Sheet1!$A$4:$H$2722,7,1)</f>
        <v>#REF!</v>
      </c>
      <c r="E143" s="30" t="str">
        <f>IFERROR(VLOOKUP(A143,Sheet1!$A$4:$N$2722,7,1),"-")</f>
        <v>buc</v>
      </c>
      <c r="F143" s="232">
        <f>IFERROR(VLOOKUP(A143,Sheet1!$A$4:$N$2722,9,1),"-")</f>
        <v>3</v>
      </c>
      <c r="G143" s="233">
        <f>IFERROR(VLOOKUP(A143,Sheet1!$A$4:$N$2722,10,1),"-")</f>
        <v>20</v>
      </c>
      <c r="H143" s="234">
        <f>IFERROR(VLOOKUP(A143,Sheet1!$A$4:$N$2722,11,1),"-")</f>
        <v>995</v>
      </c>
      <c r="I143" s="26">
        <f>IFERROR(VLOOKUP($A143,Sheet1!$A$4:$H$2722,8,1),"-")</f>
        <v>23.57</v>
      </c>
      <c r="J143" s="26">
        <f>I143-(I143*Cuprins!$H$20)</f>
        <v>23.57</v>
      </c>
      <c r="L143" s="730"/>
    </row>
    <row r="144" spans="1:12" x14ac:dyDescent="0.3">
      <c r="A144" s="107">
        <f>Sheet1!A719</f>
        <v>251028222210</v>
      </c>
      <c r="B144" s="593" t="str">
        <f>IFERROR(VLOOKUP(A144,Sheet1!$A$4:$H$2722,5,0),"-")</f>
        <v>Profil  5mm</v>
      </c>
      <c r="C144" s="593" t="e">
        <f>VLOOKUP(#REF!,Sheet1!$A$4:$H$2722,7,1)</f>
        <v>#REF!</v>
      </c>
      <c r="D144" s="593" t="e">
        <f>VLOOKUP(#REF!,Sheet1!$A$4:$H$2722,7,1)</f>
        <v>#REF!</v>
      </c>
      <c r="E144" s="20" t="str">
        <f>IFERROR(VLOOKUP(A144,Sheet1!$A$4:$N$2722,7,1),"-")</f>
        <v>buc</v>
      </c>
      <c r="F144" s="242">
        <f>IFERROR(VLOOKUP(A144,Sheet1!$A$4:$N$2722,9,1),"-")</f>
        <v>3</v>
      </c>
      <c r="G144" s="242">
        <f>IFERROR(VLOOKUP(A144,Sheet1!$A$4:$N$2722,10,1),"-")</f>
        <v>20</v>
      </c>
      <c r="H144" s="242">
        <f>IFERROR(VLOOKUP(A144,Sheet1!$A$4:$N$2722,11,1),"-")</f>
        <v>995</v>
      </c>
      <c r="I144" s="25">
        <f>IFERROR(VLOOKUP($A144,Sheet1!$A$4:$H$2722,8,1),"-")</f>
        <v>23.7</v>
      </c>
      <c r="J144" s="25">
        <f>I144-(I144*Cuprins!$H$20)</f>
        <v>23.7</v>
      </c>
      <c r="L144" s="730"/>
    </row>
    <row r="145" spans="1:12" x14ac:dyDescent="0.3">
      <c r="A145" s="109">
        <f>Sheet1!A720</f>
        <v>251028222300</v>
      </c>
      <c r="B145" s="626" t="str">
        <f>IFERROR(VLOOKUP(A145,Sheet1!$A$4:$H$2722,5,0),"-")</f>
        <v>Magneti pt, trape Aluschaftwand</v>
      </c>
      <c r="C145" s="627" t="e">
        <f>VLOOKUP(#REF!,Sheet1!$A$4:$H$2722,7,1)</f>
        <v>#REF!</v>
      </c>
      <c r="D145" s="628" t="e">
        <f>VLOOKUP(#REF!,Sheet1!$A$4:$H$2722,7,1)</f>
        <v>#REF!</v>
      </c>
      <c r="E145" s="30" t="str">
        <f>IFERROR(VLOOKUP(A145,Sheet1!$A$4:$N$2722,7,1),"-")</f>
        <v>buc</v>
      </c>
      <c r="F145" s="232">
        <f>IFERROR(VLOOKUP(A145,Sheet1!$A$4:$N$2722,9,1),"-")</f>
        <v>0</v>
      </c>
      <c r="G145" s="233">
        <f>IFERROR(VLOOKUP(A145,Sheet1!$A$4:$N$2722,10,1),"-")</f>
        <v>0</v>
      </c>
      <c r="H145" s="234">
        <f>IFERROR(VLOOKUP(A145,Sheet1!$A$4:$N$2722,11,1),"-")</f>
        <v>0</v>
      </c>
      <c r="I145" s="26">
        <f>IFERROR(VLOOKUP($A145,Sheet1!$A$4:$H$2722,8,1),"-")</f>
        <v>20.66</v>
      </c>
      <c r="J145" s="26">
        <f>I145-(I145*Cuprins!$H$20)</f>
        <v>20.66</v>
      </c>
      <c r="L145" s="730"/>
    </row>
    <row r="146" spans="1:12" x14ac:dyDescent="0.3">
      <c r="A146" s="108"/>
      <c r="B146" s="609" t="str">
        <f>IFERROR(VLOOKUP(A146,Sheet1!$A$4:$H$2722,5,0),"-")</f>
        <v>-</v>
      </c>
      <c r="C146" s="609" t="e">
        <f>VLOOKUP(#REF!,Sheet1!$A$4:$H$2722,7,1)</f>
        <v>#REF!</v>
      </c>
      <c r="D146" s="609" t="e">
        <f>VLOOKUP(#REF!,Sheet1!$A$4:$H$2722,7,1)</f>
        <v>#REF!</v>
      </c>
      <c r="E146" s="27" t="str">
        <f>IFERROR(VLOOKUP(A146,Sheet1!$A$4:$N$2722,7,1),"-")</f>
        <v>-</v>
      </c>
      <c r="F146" s="35" t="str">
        <f>IFERROR(VLOOKUP(A146,Sheet1!$A$4:$N$2722,9,1),"-")</f>
        <v>-</v>
      </c>
      <c r="G146" s="35" t="str">
        <f>IFERROR(VLOOKUP(A146,Sheet1!$A$4:$N$2722,10,1),"-")</f>
        <v>-</v>
      </c>
      <c r="H146" s="35" t="str">
        <f>IFERROR(VLOOKUP(A146,Sheet1!$A$4:$N$2722,11,1),"-")</f>
        <v>-</v>
      </c>
      <c r="I146" s="29" t="str">
        <f>IFERROR(VLOOKUP($A146,Sheet1!$A$4:$H$2722,8,1),"-")</f>
        <v>-</v>
      </c>
      <c r="J146" s="29" t="str">
        <f>IFERROR(VLOOKUP($A146,Sheet1!$A$4:$H$2722,8,1),"-")</f>
        <v>-</v>
      </c>
      <c r="L146" s="730"/>
    </row>
    <row r="147" spans="1:12" x14ac:dyDescent="0.3">
      <c r="L147" s="730"/>
    </row>
    <row r="148" spans="1:12" x14ac:dyDescent="0.3">
      <c r="L148" s="730"/>
    </row>
    <row r="149" spans="1:12" x14ac:dyDescent="0.3">
      <c r="L149" s="730"/>
    </row>
    <row r="150" spans="1:12" x14ac:dyDescent="0.3">
      <c r="L150" s="730"/>
    </row>
    <row r="151" spans="1:12" x14ac:dyDescent="0.3">
      <c r="L151" s="730"/>
    </row>
    <row r="152" spans="1:12" x14ac:dyDescent="0.3">
      <c r="L152" s="730"/>
    </row>
    <row r="153" spans="1:12" x14ac:dyDescent="0.3">
      <c r="L153" s="730"/>
    </row>
    <row r="154" spans="1:12" x14ac:dyDescent="0.3">
      <c r="L154" s="730"/>
    </row>
    <row r="155" spans="1:12" x14ac:dyDescent="0.3">
      <c r="L155" s="730"/>
    </row>
    <row r="156" spans="1:12" x14ac:dyDescent="0.3">
      <c r="L156" s="730"/>
    </row>
    <row r="157" spans="1:12" x14ac:dyDescent="0.3">
      <c r="L157" s="730"/>
    </row>
  </sheetData>
  <mergeCells count="139">
    <mergeCell ref="L123:L157"/>
    <mergeCell ref="B130:D130"/>
    <mergeCell ref="B120:D120"/>
    <mergeCell ref="B119:D119"/>
    <mergeCell ref="B66:D66"/>
    <mergeCell ref="B62:D62"/>
    <mergeCell ref="B129:D129"/>
    <mergeCell ref="B143:D143"/>
    <mergeCell ref="B122:D122"/>
    <mergeCell ref="B121:D121"/>
    <mergeCell ref="B63:D63"/>
    <mergeCell ref="B146:D146"/>
    <mergeCell ref="B141:D141"/>
    <mergeCell ref="B142:D142"/>
    <mergeCell ref="B139:D139"/>
    <mergeCell ref="B140:D140"/>
    <mergeCell ref="B131:D131"/>
    <mergeCell ref="B132:D132"/>
    <mergeCell ref="B118:D118"/>
    <mergeCell ref="B144:D144"/>
    <mergeCell ref="B117:D117"/>
    <mergeCell ref="B145:D145"/>
    <mergeCell ref="B64:D64"/>
    <mergeCell ref="B65:D65"/>
    <mergeCell ref="L54:L68"/>
    <mergeCell ref="L69:L70"/>
    <mergeCell ref="L71:L105"/>
    <mergeCell ref="L106:L120"/>
    <mergeCell ref="L121:L122"/>
    <mergeCell ref="L2:L16"/>
    <mergeCell ref="L19:L53"/>
    <mergeCell ref="B32:D32"/>
    <mergeCell ref="B33:D33"/>
    <mergeCell ref="B2:H2"/>
    <mergeCell ref="B26:D26"/>
    <mergeCell ref="B27:D27"/>
    <mergeCell ref="F22:F24"/>
    <mergeCell ref="G22:G24"/>
    <mergeCell ref="H22:H24"/>
    <mergeCell ref="B31:D31"/>
    <mergeCell ref="B45:D45"/>
    <mergeCell ref="B44:D44"/>
    <mergeCell ref="B36:D36"/>
    <mergeCell ref="L17:L18"/>
    <mergeCell ref="B17:D17"/>
    <mergeCell ref="B18:D18"/>
    <mergeCell ref="B46:D46"/>
    <mergeCell ref="B29:D29"/>
    <mergeCell ref="A4:A6"/>
    <mergeCell ref="B4:H6"/>
    <mergeCell ref="I4:J6"/>
    <mergeCell ref="A20:A21"/>
    <mergeCell ref="B20:H21"/>
    <mergeCell ref="I20:J21"/>
    <mergeCell ref="A22:A24"/>
    <mergeCell ref="B22:D24"/>
    <mergeCell ref="E22:E24"/>
    <mergeCell ref="I22:I24"/>
    <mergeCell ref="B13:D13"/>
    <mergeCell ref="B14:D14"/>
    <mergeCell ref="B15:D15"/>
    <mergeCell ref="B16:D16"/>
    <mergeCell ref="J22:J24"/>
    <mergeCell ref="A38:A39"/>
    <mergeCell ref="B38:H39"/>
    <mergeCell ref="I38:J39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B25:D25"/>
    <mergeCell ref="B28:D28"/>
    <mergeCell ref="B30:D30"/>
    <mergeCell ref="B34:D34"/>
    <mergeCell ref="B35:D35"/>
    <mergeCell ref="A40:A42"/>
    <mergeCell ref="B40:D42"/>
    <mergeCell ref="E40:E42"/>
    <mergeCell ref="F40:F42"/>
    <mergeCell ref="G40:G42"/>
    <mergeCell ref="H40:H42"/>
    <mergeCell ref="I40:I42"/>
    <mergeCell ref="J40:J42"/>
    <mergeCell ref="A57:A58"/>
    <mergeCell ref="B57:H58"/>
    <mergeCell ref="I57:J58"/>
    <mergeCell ref="B43:D43"/>
    <mergeCell ref="A59:A61"/>
    <mergeCell ref="B59:D61"/>
    <mergeCell ref="E59:E61"/>
    <mergeCell ref="F59:F61"/>
    <mergeCell ref="G59:G61"/>
    <mergeCell ref="H59:H61"/>
    <mergeCell ref="I59:I61"/>
    <mergeCell ref="J59:J61"/>
    <mergeCell ref="A112:A113"/>
    <mergeCell ref="B112:H113"/>
    <mergeCell ref="I112:J113"/>
    <mergeCell ref="A108:A110"/>
    <mergeCell ref="B108:H110"/>
    <mergeCell ref="I108:J110"/>
    <mergeCell ref="B67:D67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34:A135"/>
    <mergeCell ref="B134:H135"/>
    <mergeCell ref="I134:J135"/>
    <mergeCell ref="I126:I128"/>
    <mergeCell ref="J126:J128"/>
    <mergeCell ref="A136:A138"/>
    <mergeCell ref="B136:D138"/>
    <mergeCell ref="E136:E138"/>
    <mergeCell ref="F136:F138"/>
    <mergeCell ref="G136:G138"/>
    <mergeCell ref="H136:H138"/>
    <mergeCell ref="I136:I138"/>
    <mergeCell ref="J136:J138"/>
    <mergeCell ref="A124:A125"/>
    <mergeCell ref="B124:H125"/>
    <mergeCell ref="I124:J125"/>
    <mergeCell ref="A126:A128"/>
    <mergeCell ref="B126:D128"/>
    <mergeCell ref="E126:E128"/>
    <mergeCell ref="F126:F128"/>
    <mergeCell ref="G126:G128"/>
    <mergeCell ref="H126:H128"/>
  </mergeCells>
  <hyperlinks>
    <hyperlink ref="A1" location="Cuprins!A1" display="cuprins" xr:uid="{00000000-0004-0000-0E00-000000000000}"/>
    <hyperlink ref="C1" location="'Fisa de proiect'!A1" display="Fisa de Proiect" xr:uid="{00000000-0004-0000-0E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5597"/>
  </sheetPr>
  <dimension ref="A1:L212"/>
  <sheetViews>
    <sheetView view="pageBreakPreview" zoomScale="98" zoomScaleNormal="130" zoomScaleSheetLayoutView="130" workbookViewId="0">
      <pane ySplit="1" topLeftCell="A194" activePane="bottomLeft" state="frozen"/>
      <selection pane="bottomLeft" activeCell="L173" sqref="L173:L174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441406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J1" s="6"/>
      <c r="L1"/>
    </row>
    <row r="2" spans="1:12" ht="15" customHeight="1" x14ac:dyDescent="0.3">
      <c r="L2" s="729" t="s">
        <v>3159</v>
      </c>
    </row>
    <row r="3" spans="1:12" ht="15" customHeight="1" thickBot="1" x14ac:dyDescent="0.35">
      <c r="L3" s="729"/>
    </row>
    <row r="4" spans="1:12" ht="15" customHeight="1" x14ac:dyDescent="0.3">
      <c r="A4" s="686"/>
      <c r="B4" s="661" t="s">
        <v>3167</v>
      </c>
      <c r="C4" s="661"/>
      <c r="D4" s="661"/>
      <c r="E4" s="661"/>
      <c r="F4" s="661"/>
      <c r="G4" s="661"/>
      <c r="H4" s="661"/>
      <c r="I4" s="738"/>
      <c r="J4" s="664"/>
      <c r="L4" s="729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29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29"/>
    </row>
    <row r="7" spans="1:12" ht="15" customHeight="1" x14ac:dyDescent="0.3">
      <c r="A7" s="1"/>
      <c r="B7" s="88"/>
      <c r="C7" s="4"/>
      <c r="D7" s="4"/>
      <c r="E7" s="4"/>
      <c r="F7" s="321"/>
      <c r="G7" s="4"/>
      <c r="H7" s="5"/>
      <c r="I7" s="5"/>
      <c r="J7" s="3"/>
      <c r="L7" s="729"/>
    </row>
    <row r="8" spans="1:12" ht="15" customHeight="1" x14ac:dyDescent="0.3">
      <c r="A8" s="667"/>
      <c r="B8" s="669" t="s">
        <v>3526</v>
      </c>
      <c r="C8" s="669"/>
      <c r="D8" s="669"/>
      <c r="E8" s="669"/>
      <c r="F8" s="669"/>
      <c r="G8" s="669"/>
      <c r="H8" s="669"/>
      <c r="I8" s="732" t="s">
        <v>3525</v>
      </c>
      <c r="J8" s="733"/>
      <c r="L8" s="729"/>
    </row>
    <row r="9" spans="1:12" ht="15" customHeight="1" x14ac:dyDescent="0.3">
      <c r="A9" s="675"/>
      <c r="B9" s="676"/>
      <c r="C9" s="676"/>
      <c r="D9" s="676"/>
      <c r="E9" s="676"/>
      <c r="F9" s="676"/>
      <c r="G9" s="676"/>
      <c r="H9" s="676"/>
      <c r="I9" s="734"/>
      <c r="J9" s="735"/>
      <c r="L9" s="729"/>
    </row>
    <row r="10" spans="1:12" ht="15" customHeight="1" x14ac:dyDescent="0.3">
      <c r="A10" s="668"/>
      <c r="B10" s="670"/>
      <c r="C10" s="670"/>
      <c r="D10" s="670"/>
      <c r="E10" s="670"/>
      <c r="F10" s="670"/>
      <c r="G10" s="670"/>
      <c r="H10" s="670"/>
      <c r="I10" s="736"/>
      <c r="J10" s="737"/>
      <c r="L10" s="729"/>
    </row>
    <row r="11" spans="1:12" ht="15" customHeight="1" x14ac:dyDescent="0.3">
      <c r="A11" s="698" t="s">
        <v>2989</v>
      </c>
      <c r="B11" s="631" t="s">
        <v>2996</v>
      </c>
      <c r="C11" s="631"/>
      <c r="D11" s="631"/>
      <c r="E11" s="642" t="s">
        <v>3035</v>
      </c>
      <c r="F11" s="642" t="s">
        <v>2991</v>
      </c>
      <c r="G11" s="642" t="s">
        <v>2990</v>
      </c>
      <c r="H11" s="642" t="s">
        <v>3010</v>
      </c>
      <c r="I11" s="522" t="s">
        <v>3430</v>
      </c>
      <c r="J11" s="498" t="s">
        <v>3431</v>
      </c>
      <c r="K11" s="7"/>
      <c r="L11" s="729"/>
    </row>
    <row r="12" spans="1:12" ht="15" customHeight="1" x14ac:dyDescent="0.3">
      <c r="A12" s="699"/>
      <c r="B12" s="633"/>
      <c r="C12" s="633"/>
      <c r="D12" s="633"/>
      <c r="E12" s="643"/>
      <c r="F12" s="643"/>
      <c r="G12" s="643"/>
      <c r="H12" s="643"/>
      <c r="I12" s="524"/>
      <c r="J12" s="500"/>
      <c r="K12" s="7"/>
      <c r="L12" s="729"/>
    </row>
    <row r="13" spans="1:12" ht="15" customHeight="1" x14ac:dyDescent="0.3">
      <c r="A13" s="700"/>
      <c r="B13" s="635"/>
      <c r="C13" s="635"/>
      <c r="D13" s="635"/>
      <c r="E13" s="644"/>
      <c r="F13" s="643"/>
      <c r="G13" s="644"/>
      <c r="H13" s="644"/>
      <c r="I13" s="524"/>
      <c r="J13" s="500"/>
      <c r="K13" s="7"/>
      <c r="L13" s="729"/>
    </row>
    <row r="14" spans="1:12" ht="15" customHeight="1" x14ac:dyDescent="0.3">
      <c r="A14" s="109">
        <f>Sheet1!A763</f>
        <v>251528223050</v>
      </c>
      <c r="B14" s="626" t="str">
        <f>IFERROR(VLOOKUP(A14,Sheet1!$A$4:$H$2722,5,0),"-")</f>
        <v xml:space="preserve">T.A. AluProtect F30, 15 mm flam 300x300 </v>
      </c>
      <c r="C14" s="627" t="e">
        <f>VLOOKUP(#REF!,Sheet1!$A$4:$H$2722,7,1)</f>
        <v>#REF!</v>
      </c>
      <c r="D14" s="628" t="e">
        <f>VLOOKUP(#REF!,Sheet1!$A$4:$H$2722,7,1)</f>
        <v>#REF!</v>
      </c>
      <c r="E14" s="30" t="str">
        <f>IFERROR(VLOOKUP(A14,Sheet1!$A$4:$N$2722,7,1),"-")</f>
        <v>buc</v>
      </c>
      <c r="F14" s="58">
        <f>IFERROR(VLOOKUP(A14,Sheet1!$A$4:$N$2722,9,1),"-")</f>
        <v>17</v>
      </c>
      <c r="G14" s="60">
        <f>IFERROR(VLOOKUP(A14,Sheet1!$A$4:$N$2722,10,1),"-")</f>
        <v>300</v>
      </c>
      <c r="H14" s="46">
        <f>IFERROR(VLOOKUP(A14,Sheet1!$A$4:$N$2722,11,1),"-")</f>
        <v>300</v>
      </c>
      <c r="I14" s="26">
        <f>IFERROR(VLOOKUP($A14,Sheet1!$A$4:$H$2722,8,1),"-")</f>
        <v>707.94</v>
      </c>
      <c r="J14" s="26">
        <f>I14-(I14*Cuprins!$H$21)</f>
        <v>707.94</v>
      </c>
      <c r="L14" s="729"/>
    </row>
    <row r="15" spans="1:12" ht="15" customHeight="1" x14ac:dyDescent="0.3">
      <c r="A15" s="114">
        <f>Sheet1!A764</f>
        <v>251528223080</v>
      </c>
      <c r="B15" s="728" t="str">
        <f>IFERROR(VLOOKUP(A15,Sheet1!$A$4:$H$2722,5,0),"-")</f>
        <v xml:space="preserve">T.A. AluProtect F30, 15 mm flam 600x600 </v>
      </c>
      <c r="C15" s="728" t="e">
        <f>VLOOKUP(#REF!,Sheet1!$A$4:$H$2722,7,1)</f>
        <v>#REF!</v>
      </c>
      <c r="D15" s="728" t="e">
        <f>VLOOKUP(#REF!,Sheet1!$A$4:$H$2722,7,1)</f>
        <v>#REF!</v>
      </c>
      <c r="E15" s="20" t="str">
        <f>IFERROR(VLOOKUP(A15,Sheet1!$A$4:$N$2722,7,1),"-")</f>
        <v>buc</v>
      </c>
      <c r="F15" s="38">
        <f>IFERROR(VLOOKUP(A15,Sheet1!$A$4:$N$2722,9,1),"-")</f>
        <v>17</v>
      </c>
      <c r="G15" s="38">
        <f>IFERROR(VLOOKUP(A15,Sheet1!$A$4:$N$2722,10,1),"-")</f>
        <v>600</v>
      </c>
      <c r="H15" s="38">
        <f>IFERROR(VLOOKUP(A15,Sheet1!$A$4:$N$2722,11,1),"-")</f>
        <v>600</v>
      </c>
      <c r="I15" s="25">
        <f>IFERROR(VLOOKUP($A15,Sheet1!$A$4:$H$2722,8,1),"-")</f>
        <v>991.3</v>
      </c>
      <c r="J15" s="25">
        <f>I15-(I15*Cuprins!$H$21)</f>
        <v>991.3</v>
      </c>
      <c r="L15" s="729"/>
    </row>
    <row r="16" spans="1:12" ht="15" customHeight="1" x14ac:dyDescent="0.3">
      <c r="A16" s="109"/>
      <c r="B16" s="626" t="str">
        <f>IFERROR(VLOOKUP(A16,Sheet1!$A$4:$H$2722,5,0),"-")</f>
        <v>-</v>
      </c>
      <c r="C16" s="627" t="e">
        <f>VLOOKUP(#REF!,Sheet1!$A$4:$H$2722,7,1)</f>
        <v>#REF!</v>
      </c>
      <c r="D16" s="628" t="e">
        <f>VLOOKUP(#REF!,Sheet1!$A$4:$H$2722,7,1)</f>
        <v>#REF!</v>
      </c>
      <c r="E16" s="30" t="str">
        <f>IFERROR(VLOOKUP(A16,Sheet1!$A$4:$N$2722,7,1),"-")</f>
        <v>-</v>
      </c>
      <c r="F16" s="58" t="str">
        <f>IFERROR(VLOOKUP(A16,Sheet1!$A$4:$N$2722,9,1),"-")</f>
        <v>-</v>
      </c>
      <c r="G16" s="60" t="str">
        <f>IFERROR(VLOOKUP(A16,Sheet1!$A$4:$N$2722,10,1),"-")</f>
        <v>-</v>
      </c>
      <c r="H16" s="46" t="str">
        <f>IFERROR(VLOOKUP(A16,Sheet1!$A$4:$N$2722,11,1),"-")</f>
        <v>-</v>
      </c>
      <c r="I16" s="26" t="str">
        <f>IFERROR(VLOOKUP($A16,Sheet1!$A$4:$H$2722,8,1),"-")</f>
        <v>-</v>
      </c>
      <c r="J16" s="26" t="str">
        <f>IFERROR(VLOOKUP($A16,Sheet1!$A$4:$H$2722,8,1),"-")</f>
        <v>-</v>
      </c>
      <c r="L16" s="729"/>
    </row>
    <row r="17" spans="1:12" ht="15" customHeight="1" x14ac:dyDescent="0.3">
      <c r="A17" s="108"/>
      <c r="B17" s="609" t="str">
        <f>IFERROR(VLOOKUP(A17,Sheet1!$A$4:$H$2722,5,0),"-")</f>
        <v>-</v>
      </c>
      <c r="C17" s="609" t="e">
        <f>VLOOKUP(#REF!,Sheet1!$A$4:$H$2722,7,1)</f>
        <v>#REF!</v>
      </c>
      <c r="D17" s="609" t="e">
        <f>VLOOKUP(#REF!,Sheet1!$A$4:$H$2722,7,1)</f>
        <v>#REF!</v>
      </c>
      <c r="E17" s="27" t="str">
        <f>IFERROR(VLOOKUP(A17,Sheet1!$A$4:$N$2722,7,1),"-")</f>
        <v>-</v>
      </c>
      <c r="F17" s="35" t="str">
        <f>IFERROR(VLOOKUP(A17,Sheet1!$A$4:$N$2722,9,1),"-")</f>
        <v>-</v>
      </c>
      <c r="G17" s="35" t="str">
        <f>IFERROR(VLOOKUP(A17,Sheet1!$A$4:$N$2722,10,1),"-")</f>
        <v>-</v>
      </c>
      <c r="H17" s="35" t="str">
        <f>IFERROR(VLOOKUP(A17,Sheet1!$A$4:$N$2722,11,1),"-")</f>
        <v>-</v>
      </c>
      <c r="I17" s="29" t="str">
        <f>IFERROR(VLOOKUP($A17,Sheet1!$A$4:$H$2722,8,1),"-")</f>
        <v>-</v>
      </c>
      <c r="J17" s="29" t="str">
        <f>IFERROR(VLOOKUP($A17,Sheet1!$A$4:$H$2722,8,1),"-")</f>
        <v>-</v>
      </c>
      <c r="L17" s="494">
        <f>'Trape fara Foc'!L121+1</f>
        <v>58</v>
      </c>
    </row>
    <row r="18" spans="1:12" ht="15" customHeight="1" x14ac:dyDescent="0.3">
      <c r="A18" s="61"/>
      <c r="K18" s="8"/>
      <c r="L18" s="494"/>
    </row>
    <row r="19" spans="1:12" ht="15" customHeight="1" x14ac:dyDescent="0.3">
      <c r="A19" s="667"/>
      <c r="B19" s="669" t="s">
        <v>3526</v>
      </c>
      <c r="C19" s="669"/>
      <c r="D19" s="669"/>
      <c r="E19" s="669"/>
      <c r="F19" s="669"/>
      <c r="G19" s="669"/>
      <c r="H19" s="669"/>
      <c r="I19" s="732" t="s">
        <v>3524</v>
      </c>
      <c r="J19" s="733"/>
      <c r="L19" s="730" t="s">
        <v>3515</v>
      </c>
    </row>
    <row r="20" spans="1:12" ht="15" customHeight="1" x14ac:dyDescent="0.3">
      <c r="A20" s="675"/>
      <c r="B20" s="676"/>
      <c r="C20" s="676"/>
      <c r="D20" s="676"/>
      <c r="E20" s="676"/>
      <c r="F20" s="676"/>
      <c r="G20" s="676"/>
      <c r="H20" s="676"/>
      <c r="I20" s="734"/>
      <c r="J20" s="735"/>
      <c r="L20" s="730"/>
    </row>
    <row r="21" spans="1:12" ht="15" customHeight="1" x14ac:dyDescent="0.3">
      <c r="A21" s="668"/>
      <c r="B21" s="670"/>
      <c r="C21" s="670"/>
      <c r="D21" s="670"/>
      <c r="E21" s="670"/>
      <c r="F21" s="670"/>
      <c r="G21" s="670"/>
      <c r="H21" s="670"/>
      <c r="I21" s="736"/>
      <c r="J21" s="737"/>
      <c r="L21" s="730"/>
    </row>
    <row r="22" spans="1:12" ht="15" customHeight="1" x14ac:dyDescent="0.3">
      <c r="A22" s="698" t="s">
        <v>2989</v>
      </c>
      <c r="B22" s="631" t="s">
        <v>2996</v>
      </c>
      <c r="C22" s="631"/>
      <c r="D22" s="631"/>
      <c r="E22" s="642" t="s">
        <v>3035</v>
      </c>
      <c r="F22" s="642" t="s">
        <v>2991</v>
      </c>
      <c r="G22" s="642" t="s">
        <v>2990</v>
      </c>
      <c r="H22" s="642" t="s">
        <v>3010</v>
      </c>
      <c r="I22" s="522" t="s">
        <v>3430</v>
      </c>
      <c r="J22" s="498" t="s">
        <v>3431</v>
      </c>
      <c r="L22" s="730"/>
    </row>
    <row r="23" spans="1:12" ht="15" customHeight="1" x14ac:dyDescent="0.3">
      <c r="A23" s="699"/>
      <c r="B23" s="633"/>
      <c r="C23" s="633"/>
      <c r="D23" s="633"/>
      <c r="E23" s="643"/>
      <c r="F23" s="643"/>
      <c r="G23" s="643"/>
      <c r="H23" s="643"/>
      <c r="I23" s="524"/>
      <c r="J23" s="500"/>
      <c r="L23" s="730"/>
    </row>
    <row r="24" spans="1:12" ht="15" customHeight="1" x14ac:dyDescent="0.3">
      <c r="A24" s="700"/>
      <c r="B24" s="635"/>
      <c r="C24" s="635"/>
      <c r="D24" s="635"/>
      <c r="E24" s="644"/>
      <c r="F24" s="643"/>
      <c r="G24" s="644"/>
      <c r="H24" s="644"/>
      <c r="I24" s="524"/>
      <c r="J24" s="500"/>
      <c r="L24" s="730"/>
    </row>
    <row r="25" spans="1:12" ht="15" customHeight="1" x14ac:dyDescent="0.3">
      <c r="A25" s="106">
        <f>Sheet1!A777</f>
        <v>251528223580</v>
      </c>
      <c r="B25" s="626" t="str">
        <f>IFERROR(VLOOKUP(A25,Sheet1!$A$4:$H$2722,5,0),"-")</f>
        <v>T.A. Alumatic F30, 12,5 flam 300x300</v>
      </c>
      <c r="C25" s="627" t="e">
        <f>VLOOKUP(#REF!,Sheet1!$A$4:$H$2722,7,1)</f>
        <v>#REF!</v>
      </c>
      <c r="D25" s="628" t="e">
        <f>VLOOKUP(#REF!,Sheet1!$A$4:$H$2722,7,1)</f>
        <v>#REF!</v>
      </c>
      <c r="E25" s="434" t="str">
        <f>IFERROR(VLOOKUP(A25,Sheet1!$A$4:$N$2722,7,1),"-")</f>
        <v>buc</v>
      </c>
      <c r="F25" s="435">
        <f>IFERROR(VLOOKUP(A25,Sheet1!$A$4:$N$2722,9,1),"-")</f>
        <v>14</v>
      </c>
      <c r="G25" s="436">
        <f>IFERROR(VLOOKUP(A25,Sheet1!$A$4:$N$2722,10,1),"-")</f>
        <v>300</v>
      </c>
      <c r="H25" s="437">
        <f>IFERROR(VLOOKUP(A25,Sheet1!$A$4:$N$2722,11,1),"-")</f>
        <v>300</v>
      </c>
      <c r="I25" s="438">
        <f>IFERROR(VLOOKUP($A25,Sheet1!$A$4:$H$2722,8,1),"-")</f>
        <v>442.35</v>
      </c>
      <c r="J25" s="439">
        <f>I25-(I25*Cuprins!$H$21)</f>
        <v>442.35</v>
      </c>
      <c r="L25" s="730"/>
    </row>
    <row r="26" spans="1:12" ht="15" customHeight="1" x14ac:dyDescent="0.3">
      <c r="A26" s="440">
        <f>Sheet1!A778</f>
        <v>251528223620</v>
      </c>
      <c r="B26" s="741" t="str">
        <f>IFERROR(VLOOKUP(A26,Sheet1!$A$4:$H$2722,5,0),"-")</f>
        <v>T.A. Alumatic F30, 12,5 flam 600x600</v>
      </c>
      <c r="C26" s="741" t="e">
        <f>VLOOKUP(#REF!,Sheet1!$A$4:$H$2722,7,1)</f>
        <v>#REF!</v>
      </c>
      <c r="D26" s="741" t="e">
        <f>VLOOKUP(#REF!,Sheet1!$A$4:$H$2722,7,1)</f>
        <v>#REF!</v>
      </c>
      <c r="E26" s="441" t="str">
        <f>IFERROR(VLOOKUP(A26,Sheet1!$A$4:$N$2722,7,1),"-")</f>
        <v>buc</v>
      </c>
      <c r="F26" s="442">
        <f>IFERROR(VLOOKUP(A26,Sheet1!$A$4:$N$2722,9,1),"-")</f>
        <v>14</v>
      </c>
      <c r="G26" s="442">
        <f>IFERROR(VLOOKUP(A26,Sheet1!$A$4:$N$2722,10,1),"-")</f>
        <v>600</v>
      </c>
      <c r="H26" s="442">
        <f>IFERROR(VLOOKUP(A26,Sheet1!$A$4:$N$2722,11,1),"-")</f>
        <v>600</v>
      </c>
      <c r="I26" s="442">
        <f>IFERROR(VLOOKUP($A26,Sheet1!$A$4:$H$2722,8,1),"-")</f>
        <v>672.25</v>
      </c>
      <c r="J26" s="443">
        <f>I26-(I26*Cuprins!$H$21)</f>
        <v>672.25</v>
      </c>
      <c r="K26" s="7"/>
      <c r="L26" s="730"/>
    </row>
    <row r="27" spans="1:12" ht="15" customHeight="1" x14ac:dyDescent="0.3">
      <c r="A27" s="109"/>
      <c r="B27" s="626" t="str">
        <f>IFERROR(VLOOKUP(A27,Sheet1!$A$4:$H$2722,5,0),"-")</f>
        <v>-</v>
      </c>
      <c r="C27" s="627" t="e">
        <f>VLOOKUP(#REF!,Sheet1!$A$4:$H$2722,7,1)</f>
        <v>#REF!</v>
      </c>
      <c r="D27" s="628" t="e">
        <f>VLOOKUP(#REF!,Sheet1!$A$4:$H$2722,7,1)</f>
        <v>#REF!</v>
      </c>
      <c r="E27" s="30" t="str">
        <f>IFERROR(VLOOKUP(A27,Sheet1!$A$4:$N$2722,7,1),"-")</f>
        <v>-</v>
      </c>
      <c r="F27" s="58" t="str">
        <f>IFERROR(VLOOKUP(A27,Sheet1!$A$4:$N$2722,9,1),"-")</f>
        <v>-</v>
      </c>
      <c r="G27" s="60" t="str">
        <f>IFERROR(VLOOKUP(A27,Sheet1!$A$4:$N$2722,10,1),"-")</f>
        <v>-</v>
      </c>
      <c r="H27" s="46" t="str">
        <f>IFERROR(VLOOKUP(A27,Sheet1!$A$4:$N$2722,11,1),"-")</f>
        <v>-</v>
      </c>
      <c r="I27" s="100"/>
      <c r="J27" s="26" t="str">
        <f>IFERROR(VLOOKUP($A27,Sheet1!$A$4:$H$2722,8,1),"-")</f>
        <v>-</v>
      </c>
      <c r="K27" s="9"/>
      <c r="L27" s="730"/>
    </row>
    <row r="28" spans="1:12" ht="15" customHeight="1" x14ac:dyDescent="0.3">
      <c r="A28" s="108"/>
      <c r="B28" s="609" t="str">
        <f>IFERROR(VLOOKUP(A28,Sheet1!$A$4:$H$2722,5,0),"-")</f>
        <v>-</v>
      </c>
      <c r="C28" s="609" t="e">
        <f>VLOOKUP(#REF!,Sheet1!$A$4:$H$2722,7,1)</f>
        <v>#REF!</v>
      </c>
      <c r="D28" s="609" t="e">
        <f>VLOOKUP(#REF!,Sheet1!$A$4:$H$2722,7,1)</f>
        <v>#REF!</v>
      </c>
      <c r="E28" s="27" t="str">
        <f>IFERROR(VLOOKUP(A28,Sheet1!$A$4:$N$2722,7,1),"-")</f>
        <v>-</v>
      </c>
      <c r="F28" s="35" t="str">
        <f>IFERROR(VLOOKUP(A28,Sheet1!$A$4:$N$2722,9,1),"-")</f>
        <v>-</v>
      </c>
      <c r="G28" s="35" t="str">
        <f>IFERROR(VLOOKUP(A28,Sheet1!$A$4:$N$2722,10,1),"-")</f>
        <v>-</v>
      </c>
      <c r="H28" s="35" t="str">
        <f>IFERROR(VLOOKUP(A28,Sheet1!$A$4:$N$2722,11,1),"-")</f>
        <v>-</v>
      </c>
      <c r="I28" s="35"/>
      <c r="J28" s="29" t="str">
        <f>IFERROR(VLOOKUP($A28,Sheet1!$A$4:$H$2722,8,1),"-")</f>
        <v>-</v>
      </c>
      <c r="L28" s="730"/>
    </row>
    <row r="29" spans="1:12" ht="15" customHeight="1" x14ac:dyDescent="0.3">
      <c r="K29" s="9"/>
      <c r="L29" s="730"/>
    </row>
    <row r="30" spans="1:12" ht="15" customHeight="1" x14ac:dyDescent="0.3">
      <c r="A30" s="667"/>
      <c r="B30" s="669" t="s">
        <v>3527</v>
      </c>
      <c r="C30" s="669"/>
      <c r="D30" s="669"/>
      <c r="E30" s="669"/>
      <c r="F30" s="669"/>
      <c r="G30" s="669"/>
      <c r="H30" s="669"/>
      <c r="I30" s="732" t="s">
        <v>3523</v>
      </c>
      <c r="J30" s="733"/>
      <c r="K30" s="9"/>
      <c r="L30" s="730"/>
    </row>
    <row r="31" spans="1:12" ht="15" customHeight="1" x14ac:dyDescent="0.3">
      <c r="A31" s="675"/>
      <c r="B31" s="676"/>
      <c r="C31" s="676"/>
      <c r="D31" s="676"/>
      <c r="E31" s="676"/>
      <c r="F31" s="676"/>
      <c r="G31" s="676"/>
      <c r="H31" s="676"/>
      <c r="I31" s="734"/>
      <c r="J31" s="735"/>
      <c r="K31" s="9"/>
      <c r="L31" s="730"/>
    </row>
    <row r="32" spans="1:12" ht="15" customHeight="1" x14ac:dyDescent="0.3">
      <c r="A32" s="668"/>
      <c r="B32" s="670"/>
      <c r="C32" s="670"/>
      <c r="D32" s="670"/>
      <c r="E32" s="670"/>
      <c r="F32" s="670"/>
      <c r="G32" s="670"/>
      <c r="H32" s="670"/>
      <c r="I32" s="736"/>
      <c r="J32" s="737"/>
      <c r="K32" s="9"/>
      <c r="L32" s="730"/>
    </row>
    <row r="33" spans="1:12" ht="15" customHeight="1" x14ac:dyDescent="0.3">
      <c r="A33" s="698" t="s">
        <v>2989</v>
      </c>
      <c r="B33" s="631" t="s">
        <v>2996</v>
      </c>
      <c r="C33" s="631"/>
      <c r="D33" s="631"/>
      <c r="E33" s="642" t="s">
        <v>3035</v>
      </c>
      <c r="F33" s="642" t="s">
        <v>2991</v>
      </c>
      <c r="G33" s="642" t="s">
        <v>2990</v>
      </c>
      <c r="H33" s="642" t="s">
        <v>3010</v>
      </c>
      <c r="I33" s="522" t="s">
        <v>3430</v>
      </c>
      <c r="J33" s="498" t="s">
        <v>3431</v>
      </c>
      <c r="K33" s="9"/>
      <c r="L33" s="730"/>
    </row>
    <row r="34" spans="1:12" ht="15" customHeight="1" x14ac:dyDescent="0.3">
      <c r="A34" s="699"/>
      <c r="B34" s="633"/>
      <c r="C34" s="633"/>
      <c r="D34" s="633"/>
      <c r="E34" s="643"/>
      <c r="F34" s="643"/>
      <c r="G34" s="643"/>
      <c r="H34" s="643"/>
      <c r="I34" s="524"/>
      <c r="J34" s="500"/>
      <c r="K34" s="9"/>
      <c r="L34" s="730"/>
    </row>
    <row r="35" spans="1:12" ht="15" customHeight="1" x14ac:dyDescent="0.3">
      <c r="A35" s="700"/>
      <c r="B35" s="635"/>
      <c r="C35" s="635"/>
      <c r="D35" s="635"/>
      <c r="E35" s="644"/>
      <c r="F35" s="643"/>
      <c r="G35" s="644"/>
      <c r="H35" s="644"/>
      <c r="I35" s="524"/>
      <c r="J35" s="500"/>
      <c r="K35" s="9"/>
      <c r="L35" s="730"/>
    </row>
    <row r="36" spans="1:12" ht="15" customHeight="1" x14ac:dyDescent="0.3">
      <c r="A36" s="109">
        <f>Sheet1!A779</f>
        <v>251528223680</v>
      </c>
      <c r="B36" s="626" t="str">
        <f>IFERROR(VLOOKUP(A36,Sheet1!$A$4:$H$2722,5,0),"-")</f>
        <v>T.A. Alumatic F30, 25mm flam 300x300</v>
      </c>
      <c r="C36" s="627" t="e">
        <f>VLOOKUP(#REF!,Sheet1!$A$4:$H$2722,7,1)</f>
        <v>#REF!</v>
      </c>
      <c r="D36" s="628" t="e">
        <f>VLOOKUP(#REF!,Sheet1!$A$4:$H$2722,7,1)</f>
        <v>#REF!</v>
      </c>
      <c r="E36" s="30" t="str">
        <f>IFERROR(VLOOKUP(A36,Sheet1!$A$4:$N$2722,7,1),"-")</f>
        <v>buc</v>
      </c>
      <c r="F36" s="58">
        <f>IFERROR(VLOOKUP(A36,Sheet1!$A$4:$N$2722,9,1),"-")</f>
        <v>30</v>
      </c>
      <c r="G36" s="60">
        <f>IFERROR(VLOOKUP(A36,Sheet1!$A$4:$N$2722,10,1),"-")</f>
        <v>300</v>
      </c>
      <c r="H36" s="46">
        <f>IFERROR(VLOOKUP(A36,Sheet1!$A$4:$N$2722,11,1),"-")</f>
        <v>300</v>
      </c>
      <c r="I36" s="26">
        <f>IFERROR(VLOOKUP($A36,Sheet1!$A$4:$H$2722,8,1),"-")</f>
        <v>478.42</v>
      </c>
      <c r="J36" s="26">
        <f>I36-(I36*Cuprins!$H$21)</f>
        <v>478.42</v>
      </c>
      <c r="K36" s="9"/>
      <c r="L36" s="730"/>
    </row>
    <row r="37" spans="1:12" ht="15" customHeight="1" x14ac:dyDescent="0.3">
      <c r="A37" s="114">
        <f>Sheet1!A780</f>
        <v>251528223700</v>
      </c>
      <c r="B37" s="728" t="str">
        <f>IFERROR(VLOOKUP(A37,Sheet1!$A$4:$H$2722,5,0),"-")</f>
        <v>T.A. Alumatic F30, 25 mm flam 500x800</v>
      </c>
      <c r="C37" s="728" t="e">
        <f>VLOOKUP(#REF!,Sheet1!$A$4:$H$2722,7,1)</f>
        <v>#REF!</v>
      </c>
      <c r="D37" s="728" t="e">
        <f>VLOOKUP(#REF!,Sheet1!$A$4:$H$2722,7,1)</f>
        <v>#REF!</v>
      </c>
      <c r="E37" s="20" t="str">
        <f>IFERROR(VLOOKUP(A37,Sheet1!$A$4:$N$2722,7,1),"-")</f>
        <v>buc</v>
      </c>
      <c r="F37" s="38">
        <f>IFERROR(VLOOKUP(A37,Sheet1!$A$4:$N$2722,9,1),"-")</f>
        <v>30</v>
      </c>
      <c r="G37" s="38">
        <f>IFERROR(VLOOKUP(A37,Sheet1!$A$4:$N$2722,10,1),"-")</f>
        <v>300</v>
      </c>
      <c r="H37" s="38">
        <f>IFERROR(VLOOKUP(A37,Sheet1!$A$4:$N$2722,11,1),"-")</f>
        <v>300</v>
      </c>
      <c r="I37" s="25">
        <f>IFERROR(VLOOKUP($A37,Sheet1!$A$4:$H$2722,8,1),"-")</f>
        <v>571.03</v>
      </c>
      <c r="J37" s="25">
        <f>I37-(I37*Cuprins!$H$21)</f>
        <v>571.03</v>
      </c>
      <c r="K37" s="9"/>
      <c r="L37" s="730"/>
    </row>
    <row r="38" spans="1:12" ht="15" customHeight="1" x14ac:dyDescent="0.3">
      <c r="A38" s="109">
        <f>Sheet1!A781</f>
        <v>251528223720</v>
      </c>
      <c r="B38" s="626" t="str">
        <f>IFERROR(VLOOKUP(A38,Sheet1!$A$4:$H$2722,5,0),"-")</f>
        <v>T.A. Alumatic F30, 25mm flam 600x600</v>
      </c>
      <c r="C38" s="627" t="e">
        <f>VLOOKUP(#REF!,Sheet1!$A$4:$H$2722,7,1)</f>
        <v>#REF!</v>
      </c>
      <c r="D38" s="628" t="e">
        <f>VLOOKUP(#REF!,Sheet1!$A$4:$H$2722,7,1)</f>
        <v>#REF!</v>
      </c>
      <c r="E38" s="30" t="str">
        <f>IFERROR(VLOOKUP(A38,Sheet1!$A$4:$N$2722,7,1),"-")</f>
        <v>buc</v>
      </c>
      <c r="F38" s="58">
        <f>IFERROR(VLOOKUP(A38,Sheet1!$A$4:$N$2722,9,1),"-")</f>
        <v>30</v>
      </c>
      <c r="G38" s="60">
        <f>IFERROR(VLOOKUP(A38,Sheet1!$A$4:$N$2722,10,1),"-")</f>
        <v>300</v>
      </c>
      <c r="H38" s="46">
        <f>IFERROR(VLOOKUP(A38,Sheet1!$A$4:$N$2722,11,1),"-")</f>
        <v>300</v>
      </c>
      <c r="I38" s="26">
        <f>IFERROR(VLOOKUP($A38,Sheet1!$A$4:$H$2722,8,1),"-")</f>
        <v>745.59</v>
      </c>
      <c r="J38" s="26">
        <f>I38-(I38*Cuprins!$H$21)</f>
        <v>745.59</v>
      </c>
      <c r="K38" s="9"/>
      <c r="L38" s="730"/>
    </row>
    <row r="39" spans="1:12" ht="15" customHeight="1" x14ac:dyDescent="0.3">
      <c r="A39" s="108"/>
      <c r="B39" s="609" t="str">
        <f>IFERROR(VLOOKUP(A39,Sheet1!$A$4:$H$2722,5,0),"-")</f>
        <v>-</v>
      </c>
      <c r="C39" s="609" t="e">
        <f>VLOOKUP(#REF!,Sheet1!$A$4:$H$2722,7,1)</f>
        <v>#REF!</v>
      </c>
      <c r="D39" s="609" t="e">
        <f>VLOOKUP(#REF!,Sheet1!$A$4:$H$2722,7,1)</f>
        <v>#REF!</v>
      </c>
      <c r="E39" s="27" t="str">
        <f>IFERROR(VLOOKUP(A39,Sheet1!$A$4:$N$2722,7,1),"-")</f>
        <v>-</v>
      </c>
      <c r="F39" s="35" t="str">
        <f>IFERROR(VLOOKUP(A39,Sheet1!$A$4:$N$2722,9,1),"-")</f>
        <v>-</v>
      </c>
      <c r="G39" s="35" t="str">
        <f>IFERROR(VLOOKUP(A39,Sheet1!$A$4:$N$2722,10,1),"-")</f>
        <v>-</v>
      </c>
      <c r="H39" s="35" t="str">
        <f>IFERROR(VLOOKUP(A39,Sheet1!$A$4:$N$2722,11,1),"-")</f>
        <v>-</v>
      </c>
      <c r="I39" s="29" t="str">
        <f>IFERROR(VLOOKUP($A39,Sheet1!$A$4:$H$2722,8,1),"-")</f>
        <v>-</v>
      </c>
      <c r="J39" s="29" t="str">
        <f>IFERROR(VLOOKUP($A39,Sheet1!$A$4:$H$2722,8,1),"-")</f>
        <v>-</v>
      </c>
      <c r="L39" s="730"/>
    </row>
    <row r="40" spans="1:12" ht="15" customHeight="1" x14ac:dyDescent="0.3">
      <c r="L40" s="730"/>
    </row>
    <row r="41" spans="1:12" ht="15" customHeight="1" x14ac:dyDescent="0.3">
      <c r="A41" s="667"/>
      <c r="B41" s="669" t="s">
        <v>3528</v>
      </c>
      <c r="C41" s="669"/>
      <c r="D41" s="669"/>
      <c r="E41" s="669"/>
      <c r="F41" s="669"/>
      <c r="G41" s="669"/>
      <c r="H41" s="669"/>
      <c r="I41" s="732" t="s">
        <v>3522</v>
      </c>
      <c r="J41" s="733"/>
      <c r="L41" s="730"/>
    </row>
    <row r="42" spans="1:12" ht="15" customHeight="1" x14ac:dyDescent="0.3">
      <c r="A42" s="675"/>
      <c r="B42" s="676"/>
      <c r="C42" s="676"/>
      <c r="D42" s="676"/>
      <c r="E42" s="676"/>
      <c r="F42" s="676"/>
      <c r="G42" s="676"/>
      <c r="H42" s="676"/>
      <c r="I42" s="734"/>
      <c r="J42" s="735"/>
      <c r="L42" s="730"/>
    </row>
    <row r="43" spans="1:12" ht="15" customHeight="1" x14ac:dyDescent="0.3">
      <c r="A43" s="668"/>
      <c r="B43" s="670"/>
      <c r="C43" s="670"/>
      <c r="D43" s="670"/>
      <c r="E43" s="670"/>
      <c r="F43" s="670"/>
      <c r="G43" s="670"/>
      <c r="H43" s="670"/>
      <c r="I43" s="736"/>
      <c r="J43" s="737"/>
      <c r="L43" s="730"/>
    </row>
    <row r="44" spans="1:12" ht="15" customHeight="1" x14ac:dyDescent="0.3">
      <c r="A44" s="698" t="s">
        <v>2989</v>
      </c>
      <c r="B44" s="631" t="s">
        <v>2996</v>
      </c>
      <c r="C44" s="631"/>
      <c r="D44" s="631"/>
      <c r="E44" s="642" t="s">
        <v>3035</v>
      </c>
      <c r="F44" s="642" t="s">
        <v>2991</v>
      </c>
      <c r="G44" s="642" t="s">
        <v>2990</v>
      </c>
      <c r="H44" s="642" t="s">
        <v>3010</v>
      </c>
      <c r="I44" s="522" t="s">
        <v>3430</v>
      </c>
      <c r="J44" s="498" t="s">
        <v>3431</v>
      </c>
      <c r="K44" s="7"/>
      <c r="L44" s="730"/>
    </row>
    <row r="45" spans="1:12" ht="15" customHeight="1" x14ac:dyDescent="0.3">
      <c r="A45" s="699"/>
      <c r="B45" s="633"/>
      <c r="C45" s="633"/>
      <c r="D45" s="633"/>
      <c r="E45" s="643"/>
      <c r="F45" s="643"/>
      <c r="G45" s="643"/>
      <c r="H45" s="643"/>
      <c r="I45" s="524"/>
      <c r="J45" s="500"/>
      <c r="K45" s="7"/>
      <c r="L45" s="730"/>
    </row>
    <row r="46" spans="1:12" ht="15" customHeight="1" x14ac:dyDescent="0.3">
      <c r="A46" s="700"/>
      <c r="B46" s="635"/>
      <c r="C46" s="635"/>
      <c r="D46" s="635"/>
      <c r="E46" s="644"/>
      <c r="F46" s="643"/>
      <c r="G46" s="644"/>
      <c r="H46" s="644"/>
      <c r="I46" s="524"/>
      <c r="J46" s="500"/>
      <c r="K46" s="7"/>
      <c r="L46" s="730"/>
    </row>
    <row r="47" spans="1:12" ht="15" customHeight="1" x14ac:dyDescent="0.3">
      <c r="A47" s="109">
        <f>Sheet1!A771</f>
        <v>251528223280</v>
      </c>
      <c r="B47" s="626" t="str">
        <f>IFERROR(VLOOKUP(A47,Sheet1!$A$4:$H$2722,5,0),"-")</f>
        <v>T.A. Alumatic F60, 30 mm flam 300x300</v>
      </c>
      <c r="C47" s="627" t="e">
        <f>VLOOKUP(#REF!,Sheet1!$A$4:$H$2722,7,1)</f>
        <v>#REF!</v>
      </c>
      <c r="D47" s="628" t="e">
        <f>VLOOKUP(#REF!,Sheet1!$A$4:$H$2722,7,1)</f>
        <v>#REF!</v>
      </c>
      <c r="E47" s="30" t="str">
        <f>IFERROR(VLOOKUP(A47,Sheet1!$A$4:$N$2722,7,1),"-")</f>
        <v>buc</v>
      </c>
      <c r="F47" s="58">
        <f>IFERROR(VLOOKUP(A47,Sheet1!$A$4:$N$2722,9,1),"-")</f>
        <v>32</v>
      </c>
      <c r="G47" s="60">
        <f>IFERROR(VLOOKUP(A47,Sheet1!$A$4:$N$2722,10,1),"-")</f>
        <v>300</v>
      </c>
      <c r="H47" s="46">
        <f>IFERROR(VLOOKUP(A47,Sheet1!$A$4:$N$2722,11,1),"-")</f>
        <v>300</v>
      </c>
      <c r="I47" s="26">
        <f>IFERROR(VLOOKUP($A47,Sheet1!$A$4:$H$2722,8,1),"-")</f>
        <v>574.19000000000005</v>
      </c>
      <c r="J47" s="26">
        <f>I47-(I47*Cuprins!$H$21)</f>
        <v>574.19000000000005</v>
      </c>
      <c r="L47" s="730"/>
    </row>
    <row r="48" spans="1:12" ht="15" customHeight="1" x14ac:dyDescent="0.3">
      <c r="A48" s="114">
        <f>Sheet1!A772</f>
        <v>251528223290</v>
      </c>
      <c r="B48" s="728" t="str">
        <f>IFERROR(VLOOKUP(A48,Sheet1!$A$4:$H$2722,5,0),"-")</f>
        <v>T.A. Alumatic F60, 30 mm flam 400x400</v>
      </c>
      <c r="C48" s="728" t="e">
        <f>VLOOKUP(#REF!,Sheet1!$A$4:$H$2722,7,1)</f>
        <v>#REF!</v>
      </c>
      <c r="D48" s="728" t="e">
        <f>VLOOKUP(#REF!,Sheet1!$A$4:$H$2722,7,1)</f>
        <v>#REF!</v>
      </c>
      <c r="E48" s="20" t="str">
        <f>IFERROR(VLOOKUP(A48,Sheet1!$A$4:$N$2722,7,1),"-")</f>
        <v>buc</v>
      </c>
      <c r="F48" s="38">
        <f>IFERROR(VLOOKUP(A48,Sheet1!$A$4:$N$2722,9,1),"-")</f>
        <v>32</v>
      </c>
      <c r="G48" s="38">
        <f>IFERROR(VLOOKUP(A48,Sheet1!$A$4:$N$2722,10,1),"-")</f>
        <v>400</v>
      </c>
      <c r="H48" s="38">
        <f>IFERROR(VLOOKUP(A48,Sheet1!$A$4:$N$2722,11,1),"-")</f>
        <v>400</v>
      </c>
      <c r="I48" s="25">
        <f>IFERROR(VLOOKUP($A48,Sheet1!$A$4:$H$2722,8,1),"-")</f>
        <v>630.72</v>
      </c>
      <c r="J48" s="25">
        <f>I48-(I48*Cuprins!$H$21)</f>
        <v>630.72</v>
      </c>
      <c r="L48" s="730"/>
    </row>
    <row r="49" spans="1:12" ht="15" customHeight="1" x14ac:dyDescent="0.3">
      <c r="A49" s="109">
        <f>Sheet1!A773</f>
        <v>251528223320</v>
      </c>
      <c r="B49" s="626" t="str">
        <f>IFERROR(VLOOKUP(A49,Sheet1!$A$4:$H$2722,5,0),"-")</f>
        <v xml:space="preserve">T.A. Alumatic F60, 30 mm flam 600x600 </v>
      </c>
      <c r="C49" s="627" t="e">
        <f>VLOOKUP(#REF!,Sheet1!$A$4:$H$2722,7,1)</f>
        <v>#REF!</v>
      </c>
      <c r="D49" s="628" t="e">
        <f>VLOOKUP(#REF!,Sheet1!$A$4:$H$2722,7,1)</f>
        <v>#REF!</v>
      </c>
      <c r="E49" s="30" t="str">
        <f>IFERROR(VLOOKUP(A49,Sheet1!$A$4:$N$2722,7,1),"-")</f>
        <v>buc</v>
      </c>
      <c r="F49" s="58">
        <f>IFERROR(VLOOKUP(A49,Sheet1!$A$4:$N$2722,9,1),"-")</f>
        <v>32</v>
      </c>
      <c r="G49" s="60">
        <f>IFERROR(VLOOKUP(A49,Sheet1!$A$4:$N$2722,10,1),"-")</f>
        <v>600</v>
      </c>
      <c r="H49" s="46">
        <f>IFERROR(VLOOKUP(A49,Sheet1!$A$4:$N$2722,11,1),"-")</f>
        <v>600</v>
      </c>
      <c r="I49" s="26">
        <f>IFERROR(VLOOKUP($A49,Sheet1!$A$4:$H$2722,8,1),"-")</f>
        <v>794.49</v>
      </c>
      <c r="J49" s="26">
        <f>I49-(I49*Cuprins!$H$21)</f>
        <v>794.49</v>
      </c>
      <c r="K49" s="9"/>
      <c r="L49" s="730"/>
    </row>
    <row r="50" spans="1:12" ht="15" customHeight="1" x14ac:dyDescent="0.3">
      <c r="A50" s="108"/>
      <c r="B50" s="609" t="str">
        <f>IFERROR(VLOOKUP(A50,Sheet1!$A$4:$H$2722,5,0),"-")</f>
        <v>-</v>
      </c>
      <c r="C50" s="609" t="e">
        <f>VLOOKUP(#REF!,Sheet1!$A$4:$H$2722,7,1)</f>
        <v>#REF!</v>
      </c>
      <c r="D50" s="609" t="e">
        <f>VLOOKUP(#REF!,Sheet1!$A$4:$H$2722,7,1)</f>
        <v>#REF!</v>
      </c>
      <c r="E50" s="27" t="str">
        <f>IFERROR(VLOOKUP(A50,Sheet1!$A$4:$N$2722,7,1),"-")</f>
        <v>-</v>
      </c>
      <c r="F50" s="35" t="str">
        <f>IFERROR(VLOOKUP(A50,Sheet1!$A$4:$N$2722,9,1),"-")</f>
        <v>-</v>
      </c>
      <c r="G50" s="35" t="str">
        <f>IFERROR(VLOOKUP(A50,Sheet1!$A$4:$N$2722,10,1),"-")</f>
        <v>-</v>
      </c>
      <c r="H50" s="35" t="str">
        <f>IFERROR(VLOOKUP(A50,Sheet1!$A$4:$N$2722,11,1),"-")</f>
        <v>-</v>
      </c>
      <c r="I50" s="29" t="str">
        <f>IFERROR(VLOOKUP($A50,Sheet1!$A$4:$H$2722,8,1),"-")</f>
        <v>-</v>
      </c>
      <c r="J50" s="29" t="str">
        <f>IFERROR(VLOOKUP($A50,Sheet1!$A$4:$H$2722,8,1),"-")</f>
        <v>-</v>
      </c>
      <c r="L50" s="730"/>
    </row>
    <row r="51" spans="1:12" ht="15" customHeight="1" x14ac:dyDescent="0.3">
      <c r="A51" s="158"/>
      <c r="B51" s="293"/>
      <c r="C51" s="293"/>
      <c r="D51" s="293"/>
      <c r="E51" s="160"/>
      <c r="F51" s="161"/>
      <c r="G51" s="161"/>
      <c r="H51" s="161"/>
      <c r="I51" s="126"/>
      <c r="J51" s="126"/>
      <c r="L51" s="730"/>
    </row>
    <row r="52" spans="1:12" ht="15" customHeight="1" x14ac:dyDescent="0.3">
      <c r="A52" s="158"/>
      <c r="B52" s="293"/>
      <c r="C52" s="293"/>
      <c r="D52" s="293"/>
      <c r="E52" s="160"/>
      <c r="F52" s="161"/>
      <c r="G52" s="161"/>
      <c r="H52" s="161"/>
      <c r="I52" s="126"/>
      <c r="J52" s="126"/>
      <c r="L52" s="730"/>
    </row>
    <row r="53" spans="1:12" ht="15" customHeight="1" x14ac:dyDescent="0.3">
      <c r="A53" s="158"/>
      <c r="B53" s="293"/>
      <c r="C53" s="293"/>
      <c r="D53" s="293"/>
      <c r="E53" s="160"/>
      <c r="F53" s="161"/>
      <c r="G53" s="161"/>
      <c r="H53" s="161"/>
      <c r="I53" s="126"/>
      <c r="J53" s="126"/>
      <c r="L53" s="730"/>
    </row>
    <row r="54" spans="1:12" ht="15" customHeight="1" x14ac:dyDescent="0.3">
      <c r="A54" s="158"/>
      <c r="B54" s="293"/>
      <c r="C54" s="293"/>
      <c r="D54" s="293"/>
      <c r="E54" s="160"/>
      <c r="F54" s="161"/>
      <c r="G54" s="161"/>
      <c r="H54" s="161"/>
      <c r="I54" s="126"/>
      <c r="J54" s="126"/>
      <c r="K54" s="7"/>
      <c r="L54" s="729" t="s">
        <v>3159</v>
      </c>
    </row>
    <row r="55" spans="1:12" ht="15" customHeight="1" x14ac:dyDescent="0.3">
      <c r="K55" s="7"/>
      <c r="L55" s="729"/>
    </row>
    <row r="56" spans="1:12" ht="15" customHeight="1" x14ac:dyDescent="0.3">
      <c r="A56" s="667"/>
      <c r="B56" s="669" t="s">
        <v>3529</v>
      </c>
      <c r="C56" s="669"/>
      <c r="D56" s="669"/>
      <c r="E56" s="669"/>
      <c r="F56" s="669"/>
      <c r="G56" s="669"/>
      <c r="H56" s="669"/>
      <c r="I56" s="732" t="s">
        <v>3520</v>
      </c>
      <c r="J56" s="733"/>
      <c r="L56" s="729"/>
    </row>
    <row r="57" spans="1:12" ht="15" customHeight="1" x14ac:dyDescent="0.3">
      <c r="A57" s="675"/>
      <c r="B57" s="676"/>
      <c r="C57" s="676"/>
      <c r="D57" s="676"/>
      <c r="E57" s="676"/>
      <c r="F57" s="676"/>
      <c r="G57" s="676"/>
      <c r="H57" s="676"/>
      <c r="I57" s="734"/>
      <c r="J57" s="735"/>
      <c r="L57" s="729"/>
    </row>
    <row r="58" spans="1:12" ht="15" customHeight="1" x14ac:dyDescent="0.3">
      <c r="A58" s="668"/>
      <c r="B58" s="670"/>
      <c r="C58" s="670"/>
      <c r="D58" s="670"/>
      <c r="E58" s="670"/>
      <c r="F58" s="670"/>
      <c r="G58" s="670"/>
      <c r="H58" s="670"/>
      <c r="I58" s="736"/>
      <c r="J58" s="737"/>
      <c r="L58" s="729"/>
    </row>
    <row r="59" spans="1:12" ht="15" customHeight="1" x14ac:dyDescent="0.3">
      <c r="A59" s="698" t="s">
        <v>2989</v>
      </c>
      <c r="B59" s="631" t="s">
        <v>2996</v>
      </c>
      <c r="C59" s="631"/>
      <c r="D59" s="631"/>
      <c r="E59" s="642" t="s">
        <v>3035</v>
      </c>
      <c r="F59" s="642" t="s">
        <v>2991</v>
      </c>
      <c r="G59" s="642" t="s">
        <v>2990</v>
      </c>
      <c r="H59" s="642" t="s">
        <v>3010</v>
      </c>
      <c r="I59" s="522" t="s">
        <v>3430</v>
      </c>
      <c r="J59" s="498" t="s">
        <v>3431</v>
      </c>
      <c r="L59" s="729"/>
    </row>
    <row r="60" spans="1:12" ht="15" customHeight="1" x14ac:dyDescent="0.3">
      <c r="A60" s="699"/>
      <c r="B60" s="633"/>
      <c r="C60" s="633"/>
      <c r="D60" s="633"/>
      <c r="E60" s="643"/>
      <c r="F60" s="643"/>
      <c r="G60" s="643"/>
      <c r="H60" s="643"/>
      <c r="I60" s="524"/>
      <c r="J60" s="500"/>
      <c r="L60" s="729"/>
    </row>
    <row r="61" spans="1:12" ht="15" customHeight="1" x14ac:dyDescent="0.3">
      <c r="A61" s="700"/>
      <c r="B61" s="635"/>
      <c r="C61" s="635"/>
      <c r="D61" s="635"/>
      <c r="E61" s="644"/>
      <c r="F61" s="643"/>
      <c r="G61" s="644"/>
      <c r="H61" s="644"/>
      <c r="I61" s="524"/>
      <c r="J61" s="500"/>
      <c r="L61" s="729"/>
    </row>
    <row r="62" spans="1:12" ht="15" customHeight="1" x14ac:dyDescent="0.3">
      <c r="A62" s="109">
        <f>Sheet1!A774</f>
        <v>251528223480</v>
      </c>
      <c r="B62" s="626" t="str">
        <f>IFERROR(VLOOKUP(A62,Sheet1!$A$4:$H$2722,5,0),"-")</f>
        <v>T.A. Alumatic F90, 40 mm flam 300x300</v>
      </c>
      <c r="C62" s="627" t="e">
        <f>VLOOKUP(#REF!,Sheet1!$A$4:$H$2722,7,1)</f>
        <v>#REF!</v>
      </c>
      <c r="D62" s="628" t="e">
        <f>VLOOKUP(#REF!,Sheet1!$A$4:$H$2722,7,1)</f>
        <v>#REF!</v>
      </c>
      <c r="E62" s="30" t="str">
        <f>IFERROR(VLOOKUP(A62,Sheet1!$A$4:$N$2722,7,1),"-")</f>
        <v>buc</v>
      </c>
      <c r="F62" s="58">
        <f>IFERROR(VLOOKUP(A62,Sheet1!$A$4:$N$2722,9,1),"-")</f>
        <v>45</v>
      </c>
      <c r="G62" s="60">
        <f>IFERROR(VLOOKUP(A62,Sheet1!$A$4:$N$2722,10,1),"-")</f>
        <v>300</v>
      </c>
      <c r="H62" s="46">
        <f>IFERROR(VLOOKUP(A62,Sheet1!$A$4:$N$2722,11,1),"-")</f>
        <v>300</v>
      </c>
      <c r="I62" s="26">
        <f>IFERROR(VLOOKUP($A62,Sheet1!$A$4:$H$2722,8,1),"-")</f>
        <v>697.45</v>
      </c>
      <c r="J62" s="26">
        <f>I62-(I62*Cuprins!$H$21)</f>
        <v>697.45</v>
      </c>
      <c r="L62" s="729"/>
    </row>
    <row r="63" spans="1:12" ht="15" customHeight="1" x14ac:dyDescent="0.3">
      <c r="A63" s="114">
        <f>Sheet1!A775</f>
        <v>251528223510</v>
      </c>
      <c r="B63" s="728" t="str">
        <f>IFERROR(VLOOKUP(A63,Sheet1!$A$4:$H$2722,5,0),"-")</f>
        <v>T.A. Alumatic F90, 40 mm flam 500x500</v>
      </c>
      <c r="C63" s="728" t="e">
        <f>VLOOKUP(#REF!,Sheet1!$A$4:$H$2722,7,1)</f>
        <v>#REF!</v>
      </c>
      <c r="D63" s="728" t="e">
        <f>VLOOKUP(#REF!,Sheet1!$A$4:$H$2722,7,1)</f>
        <v>#REF!</v>
      </c>
      <c r="E63" s="20" t="str">
        <f>IFERROR(VLOOKUP(A63,Sheet1!$A$4:$N$2722,7,1),"-")</f>
        <v>buc</v>
      </c>
      <c r="F63" s="38">
        <f>IFERROR(VLOOKUP(A63,Sheet1!$A$4:$N$2722,9,1),"-")</f>
        <v>45</v>
      </c>
      <c r="G63" s="38">
        <f>IFERROR(VLOOKUP(A63,Sheet1!$A$4:$N$2722,10,1),"-")</f>
        <v>500</v>
      </c>
      <c r="H63" s="38">
        <f>IFERROR(VLOOKUP(A63,Sheet1!$A$4:$N$2722,11,1),"-")</f>
        <v>500</v>
      </c>
      <c r="I63" s="25">
        <f>IFERROR(VLOOKUP($A63,Sheet1!$A$4:$H$2722,8,1),"-")</f>
        <v>805.45</v>
      </c>
      <c r="J63" s="25">
        <f>I63-(I63*Cuprins!$H$21)</f>
        <v>805.45</v>
      </c>
      <c r="L63" s="729"/>
    </row>
    <row r="64" spans="1:12" ht="15" customHeight="1" x14ac:dyDescent="0.3">
      <c r="A64" s="109">
        <f>Sheet1!A776</f>
        <v>251528223520</v>
      </c>
      <c r="B64" s="626" t="str">
        <f>IFERROR(VLOOKUP(A64,Sheet1!$A$4:$H$2722,5,0),"-")</f>
        <v>T.A. Alumatic F90, 40 mm flam 600x600</v>
      </c>
      <c r="C64" s="627" t="e">
        <f>VLOOKUP(#REF!,Sheet1!$A$4:$H$2722,7,1)</f>
        <v>#REF!</v>
      </c>
      <c r="D64" s="628" t="e">
        <f>VLOOKUP(#REF!,Sheet1!$A$4:$H$2722,7,1)</f>
        <v>#REF!</v>
      </c>
      <c r="E64" s="30" t="str">
        <f>IFERROR(VLOOKUP(A64,Sheet1!$A$4:$N$2722,7,1),"-")</f>
        <v>buc</v>
      </c>
      <c r="F64" s="58">
        <f>IFERROR(VLOOKUP(A64,Sheet1!$A$4:$N$2722,9,1),"-")</f>
        <v>45</v>
      </c>
      <c r="G64" s="60">
        <f>IFERROR(VLOOKUP(A64,Sheet1!$A$4:$N$2722,10,1),"-")</f>
        <v>400</v>
      </c>
      <c r="H64" s="46">
        <f>IFERROR(VLOOKUP(A64,Sheet1!$A$4:$N$2722,11,1),"-")</f>
        <v>400</v>
      </c>
      <c r="I64" s="26">
        <f>IFERROR(VLOOKUP($A64,Sheet1!$A$4:$H$2722,8,1),"-")</f>
        <v>874.25</v>
      </c>
      <c r="J64" s="26">
        <f>I64-(I64*Cuprins!$H$21)</f>
        <v>874.25</v>
      </c>
      <c r="L64" s="729"/>
    </row>
    <row r="65" spans="1:12" ht="15" customHeight="1" x14ac:dyDescent="0.3">
      <c r="A65" s="108"/>
      <c r="B65" s="609" t="str">
        <f>IFERROR(VLOOKUP(A65,Sheet1!$A$4:$H$2722,5,0),"-")</f>
        <v>-</v>
      </c>
      <c r="C65" s="609" t="e">
        <f>VLOOKUP(#REF!,Sheet1!$A$4:$H$2722,7,1)</f>
        <v>#REF!</v>
      </c>
      <c r="D65" s="609" t="e">
        <f>VLOOKUP(#REF!,Sheet1!$A$4:$H$2722,7,1)</f>
        <v>#REF!</v>
      </c>
      <c r="E65" s="27" t="str">
        <f>IFERROR(VLOOKUP(A65,Sheet1!$A$4:$N$2722,7,1),"-")</f>
        <v>-</v>
      </c>
      <c r="F65" s="35" t="str">
        <f>IFERROR(VLOOKUP(A65,Sheet1!$A$4:$N$2722,9,1),"-")</f>
        <v>-</v>
      </c>
      <c r="G65" s="35" t="str">
        <f>IFERROR(VLOOKUP(A65,Sheet1!$A$4:$N$2722,10,1),"-")</f>
        <v>-</v>
      </c>
      <c r="H65" s="35" t="str">
        <f>IFERROR(VLOOKUP(A65,Sheet1!$A$4:$N$2722,11,1),"-")</f>
        <v>-</v>
      </c>
      <c r="I65" s="29" t="str">
        <f>IFERROR(VLOOKUP($A65,Sheet1!$A$4:$H$2722,8,1),"-")</f>
        <v>-</v>
      </c>
      <c r="J65" s="29" t="str">
        <f>IFERROR(VLOOKUP($A65,Sheet1!$A$4:$H$2722,8,1),"-")</f>
        <v>-</v>
      </c>
      <c r="L65" s="729"/>
    </row>
    <row r="66" spans="1:12" ht="15" customHeight="1" x14ac:dyDescent="0.3">
      <c r="L66" s="729"/>
    </row>
    <row r="67" spans="1:12" ht="15" customHeight="1" x14ac:dyDescent="0.3">
      <c r="A67" s="667"/>
      <c r="B67" s="669" t="s">
        <v>3529</v>
      </c>
      <c r="C67" s="669"/>
      <c r="D67" s="669"/>
      <c r="E67" s="669"/>
      <c r="F67" s="669"/>
      <c r="G67" s="669"/>
      <c r="H67" s="669"/>
      <c r="I67" s="732" t="s">
        <v>3521</v>
      </c>
      <c r="J67" s="733"/>
      <c r="L67" s="729"/>
    </row>
    <row r="68" spans="1:12" ht="15" customHeight="1" x14ac:dyDescent="0.3">
      <c r="A68" s="675"/>
      <c r="B68" s="676"/>
      <c r="C68" s="676"/>
      <c r="D68" s="676"/>
      <c r="E68" s="676"/>
      <c r="F68" s="676"/>
      <c r="G68" s="676"/>
      <c r="H68" s="676"/>
      <c r="I68" s="734"/>
      <c r="J68" s="735"/>
      <c r="L68" s="729"/>
    </row>
    <row r="69" spans="1:12" ht="15" customHeight="1" x14ac:dyDescent="0.3">
      <c r="A69" s="668"/>
      <c r="B69" s="670"/>
      <c r="C69" s="670"/>
      <c r="D69" s="670"/>
      <c r="E69" s="670"/>
      <c r="F69" s="670"/>
      <c r="G69" s="670"/>
      <c r="H69" s="670"/>
      <c r="I69" s="736"/>
      <c r="J69" s="737"/>
      <c r="L69" s="494">
        <f>L17+1</f>
        <v>59</v>
      </c>
    </row>
    <row r="70" spans="1:12" ht="15" customHeight="1" x14ac:dyDescent="0.3">
      <c r="A70" s="698" t="s">
        <v>2989</v>
      </c>
      <c r="B70" s="631" t="s">
        <v>2996</v>
      </c>
      <c r="C70" s="631"/>
      <c r="D70" s="631"/>
      <c r="E70" s="642" t="s">
        <v>3035</v>
      </c>
      <c r="F70" s="642" t="s">
        <v>2991</v>
      </c>
      <c r="G70" s="642" t="s">
        <v>2990</v>
      </c>
      <c r="H70" s="642" t="s">
        <v>3010</v>
      </c>
      <c r="I70" s="522" t="s">
        <v>3430</v>
      </c>
      <c r="J70" s="498" t="s">
        <v>3431</v>
      </c>
      <c r="K70" s="7"/>
      <c r="L70" s="494"/>
    </row>
    <row r="71" spans="1:12" ht="15" customHeight="1" x14ac:dyDescent="0.3">
      <c r="A71" s="699"/>
      <c r="B71" s="633"/>
      <c r="C71" s="633"/>
      <c r="D71" s="633"/>
      <c r="E71" s="643"/>
      <c r="F71" s="643"/>
      <c r="G71" s="643"/>
      <c r="H71" s="643"/>
      <c r="I71" s="524"/>
      <c r="J71" s="500"/>
      <c r="K71" s="7"/>
      <c r="L71" s="730" t="s">
        <v>3515</v>
      </c>
    </row>
    <row r="72" spans="1:12" ht="15" customHeight="1" x14ac:dyDescent="0.3">
      <c r="A72" s="700"/>
      <c r="B72" s="635"/>
      <c r="C72" s="635"/>
      <c r="D72" s="635"/>
      <c r="E72" s="644"/>
      <c r="F72" s="643"/>
      <c r="G72" s="644"/>
      <c r="H72" s="644"/>
      <c r="I72" s="524"/>
      <c r="J72" s="500"/>
      <c r="K72" s="7"/>
      <c r="L72" s="730"/>
    </row>
    <row r="73" spans="1:12" ht="15" customHeight="1" x14ac:dyDescent="0.3">
      <c r="A73" s="109">
        <f>Sheet1!A783</f>
        <v>251528223880</v>
      </c>
      <c r="B73" s="626" t="str">
        <f>IFERROR(VLOOKUP(A73,Sheet1!$A$4:$H$2722,5,0),"-")</f>
        <v>T.A. Alumatic F90, 43 mm flam 300x300</v>
      </c>
      <c r="C73" s="627" t="e">
        <f>VLOOKUP(#REF!,Sheet1!$A$4:$H$2722,7,1)</f>
        <v>#REF!</v>
      </c>
      <c r="D73" s="628" t="e">
        <f>VLOOKUP(#REF!,Sheet1!$A$4:$H$2722,7,1)</f>
        <v>#REF!</v>
      </c>
      <c r="E73" s="30" t="str">
        <f>IFERROR(VLOOKUP(A73,Sheet1!$A$4:$N$2722,7,1),"-")</f>
        <v>buc</v>
      </c>
      <c r="F73" s="58">
        <f>IFERROR(VLOOKUP(A73,Sheet1!$A$4:$N$2722,9,1),"-")</f>
        <v>45</v>
      </c>
      <c r="G73" s="60">
        <f>IFERROR(VLOOKUP(A73,Sheet1!$A$4:$N$2722,10,1),"-")</f>
        <v>300</v>
      </c>
      <c r="H73" s="46">
        <f>IFERROR(VLOOKUP(A73,Sheet1!$A$4:$N$2722,11,1),"-")</f>
        <v>300</v>
      </c>
      <c r="I73" s="26">
        <f>IFERROR(VLOOKUP($A73,Sheet1!$A$4:$H$2722,8,1),"-")</f>
        <v>717.17</v>
      </c>
      <c r="J73" s="26">
        <f>I73-(I73*Cuprins!$H$21)</f>
        <v>717.17</v>
      </c>
      <c r="L73" s="730"/>
    </row>
    <row r="74" spans="1:12" ht="15" customHeight="1" x14ac:dyDescent="0.3">
      <c r="A74" s="114">
        <f>Sheet1!A784</f>
        <v>251528223890</v>
      </c>
      <c r="B74" s="728" t="str">
        <f>IFERROR(VLOOKUP(A74,Sheet1!$A$4:$H$2722,5,0),"-")</f>
        <v>T.A. Alumatic F90, 43 mm flam 400x400</v>
      </c>
      <c r="C74" s="728" t="e">
        <f>VLOOKUP(#REF!,Sheet1!$A$4:$H$2722,7,1)</f>
        <v>#REF!</v>
      </c>
      <c r="D74" s="728" t="e">
        <f>VLOOKUP(#REF!,Sheet1!$A$4:$H$2722,7,1)</f>
        <v>#REF!</v>
      </c>
      <c r="E74" s="20" t="str">
        <f>IFERROR(VLOOKUP(A74,Sheet1!$A$4:$N$2722,7,1),"-")</f>
        <v>buc</v>
      </c>
      <c r="F74" s="38">
        <f>IFERROR(VLOOKUP(A74,Sheet1!$A$4:$N$2722,9,1),"-")</f>
        <v>45</v>
      </c>
      <c r="G74" s="38">
        <f>IFERROR(VLOOKUP(A74,Sheet1!$A$4:$N$2722,10,1),"-")</f>
        <v>400</v>
      </c>
      <c r="H74" s="38">
        <f>IFERROR(VLOOKUP(A74,Sheet1!$A$4:$N$2722,11,1),"-")</f>
        <v>400</v>
      </c>
      <c r="I74" s="25">
        <f>IFERROR(VLOOKUP($A74,Sheet1!$A$4:$H$2722,8,1),"-")</f>
        <v>730.49</v>
      </c>
      <c r="J74" s="25">
        <f>I74-(I74*Cuprins!$H$21)</f>
        <v>730.49</v>
      </c>
      <c r="L74" s="730"/>
    </row>
    <row r="75" spans="1:12" ht="15" customHeight="1" x14ac:dyDescent="0.3">
      <c r="A75" s="109">
        <f>Sheet1!A785</f>
        <v>251528223920</v>
      </c>
      <c r="B75" s="626" t="str">
        <f>IFERROR(VLOOKUP(A75,Sheet1!$A$4:$H$2722,5,0),"-")</f>
        <v>T.A. Alumatic F90, 43 mm flam 600x600</v>
      </c>
      <c r="C75" s="627" t="e">
        <f>VLOOKUP(#REF!,Sheet1!$A$4:$H$2722,7,1)</f>
        <v>#REF!</v>
      </c>
      <c r="D75" s="628" t="e">
        <f>VLOOKUP(#REF!,Sheet1!$A$4:$H$2722,7,1)</f>
        <v>#REF!</v>
      </c>
      <c r="E75" s="30" t="str">
        <f>IFERROR(VLOOKUP(A75,Sheet1!$A$4:$N$2722,7,1),"-")</f>
        <v>buc</v>
      </c>
      <c r="F75" s="58">
        <f>IFERROR(VLOOKUP(A75,Sheet1!$A$4:$N$2722,9,1),"-")</f>
        <v>45</v>
      </c>
      <c r="G75" s="60">
        <f>IFERROR(VLOOKUP(A75,Sheet1!$A$4:$N$2722,10,1),"-")</f>
        <v>600</v>
      </c>
      <c r="H75" s="46">
        <f>IFERROR(VLOOKUP(A75,Sheet1!$A$4:$N$2722,11,1),"-")</f>
        <v>600</v>
      </c>
      <c r="I75" s="26">
        <f>IFERROR(VLOOKUP($A75,Sheet1!$A$4:$H$2722,8,1),"-")</f>
        <v>901.17</v>
      </c>
      <c r="J75" s="26">
        <f>I75-(I75*Cuprins!$H$21)</f>
        <v>901.17</v>
      </c>
      <c r="L75" s="730"/>
    </row>
    <row r="76" spans="1:12" ht="15" customHeight="1" x14ac:dyDescent="0.3">
      <c r="A76" s="108"/>
      <c r="B76" s="609" t="str">
        <f>IFERROR(VLOOKUP(A76,Sheet1!$A$4:$H$2722,5,0),"-")</f>
        <v>-</v>
      </c>
      <c r="C76" s="609" t="e">
        <f>VLOOKUP(#REF!,Sheet1!$A$4:$H$2722,7,1)</f>
        <v>#REF!</v>
      </c>
      <c r="D76" s="609" t="e">
        <f>VLOOKUP(#REF!,Sheet1!$A$4:$H$2722,7,1)</f>
        <v>#REF!</v>
      </c>
      <c r="E76" s="27" t="str">
        <f>IFERROR(VLOOKUP(A76,Sheet1!$A$4:$N$2722,7,1),"-")</f>
        <v>-</v>
      </c>
      <c r="F76" s="35" t="str">
        <f>IFERROR(VLOOKUP(A76,Sheet1!$A$4:$N$2722,9,1),"-")</f>
        <v>-</v>
      </c>
      <c r="G76" s="35" t="str">
        <f>IFERROR(VLOOKUP(A76,Sheet1!$A$4:$N$2722,10,1),"-")</f>
        <v>-</v>
      </c>
      <c r="H76" s="35" t="str">
        <f>IFERROR(VLOOKUP(A76,Sheet1!$A$4:$N$2722,11,1),"-")</f>
        <v>-</v>
      </c>
      <c r="I76" s="29" t="str">
        <f>IFERROR(VLOOKUP($A76,Sheet1!$A$4:$H$2722,8,1),"-")</f>
        <v>-</v>
      </c>
      <c r="J76" s="29" t="str">
        <f>IFERROR(VLOOKUP($A76,Sheet1!$A$4:$H$2722,8,1),"-")</f>
        <v>-</v>
      </c>
      <c r="L76" s="730"/>
    </row>
    <row r="77" spans="1:12" ht="15" customHeight="1" x14ac:dyDescent="0.3">
      <c r="A77" s="61"/>
      <c r="K77" s="8"/>
      <c r="L77" s="730"/>
    </row>
    <row r="78" spans="1:12" ht="15" customHeight="1" x14ac:dyDescent="0.3">
      <c r="A78" s="667"/>
      <c r="B78" s="669" t="s">
        <v>3529</v>
      </c>
      <c r="C78" s="669"/>
      <c r="D78" s="669"/>
      <c r="E78" s="669"/>
      <c r="F78" s="669"/>
      <c r="G78" s="669"/>
      <c r="H78" s="669"/>
      <c r="I78" s="732" t="s">
        <v>3520</v>
      </c>
      <c r="J78" s="733"/>
      <c r="L78" s="730"/>
    </row>
    <row r="79" spans="1:12" ht="15" customHeight="1" x14ac:dyDescent="0.3">
      <c r="A79" s="675"/>
      <c r="B79" s="676"/>
      <c r="C79" s="676"/>
      <c r="D79" s="676"/>
      <c r="E79" s="676"/>
      <c r="F79" s="676"/>
      <c r="G79" s="676"/>
      <c r="H79" s="676"/>
      <c r="I79" s="734"/>
      <c r="J79" s="735"/>
      <c r="L79" s="730"/>
    </row>
    <row r="80" spans="1:12" ht="15" customHeight="1" x14ac:dyDescent="0.3">
      <c r="A80" s="668"/>
      <c r="B80" s="670"/>
      <c r="C80" s="670"/>
      <c r="D80" s="670"/>
      <c r="E80" s="670"/>
      <c r="F80" s="670"/>
      <c r="G80" s="670"/>
      <c r="H80" s="670"/>
      <c r="I80" s="736"/>
      <c r="J80" s="737"/>
      <c r="L80" s="730"/>
    </row>
    <row r="81" spans="1:12" ht="15" customHeight="1" x14ac:dyDescent="0.3">
      <c r="A81" s="698" t="s">
        <v>2989</v>
      </c>
      <c r="B81" s="631" t="s">
        <v>2996</v>
      </c>
      <c r="C81" s="631"/>
      <c r="D81" s="631"/>
      <c r="E81" s="642" t="s">
        <v>3035</v>
      </c>
      <c r="F81" s="642" t="s">
        <v>2991</v>
      </c>
      <c r="G81" s="642" t="s">
        <v>2990</v>
      </c>
      <c r="H81" s="642" t="s">
        <v>3010</v>
      </c>
      <c r="I81" s="522" t="s">
        <v>3430</v>
      </c>
      <c r="J81" s="498" t="s">
        <v>3431</v>
      </c>
      <c r="L81" s="730"/>
    </row>
    <row r="82" spans="1:12" ht="15" customHeight="1" x14ac:dyDescent="0.3">
      <c r="A82" s="699"/>
      <c r="B82" s="633"/>
      <c r="C82" s="633"/>
      <c r="D82" s="633"/>
      <c r="E82" s="643"/>
      <c r="F82" s="643"/>
      <c r="G82" s="643"/>
      <c r="H82" s="643"/>
      <c r="I82" s="524"/>
      <c r="J82" s="500"/>
      <c r="L82" s="730"/>
    </row>
    <row r="83" spans="1:12" ht="15" customHeight="1" x14ac:dyDescent="0.3">
      <c r="A83" s="700"/>
      <c r="B83" s="635"/>
      <c r="C83" s="635"/>
      <c r="D83" s="635"/>
      <c r="E83" s="644"/>
      <c r="F83" s="643"/>
      <c r="G83" s="644"/>
      <c r="H83" s="644"/>
      <c r="I83" s="524"/>
      <c r="J83" s="500"/>
      <c r="L83" s="730"/>
    </row>
    <row r="84" spans="1:12" ht="15" customHeight="1" x14ac:dyDescent="0.3">
      <c r="A84" s="109">
        <f>Sheet1!A769</f>
        <v>251528223220</v>
      </c>
      <c r="B84" s="626" t="str">
        <f>IFERROR(VLOOKUP(A84,Sheet1!$A$4:$H$2722,5,0),"-")</f>
        <v>T.A. Alumatic F90, 50 mm flam 400x400</v>
      </c>
      <c r="C84" s="627" t="e">
        <f>VLOOKUP(#REF!,Sheet1!$A$4:$H$2722,7,1)</f>
        <v>#REF!</v>
      </c>
      <c r="D84" s="628" t="e">
        <f>VLOOKUP(#REF!,Sheet1!$A$4:$H$2722,7,1)</f>
        <v>#REF!</v>
      </c>
      <c r="E84" s="30" t="str">
        <f>IFERROR(VLOOKUP(A84,Sheet1!$A$4:$N$2722,7,1),"-")</f>
        <v>buc</v>
      </c>
      <c r="F84" s="58">
        <f>IFERROR(VLOOKUP(A84,Sheet1!$A$4:$N$2722,9,1),"-")</f>
        <v>55</v>
      </c>
      <c r="G84" s="60">
        <f>IFERROR(VLOOKUP(A84,Sheet1!$A$4:$N$2722,10,1),"-")</f>
        <v>400</v>
      </c>
      <c r="H84" s="46">
        <f>IFERROR(VLOOKUP(A84,Sheet1!$A$4:$N$2722,11,1),"-")</f>
        <v>400</v>
      </c>
      <c r="I84" s="26">
        <f>IFERROR(VLOOKUP($A84,Sheet1!$A$4:$H$2722,8,1),"-")</f>
        <v>892.47</v>
      </c>
      <c r="J84" s="26">
        <f>I84-(I84*Cuprins!$H$21)</f>
        <v>892.47</v>
      </c>
      <c r="L84" s="730"/>
    </row>
    <row r="85" spans="1:12" ht="15" customHeight="1" x14ac:dyDescent="0.3">
      <c r="A85" s="114">
        <f>Sheet1!A770</f>
        <v>251528223240</v>
      </c>
      <c r="B85" s="728" t="str">
        <f>IFERROR(VLOOKUP(A85,Sheet1!$A$4:$H$2722,5,0),"-")</f>
        <v xml:space="preserve">T.A. Alumatic F90, 50 mm flam 600x600 - </v>
      </c>
      <c r="C85" s="728" t="e">
        <f>VLOOKUP(#REF!,Sheet1!$A$4:$H$2722,7,1)</f>
        <v>#REF!</v>
      </c>
      <c r="D85" s="728" t="e">
        <f>VLOOKUP(#REF!,Sheet1!$A$4:$H$2722,7,1)</f>
        <v>#REF!</v>
      </c>
      <c r="E85" s="20" t="str">
        <f>IFERROR(VLOOKUP(A85,Sheet1!$A$4:$N$2722,7,1),"-")</f>
        <v>buc</v>
      </c>
      <c r="F85" s="38">
        <f>IFERROR(VLOOKUP(A85,Sheet1!$A$4:$N$2722,9,1),"-")</f>
        <v>55</v>
      </c>
      <c r="G85" s="38">
        <f>IFERROR(VLOOKUP(A85,Sheet1!$A$4:$N$2722,10,1),"-")</f>
        <v>600</v>
      </c>
      <c r="H85" s="38">
        <f>IFERROR(VLOOKUP(A85,Sheet1!$A$4:$N$2722,11,1),"-")</f>
        <v>600</v>
      </c>
      <c r="I85" s="25">
        <f>IFERROR(VLOOKUP($A85,Sheet1!$A$4:$H$2722,8,1),"-")</f>
        <v>1096.26</v>
      </c>
      <c r="J85" s="25">
        <f>I85-(I85*Cuprins!$H$21)</f>
        <v>1096.26</v>
      </c>
      <c r="K85" s="7"/>
      <c r="L85" s="730"/>
    </row>
    <row r="86" spans="1:12" ht="15" customHeight="1" x14ac:dyDescent="0.3">
      <c r="A86" s="109"/>
      <c r="B86" s="626" t="str">
        <f>IFERROR(VLOOKUP(A86,Sheet1!$A$4:$H$2722,5,0),"-")</f>
        <v>-</v>
      </c>
      <c r="C86" s="627" t="e">
        <f>VLOOKUP(#REF!,Sheet1!$A$4:$H$2722,7,1)</f>
        <v>#REF!</v>
      </c>
      <c r="D86" s="628" t="e">
        <f>VLOOKUP(#REF!,Sheet1!$A$4:$H$2722,7,1)</f>
        <v>#REF!</v>
      </c>
      <c r="E86" s="30" t="str">
        <f>IFERROR(VLOOKUP(A86,Sheet1!$A$4:$N$2722,7,1),"-")</f>
        <v>-</v>
      </c>
      <c r="F86" s="58" t="str">
        <f>IFERROR(VLOOKUP(A86,Sheet1!$A$4:$N$2722,9,1),"-")</f>
        <v>-</v>
      </c>
      <c r="G86" s="60" t="str">
        <f>IFERROR(VLOOKUP(A86,Sheet1!$A$4:$N$2722,10,1),"-")</f>
        <v>-</v>
      </c>
      <c r="H86" s="46" t="str">
        <f>IFERROR(VLOOKUP(A86,Sheet1!$A$4:$N$2722,11,1),"-")</f>
        <v>-</v>
      </c>
      <c r="I86" s="26" t="str">
        <f>IFERROR(VLOOKUP($A86,Sheet1!$A$4:$H$2722,8,1),"-")</f>
        <v>-</v>
      </c>
      <c r="J86" s="26" t="str">
        <f>IFERROR(VLOOKUP($A86,Sheet1!$A$4:$H$2722,8,1),"-")</f>
        <v>-</v>
      </c>
      <c r="K86" s="9"/>
      <c r="L86" s="730"/>
    </row>
    <row r="87" spans="1:12" ht="15" customHeight="1" x14ac:dyDescent="0.3">
      <c r="A87" s="108"/>
      <c r="B87" s="609" t="str">
        <f>IFERROR(VLOOKUP(A87,Sheet1!$A$4:$H$2722,5,0),"-")</f>
        <v>-</v>
      </c>
      <c r="C87" s="609" t="e">
        <f>VLOOKUP(#REF!,Sheet1!$A$4:$H$2722,7,1)</f>
        <v>#REF!</v>
      </c>
      <c r="D87" s="609" t="e">
        <f>VLOOKUP(#REF!,Sheet1!$A$4:$H$2722,7,1)</f>
        <v>#REF!</v>
      </c>
      <c r="E87" s="27" t="str">
        <f>IFERROR(VLOOKUP(A87,Sheet1!$A$4:$N$2722,7,1),"-")</f>
        <v>-</v>
      </c>
      <c r="F87" s="35" t="str">
        <f>IFERROR(VLOOKUP(A87,Sheet1!$A$4:$N$2722,9,1),"-")</f>
        <v>-</v>
      </c>
      <c r="G87" s="35" t="str">
        <f>IFERROR(VLOOKUP(A87,Sheet1!$A$4:$N$2722,10,1),"-")</f>
        <v>-</v>
      </c>
      <c r="H87" s="35" t="str">
        <f>IFERROR(VLOOKUP(A87,Sheet1!$A$4:$N$2722,11,1),"-")</f>
        <v>-</v>
      </c>
      <c r="I87" s="29" t="str">
        <f>IFERROR(VLOOKUP($A87,Sheet1!$A$4:$H$2722,8,1),"-")</f>
        <v>-</v>
      </c>
      <c r="J87" s="29" t="str">
        <f>IFERROR(VLOOKUP($A87,Sheet1!$A$4:$H$2722,8,1),"-")</f>
        <v>-</v>
      </c>
      <c r="L87" s="730"/>
    </row>
    <row r="88" spans="1:12" ht="15" customHeight="1" x14ac:dyDescent="0.3">
      <c r="K88" s="9"/>
      <c r="L88" s="730"/>
    </row>
    <row r="89" spans="1:12" ht="15" customHeight="1" x14ac:dyDescent="0.3">
      <c r="K89" s="9"/>
      <c r="L89" s="730"/>
    </row>
    <row r="90" spans="1:12" ht="15" customHeight="1" x14ac:dyDescent="0.3">
      <c r="K90" s="9"/>
      <c r="L90" s="730"/>
    </row>
    <row r="91" spans="1:12" ht="15" customHeight="1" x14ac:dyDescent="0.3">
      <c r="K91" s="9"/>
      <c r="L91" s="730"/>
    </row>
    <row r="92" spans="1:12" ht="15" customHeight="1" x14ac:dyDescent="0.3">
      <c r="K92" s="9"/>
      <c r="L92" s="730"/>
    </row>
    <row r="93" spans="1:12" ht="15" customHeight="1" x14ac:dyDescent="0.3">
      <c r="K93" s="9"/>
      <c r="L93" s="730"/>
    </row>
    <row r="94" spans="1:12" ht="15" customHeight="1" x14ac:dyDescent="0.3">
      <c r="L94" s="730"/>
    </row>
    <row r="95" spans="1:12" ht="15" customHeight="1" x14ac:dyDescent="0.3">
      <c r="L95" s="730"/>
    </row>
    <row r="96" spans="1:12" ht="15" customHeight="1" x14ac:dyDescent="0.3">
      <c r="L96" s="730"/>
    </row>
    <row r="97" spans="1:12" ht="15" customHeight="1" x14ac:dyDescent="0.3">
      <c r="K97" s="7"/>
      <c r="L97" s="730"/>
    </row>
    <row r="98" spans="1:12" ht="15" customHeight="1" x14ac:dyDescent="0.3">
      <c r="L98" s="730"/>
    </row>
    <row r="99" spans="1:12" ht="15" customHeight="1" x14ac:dyDescent="0.3">
      <c r="L99" s="730"/>
    </row>
    <row r="100" spans="1:12" ht="15" customHeight="1" x14ac:dyDescent="0.3">
      <c r="K100" s="9"/>
      <c r="L100" s="730"/>
    </row>
    <row r="101" spans="1:12" ht="15" customHeight="1" x14ac:dyDescent="0.3">
      <c r="L101" s="730"/>
    </row>
    <row r="102" spans="1:12" ht="15" customHeight="1" x14ac:dyDescent="0.3">
      <c r="L102" s="730"/>
    </row>
    <row r="103" spans="1:12" ht="15" customHeight="1" x14ac:dyDescent="0.3">
      <c r="L103" s="730"/>
    </row>
    <row r="104" spans="1:12" ht="15" customHeight="1" x14ac:dyDescent="0.3">
      <c r="K104" s="7"/>
      <c r="L104" s="730"/>
    </row>
    <row r="105" spans="1:12" ht="15" customHeight="1" x14ac:dyDescent="0.3">
      <c r="L105" s="730"/>
    </row>
    <row r="106" spans="1:12" ht="15" customHeight="1" x14ac:dyDescent="0.3">
      <c r="L106" s="729" t="s">
        <v>3159</v>
      </c>
    </row>
    <row r="107" spans="1:12" ht="15" customHeight="1" x14ac:dyDescent="0.3">
      <c r="A107" s="1"/>
      <c r="B107" s="88"/>
      <c r="C107" s="4"/>
      <c r="D107" s="4"/>
      <c r="E107" s="4"/>
      <c r="F107" s="4"/>
      <c r="G107" s="4"/>
      <c r="H107" s="5"/>
      <c r="I107" s="5"/>
      <c r="J107" s="3"/>
      <c r="L107" s="729"/>
    </row>
    <row r="108" spans="1:12" ht="15" customHeight="1" x14ac:dyDescent="0.3">
      <c r="A108" s="667"/>
      <c r="B108" s="669" t="s">
        <v>3530</v>
      </c>
      <c r="C108" s="669"/>
      <c r="D108" s="669"/>
      <c r="E108" s="669"/>
      <c r="F108" s="669"/>
      <c r="G108" s="669"/>
      <c r="H108" s="669"/>
      <c r="I108" s="732" t="s">
        <v>3519</v>
      </c>
      <c r="J108" s="733"/>
      <c r="L108" s="729"/>
    </row>
    <row r="109" spans="1:12" ht="15" customHeight="1" x14ac:dyDescent="0.3">
      <c r="A109" s="675"/>
      <c r="B109" s="676"/>
      <c r="C109" s="676"/>
      <c r="D109" s="676"/>
      <c r="E109" s="676"/>
      <c r="F109" s="676"/>
      <c r="G109" s="676"/>
      <c r="H109" s="676"/>
      <c r="I109" s="734"/>
      <c r="J109" s="735"/>
      <c r="L109" s="729"/>
    </row>
    <row r="110" spans="1:12" ht="15" customHeight="1" x14ac:dyDescent="0.3">
      <c r="A110" s="668"/>
      <c r="B110" s="670"/>
      <c r="C110" s="670"/>
      <c r="D110" s="670"/>
      <c r="E110" s="670"/>
      <c r="F110" s="670"/>
      <c r="G110" s="670"/>
      <c r="H110" s="670"/>
      <c r="I110" s="736"/>
      <c r="J110" s="737"/>
      <c r="L110" s="729"/>
    </row>
    <row r="111" spans="1:12" ht="15" customHeight="1" x14ac:dyDescent="0.3">
      <c r="A111" s="698" t="s">
        <v>2989</v>
      </c>
      <c r="B111" s="631" t="s">
        <v>2996</v>
      </c>
      <c r="C111" s="631"/>
      <c r="D111" s="631"/>
      <c r="E111" s="642" t="s">
        <v>3035</v>
      </c>
      <c r="F111" s="642" t="s">
        <v>2991</v>
      </c>
      <c r="G111" s="642" t="s">
        <v>2990</v>
      </c>
      <c r="H111" s="642" t="s">
        <v>3010</v>
      </c>
      <c r="I111" s="522" t="s">
        <v>3430</v>
      </c>
      <c r="J111" s="498" t="s">
        <v>3431</v>
      </c>
      <c r="L111" s="729"/>
    </row>
    <row r="112" spans="1:12" ht="15" customHeight="1" x14ac:dyDescent="0.3">
      <c r="A112" s="699"/>
      <c r="B112" s="633"/>
      <c r="C112" s="633"/>
      <c r="D112" s="633"/>
      <c r="E112" s="643"/>
      <c r="F112" s="643"/>
      <c r="G112" s="643"/>
      <c r="H112" s="643"/>
      <c r="I112" s="524"/>
      <c r="J112" s="500"/>
      <c r="L112" s="729"/>
    </row>
    <row r="113" spans="1:12" ht="15" customHeight="1" x14ac:dyDescent="0.3">
      <c r="A113" s="700"/>
      <c r="B113" s="635"/>
      <c r="C113" s="635"/>
      <c r="D113" s="635"/>
      <c r="E113" s="644"/>
      <c r="F113" s="643"/>
      <c r="G113" s="644"/>
      <c r="H113" s="644"/>
      <c r="I113" s="524"/>
      <c r="J113" s="500"/>
      <c r="L113" s="729"/>
    </row>
    <row r="114" spans="1:12" ht="15" customHeight="1" x14ac:dyDescent="0.3">
      <c r="A114" s="109">
        <f>Sheet1!A766</f>
        <v>251528223150</v>
      </c>
      <c r="B114" s="626" t="str">
        <f>IFERROR(VLOOKUP(A114,Sheet1!$A$4:$H$2722,5,0),"-")</f>
        <v xml:space="preserve">T.A. AluProtect F30, 25 mm flam 300x300 </v>
      </c>
      <c r="C114" s="627" t="e">
        <f>VLOOKUP(#REF!,Sheet1!$A$4:$H$2722,7,1)</f>
        <v>#REF!</v>
      </c>
      <c r="D114" s="628" t="e">
        <f>VLOOKUP(#REF!,Sheet1!$A$4:$H$2722,7,1)</f>
        <v>#REF!</v>
      </c>
      <c r="E114" s="30" t="str">
        <f>IFERROR(VLOOKUP(A114,Sheet1!$A$4:$N$2722,7,1),"-")</f>
        <v>buc</v>
      </c>
      <c r="F114" s="58">
        <f>IFERROR(VLOOKUP(A114,Sheet1!$A$4:$N$2722,9,1),"-")</f>
        <v>30</v>
      </c>
      <c r="G114" s="60">
        <f>IFERROR(VLOOKUP(A114,Sheet1!$A$4:$N$2722,10,1),"-")</f>
        <v>300</v>
      </c>
      <c r="H114" s="46">
        <f>IFERROR(VLOOKUP(A114,Sheet1!$A$4:$N$2722,11,1),"-")</f>
        <v>300</v>
      </c>
      <c r="I114" s="26">
        <f>IFERROR(VLOOKUP($A114,Sheet1!$A$4:$H$2722,8,1),"-")</f>
        <v>757.68</v>
      </c>
      <c r="J114" s="26">
        <f>I114-(I114*Cuprins!$H$21)</f>
        <v>757.68</v>
      </c>
      <c r="L114" s="729"/>
    </row>
    <row r="115" spans="1:12" ht="15" customHeight="1" x14ac:dyDescent="0.3">
      <c r="A115" s="114">
        <f>Sheet1!A767</f>
        <v>251528223160</v>
      </c>
      <c r="B115" s="728" t="str">
        <f>IFERROR(VLOOKUP(A115,Sheet1!$A$4:$H$2722,5,0),"-")</f>
        <v>T.A. AluProtect F30, 25 mm flam 400x400</v>
      </c>
      <c r="C115" s="728" t="e">
        <f>VLOOKUP(#REF!,Sheet1!$A$4:$H$2722,7,1)</f>
        <v>#REF!</v>
      </c>
      <c r="D115" s="728" t="e">
        <f>VLOOKUP(#REF!,Sheet1!$A$4:$H$2722,7,1)</f>
        <v>#REF!</v>
      </c>
      <c r="E115" s="20" t="str">
        <f>IFERROR(VLOOKUP(A115,Sheet1!$A$4:$N$2722,7,1),"-")</f>
        <v>buc</v>
      </c>
      <c r="F115" s="38">
        <f>IFERROR(VLOOKUP(A115,Sheet1!$A$4:$N$2722,9,1),"-")</f>
        <v>30</v>
      </c>
      <c r="G115" s="38">
        <f>IFERROR(VLOOKUP(A115,Sheet1!$A$4:$N$2722,10,1),"-")</f>
        <v>400</v>
      </c>
      <c r="H115" s="38">
        <f>IFERROR(VLOOKUP(A115,Sheet1!$A$4:$N$2722,11,1),"-")</f>
        <v>400</v>
      </c>
      <c r="I115" s="25">
        <f>IFERROR(VLOOKUP($A115,Sheet1!$A$4:$H$2722,8,1),"-")</f>
        <v>849.71</v>
      </c>
      <c r="J115" s="25">
        <f>I115-(I115*Cuprins!$H$21)</f>
        <v>849.71</v>
      </c>
      <c r="L115" s="729"/>
    </row>
    <row r="116" spans="1:12" ht="15" customHeight="1" x14ac:dyDescent="0.3">
      <c r="A116" s="109">
        <f>Sheet1!A768</f>
        <v>251528223180</v>
      </c>
      <c r="B116" s="626" t="str">
        <f>IFERROR(VLOOKUP(A116,Sheet1!$A$4:$H$2722,5,0),"-")</f>
        <v>T.A. AluProtect F30, 25 mm flam 600x600</v>
      </c>
      <c r="C116" s="627" t="e">
        <f>VLOOKUP(#REF!,Sheet1!$A$4:$H$2722,7,1)</f>
        <v>#REF!</v>
      </c>
      <c r="D116" s="628" t="e">
        <f>VLOOKUP(#REF!,Sheet1!$A$4:$H$2722,7,1)</f>
        <v>#REF!</v>
      </c>
      <c r="E116" s="30" t="str">
        <f>IFERROR(VLOOKUP(A116,Sheet1!$A$4:$N$2722,7,1),"-")</f>
        <v>buc</v>
      </c>
      <c r="F116" s="58">
        <f>IFERROR(VLOOKUP(A116,Sheet1!$A$4:$N$2722,9,1),"-")</f>
        <v>30</v>
      </c>
      <c r="G116" s="60">
        <f>IFERROR(VLOOKUP(A116,Sheet1!$A$4:$N$2722,10,1),"-")</f>
        <v>600</v>
      </c>
      <c r="H116" s="46">
        <f>IFERROR(VLOOKUP(A116,Sheet1!$A$4:$N$2722,11,1),"-")</f>
        <v>600</v>
      </c>
      <c r="I116" s="26">
        <f>IFERROR(VLOOKUP($A116,Sheet1!$A$4:$H$2722,8,1),"-")</f>
        <v>1068.8800000000001</v>
      </c>
      <c r="J116" s="26">
        <f>I116-(I116*Cuprins!$H$21)</f>
        <v>1068.8800000000001</v>
      </c>
      <c r="L116" s="729"/>
    </row>
    <row r="117" spans="1:12" ht="15" customHeight="1" x14ac:dyDescent="0.3">
      <c r="A117" s="108"/>
      <c r="B117" s="609" t="str">
        <f>IFERROR(VLOOKUP(A117,Sheet1!$A$4:$H$2722,5,0),"-")</f>
        <v>-</v>
      </c>
      <c r="C117" s="609" t="e">
        <f>VLOOKUP(#REF!,Sheet1!$A$4:$H$2722,7,1)</f>
        <v>#REF!</v>
      </c>
      <c r="D117" s="609" t="e">
        <f>VLOOKUP(#REF!,Sheet1!$A$4:$H$2722,7,1)</f>
        <v>#REF!</v>
      </c>
      <c r="E117" s="27" t="str">
        <f>IFERROR(VLOOKUP(A117,Sheet1!$A$4:$N$2722,7,1),"-")</f>
        <v>-</v>
      </c>
      <c r="F117" s="35" t="str">
        <f>IFERROR(VLOOKUP(A117,Sheet1!$A$4:$N$2722,9,1),"-")</f>
        <v>-</v>
      </c>
      <c r="G117" s="35" t="str">
        <f>IFERROR(VLOOKUP(A117,Sheet1!$A$4:$N$2722,10,1),"-")</f>
        <v>-</v>
      </c>
      <c r="H117" s="35" t="str">
        <f>IFERROR(VLOOKUP(A117,Sheet1!$A$4:$N$2722,11,1),"-")</f>
        <v>-</v>
      </c>
      <c r="I117" s="29" t="str">
        <f>IFERROR(VLOOKUP($A117,Sheet1!$A$4:$H$2722,8,1),"-")</f>
        <v>-</v>
      </c>
      <c r="J117" s="29" t="str">
        <f>IFERROR(VLOOKUP($A117,Sheet1!$A$4:$H$2722,8,1),"-")</f>
        <v>-</v>
      </c>
      <c r="L117" s="729"/>
    </row>
    <row r="118" spans="1:12" ht="15" customHeight="1" x14ac:dyDescent="0.3">
      <c r="A118" s="13"/>
      <c r="L118" s="729"/>
    </row>
    <row r="119" spans="1:12" ht="15" customHeight="1" x14ac:dyDescent="0.3">
      <c r="A119" s="667"/>
      <c r="B119" s="669" t="s">
        <v>3532</v>
      </c>
      <c r="C119" s="669"/>
      <c r="D119" s="669"/>
      <c r="E119" s="669"/>
      <c r="F119" s="669"/>
      <c r="G119" s="669"/>
      <c r="H119" s="669"/>
      <c r="I119" s="732" t="s">
        <v>3518</v>
      </c>
      <c r="J119" s="733"/>
      <c r="L119" s="729"/>
    </row>
    <row r="120" spans="1:12" ht="15" customHeight="1" x14ac:dyDescent="0.3">
      <c r="A120" s="675"/>
      <c r="B120" s="676"/>
      <c r="C120" s="676"/>
      <c r="D120" s="676"/>
      <c r="E120" s="676"/>
      <c r="F120" s="676"/>
      <c r="G120" s="676"/>
      <c r="H120" s="676"/>
      <c r="I120" s="734"/>
      <c r="J120" s="735"/>
      <c r="L120" s="729"/>
    </row>
    <row r="121" spans="1:12" ht="15" customHeight="1" x14ac:dyDescent="0.3">
      <c r="A121" s="668"/>
      <c r="B121" s="670"/>
      <c r="C121" s="670"/>
      <c r="D121" s="670"/>
      <c r="E121" s="670"/>
      <c r="F121" s="670"/>
      <c r="G121" s="670"/>
      <c r="H121" s="670"/>
      <c r="I121" s="736"/>
      <c r="J121" s="737"/>
      <c r="L121" s="494">
        <f>L69+1</f>
        <v>60</v>
      </c>
    </row>
    <row r="122" spans="1:12" ht="15" customHeight="1" x14ac:dyDescent="0.3">
      <c r="A122" s="698" t="s">
        <v>2989</v>
      </c>
      <c r="B122" s="631" t="s">
        <v>2996</v>
      </c>
      <c r="C122" s="631"/>
      <c r="D122" s="631"/>
      <c r="E122" s="642" t="s">
        <v>3035</v>
      </c>
      <c r="F122" s="642" t="s">
        <v>2991</v>
      </c>
      <c r="G122" s="642" t="s">
        <v>2990</v>
      </c>
      <c r="H122" s="642" t="s">
        <v>3010</v>
      </c>
      <c r="I122" s="522" t="s">
        <v>3430</v>
      </c>
      <c r="J122" s="498" t="s">
        <v>3431</v>
      </c>
      <c r="K122" s="7"/>
      <c r="L122" s="494"/>
    </row>
    <row r="123" spans="1:12" ht="15" customHeight="1" x14ac:dyDescent="0.3">
      <c r="A123" s="699"/>
      <c r="B123" s="633"/>
      <c r="C123" s="633"/>
      <c r="D123" s="633"/>
      <c r="E123" s="643"/>
      <c r="F123" s="643"/>
      <c r="G123" s="643"/>
      <c r="H123" s="643"/>
      <c r="I123" s="524"/>
      <c r="J123" s="500"/>
      <c r="K123" s="7"/>
      <c r="L123" s="730" t="s">
        <v>3515</v>
      </c>
    </row>
    <row r="124" spans="1:12" ht="15" customHeight="1" x14ac:dyDescent="0.3">
      <c r="A124" s="700"/>
      <c r="B124" s="635"/>
      <c r="C124" s="635"/>
      <c r="D124" s="635"/>
      <c r="E124" s="644"/>
      <c r="F124" s="643"/>
      <c r="G124" s="644"/>
      <c r="H124" s="644"/>
      <c r="I124" s="524"/>
      <c r="J124" s="500"/>
      <c r="K124" s="7"/>
      <c r="L124" s="730"/>
    </row>
    <row r="125" spans="1:12" ht="15" customHeight="1" x14ac:dyDescent="0.3">
      <c r="A125" s="109">
        <f>Sheet1!A797</f>
        <v>251528226020</v>
      </c>
      <c r="B125" s="626" t="str">
        <f>IFERROR(VLOOKUP(A125,Sheet1!$A$4:$H$2722,5,0),"-")</f>
        <v>T.A. Alumatic F30, 12,5 mm flam 400x400</v>
      </c>
      <c r="C125" s="627" t="e">
        <f>VLOOKUP(#REF!,Sheet1!$A$4:$H$2722,7,1)</f>
        <v>#REF!</v>
      </c>
      <c r="D125" s="628" t="e">
        <f>VLOOKUP(#REF!,Sheet1!$A$4:$H$2722,7,1)</f>
        <v>#REF!</v>
      </c>
      <c r="E125" s="30" t="str">
        <f>IFERROR(VLOOKUP(A125,Sheet1!$A$4:$N$2722,7,1),"-")</f>
        <v>buc</v>
      </c>
      <c r="F125" s="58">
        <f>IFERROR(VLOOKUP(A125,Sheet1!$A$4:$N$2722,9,1),"-")</f>
        <v>14</v>
      </c>
      <c r="G125" s="60">
        <f>IFERROR(VLOOKUP(A125,Sheet1!$A$4:$N$2722,10,1),"-")</f>
        <v>400</v>
      </c>
      <c r="H125" s="46">
        <f>IFERROR(VLOOKUP(A125,Sheet1!$A$4:$N$2722,11,1),"-")</f>
        <v>400</v>
      </c>
      <c r="I125" s="26">
        <f>IFERROR(VLOOKUP($A125,Sheet1!$A$4:$H$2722,8,1),"-")</f>
        <v>325.45999999999998</v>
      </c>
      <c r="J125" s="26">
        <f>I125-(I125*Cuprins!$H$21)</f>
        <v>325.45999999999998</v>
      </c>
      <c r="L125" s="730"/>
    </row>
    <row r="126" spans="1:12" ht="15" customHeight="1" x14ac:dyDescent="0.3">
      <c r="A126" s="114">
        <f>Sheet1!A798</f>
        <v>251528226070</v>
      </c>
      <c r="B126" s="728" t="str">
        <f>IFERROR(VLOOKUP(A126,Sheet1!$A$4:$H$2722,5,0),"-")</f>
        <v>T.A. Alumatic F30, 12,5 mm 600x600</v>
      </c>
      <c r="C126" s="728" t="e">
        <f>VLOOKUP(#REF!,Sheet1!$A$4:$H$2722,7,1)</f>
        <v>#REF!</v>
      </c>
      <c r="D126" s="728" t="e">
        <f>VLOOKUP(#REF!,Sheet1!$A$4:$H$2722,7,1)</f>
        <v>#REF!</v>
      </c>
      <c r="E126" s="20" t="str">
        <f>IFERROR(VLOOKUP(A126,Sheet1!$A$4:$N$2722,7,1),"-")</f>
        <v>buc</v>
      </c>
      <c r="F126" s="38">
        <f>IFERROR(VLOOKUP(A126,Sheet1!$A$4:$N$2722,9,1),"-")</f>
        <v>14</v>
      </c>
      <c r="G126" s="38">
        <f>IFERROR(VLOOKUP(A126,Sheet1!$A$4:$N$2722,10,1),"-")</f>
        <v>600</v>
      </c>
      <c r="H126" s="38">
        <f>IFERROR(VLOOKUP(A126,Sheet1!$A$4:$N$2722,11,1),"-")</f>
        <v>600</v>
      </c>
      <c r="I126" s="25">
        <f>IFERROR(VLOOKUP($A126,Sheet1!$A$4:$H$2722,8,1),"-")</f>
        <v>428.82</v>
      </c>
      <c r="J126" s="25">
        <f>I126-(I126*Cuprins!$H$21)</f>
        <v>428.82</v>
      </c>
      <c r="L126" s="730"/>
    </row>
    <row r="127" spans="1:12" ht="15" customHeight="1" x14ac:dyDescent="0.3">
      <c r="A127" s="109">
        <f>Sheet1!A832</f>
        <v>252555101000</v>
      </c>
      <c r="B127" s="626" t="str">
        <f>IFERROR(VLOOKUP(A127,Sheet1!$A$4:$H$2722,5,0),"-")</f>
        <v>Toc usa VERTE Basic 91x207 STG, alb</v>
      </c>
      <c r="C127" s="627" t="e">
        <f>VLOOKUP(#REF!,Sheet1!$A$4:$H$2722,7,1)</f>
        <v>#REF!</v>
      </c>
      <c r="D127" s="628" t="e">
        <f>VLOOKUP(#REF!,Sheet1!$A$4:$H$2722,7,1)</f>
        <v>#REF!</v>
      </c>
      <c r="E127" s="30" t="str">
        <f>IFERROR(VLOOKUP(A127,Sheet1!$A$4:$N$2722,7,1),"-")</f>
        <v>buc</v>
      </c>
      <c r="F127" s="58">
        <f>IFERROR(VLOOKUP(A127,Sheet1!$A$4:$N$2722,9,1),"-")</f>
        <v>0</v>
      </c>
      <c r="G127" s="60">
        <f>IFERROR(VLOOKUP(A127,Sheet1!$A$4:$N$2722,10,1),"-")</f>
        <v>0</v>
      </c>
      <c r="H127" s="46">
        <f>IFERROR(VLOOKUP(A127,Sheet1!$A$4:$N$2722,11,1),"-")</f>
        <v>0</v>
      </c>
      <c r="I127" s="26">
        <f>IFERROR(VLOOKUP($A127,Sheet1!$A$4:$H$2722,8,1),"-")</f>
        <v>146.83000000000001</v>
      </c>
      <c r="J127" s="26">
        <f>I127-(I127*Cuprins!$H$21)</f>
        <v>146.83000000000001</v>
      </c>
      <c r="L127" s="730"/>
    </row>
    <row r="128" spans="1:12" ht="15" customHeight="1" x14ac:dyDescent="0.3">
      <c r="A128" s="108"/>
      <c r="B128" s="609" t="str">
        <f>IFERROR(VLOOKUP(A128,Sheet1!$A$4:$H$2722,5,0),"-")</f>
        <v>-</v>
      </c>
      <c r="C128" s="609" t="e">
        <f>VLOOKUP(#REF!,Sheet1!$A$4:$H$2722,7,1)</f>
        <v>#REF!</v>
      </c>
      <c r="D128" s="609" t="e">
        <f>VLOOKUP(#REF!,Sheet1!$A$4:$H$2722,7,1)</f>
        <v>#REF!</v>
      </c>
      <c r="E128" s="27" t="str">
        <f>IFERROR(VLOOKUP(A128,Sheet1!$A$4:$N$2722,7,1),"-")</f>
        <v>-</v>
      </c>
      <c r="F128" s="35" t="str">
        <f>IFERROR(VLOOKUP(A128,Sheet1!$A$4:$N$2722,9,1),"-")</f>
        <v>-</v>
      </c>
      <c r="G128" s="35" t="str">
        <f>IFERROR(VLOOKUP(A128,Sheet1!$A$4:$N$2722,10,1),"-")</f>
        <v>-</v>
      </c>
      <c r="H128" s="35" t="str">
        <f>IFERROR(VLOOKUP(A128,Sheet1!$A$4:$N$2722,11,1),"-")</f>
        <v>-</v>
      </c>
      <c r="I128" s="29" t="str">
        <f>IFERROR(VLOOKUP($A128,Sheet1!$A$4:$H$2722,8,1),"-")</f>
        <v>-</v>
      </c>
      <c r="J128" s="29" t="str">
        <f>IFERROR(VLOOKUP($A128,Sheet1!$A$4:$H$2722,8,1),"-")</f>
        <v>-</v>
      </c>
      <c r="L128" s="730"/>
    </row>
    <row r="129" spans="1:12" ht="15" customHeight="1" x14ac:dyDescent="0.3">
      <c r="A129" s="13"/>
      <c r="K129" s="8"/>
      <c r="L129" s="730"/>
    </row>
    <row r="130" spans="1:12" ht="15" customHeight="1" x14ac:dyDescent="0.3">
      <c r="A130" s="667"/>
      <c r="B130" s="669" t="s">
        <v>3531</v>
      </c>
      <c r="C130" s="669"/>
      <c r="D130" s="669"/>
      <c r="E130" s="669"/>
      <c r="F130" s="669"/>
      <c r="G130" s="669"/>
      <c r="H130" s="669"/>
      <c r="I130" s="732" t="s">
        <v>3517</v>
      </c>
      <c r="J130" s="733"/>
      <c r="L130" s="730"/>
    </row>
    <row r="131" spans="1:12" ht="15" customHeight="1" x14ac:dyDescent="0.3">
      <c r="A131" s="675"/>
      <c r="B131" s="676"/>
      <c r="C131" s="676"/>
      <c r="D131" s="676"/>
      <c r="E131" s="676"/>
      <c r="F131" s="676"/>
      <c r="G131" s="676"/>
      <c r="H131" s="676"/>
      <c r="I131" s="734"/>
      <c r="J131" s="735"/>
      <c r="L131" s="730"/>
    </row>
    <row r="132" spans="1:12" ht="15" customHeight="1" x14ac:dyDescent="0.3">
      <c r="A132" s="668"/>
      <c r="B132" s="670"/>
      <c r="C132" s="670"/>
      <c r="D132" s="670"/>
      <c r="E132" s="670"/>
      <c r="F132" s="670"/>
      <c r="G132" s="670"/>
      <c r="H132" s="670"/>
      <c r="I132" s="736"/>
      <c r="J132" s="737"/>
      <c r="L132" s="730"/>
    </row>
    <row r="133" spans="1:12" ht="15" customHeight="1" x14ac:dyDescent="0.3">
      <c r="A133" s="698" t="s">
        <v>2989</v>
      </c>
      <c r="B133" s="631" t="s">
        <v>2996</v>
      </c>
      <c r="C133" s="631"/>
      <c r="D133" s="631"/>
      <c r="E133" s="642" t="s">
        <v>3035</v>
      </c>
      <c r="F133" s="642" t="s">
        <v>2991</v>
      </c>
      <c r="G133" s="642" t="s">
        <v>2990</v>
      </c>
      <c r="H133" s="642" t="s">
        <v>3010</v>
      </c>
      <c r="I133" s="522" t="s">
        <v>3430</v>
      </c>
      <c r="J133" s="498" t="s">
        <v>3431</v>
      </c>
      <c r="L133" s="730"/>
    </row>
    <row r="134" spans="1:12" ht="15" customHeight="1" x14ac:dyDescent="0.3">
      <c r="A134" s="699"/>
      <c r="B134" s="633"/>
      <c r="C134" s="633"/>
      <c r="D134" s="633"/>
      <c r="E134" s="643"/>
      <c r="F134" s="643"/>
      <c r="G134" s="643"/>
      <c r="H134" s="643"/>
      <c r="I134" s="524"/>
      <c r="J134" s="500"/>
      <c r="L134" s="730"/>
    </row>
    <row r="135" spans="1:12" ht="15" customHeight="1" x14ac:dyDescent="0.3">
      <c r="A135" s="700"/>
      <c r="B135" s="635"/>
      <c r="C135" s="635"/>
      <c r="D135" s="635"/>
      <c r="E135" s="644"/>
      <c r="F135" s="643"/>
      <c r="G135" s="644"/>
      <c r="H135" s="644"/>
      <c r="I135" s="524"/>
      <c r="J135" s="500"/>
      <c r="L135" s="730"/>
    </row>
    <row r="136" spans="1:12" ht="15" customHeight="1" x14ac:dyDescent="0.3">
      <c r="A136" s="109">
        <f>Sheet1!A799</f>
        <v>251528226500</v>
      </c>
      <c r="B136" s="626" t="str">
        <f>IFERROR(VLOOKUP(A136,Sheet1!$A$4:$H$2722,5,0),"-")</f>
        <v>T.A. Alumatic F90, 25 mm flam 300x300</v>
      </c>
      <c r="C136" s="627" t="e">
        <f>VLOOKUP(#REF!,Sheet1!$A$4:$H$2722,7,1)</f>
        <v>#REF!</v>
      </c>
      <c r="D136" s="628" t="e">
        <f>VLOOKUP(#REF!,Sheet1!$A$4:$H$2722,7,1)</f>
        <v>#REF!</v>
      </c>
      <c r="E136" s="30" t="str">
        <f>IFERROR(VLOOKUP(A136,Sheet1!$A$4:$N$2722,7,1),"-")</f>
        <v>buc</v>
      </c>
      <c r="F136" s="58">
        <f>IFERROR(VLOOKUP(A136,Sheet1!$A$4:$N$2722,9,1),"-")</f>
        <v>30</v>
      </c>
      <c r="G136" s="60">
        <f>IFERROR(VLOOKUP(A136,Sheet1!$A$4:$N$2722,10,1),"-")</f>
        <v>300</v>
      </c>
      <c r="H136" s="46">
        <f>IFERROR(VLOOKUP(A136,Sheet1!$A$4:$N$2722,11,1),"-")</f>
        <v>300</v>
      </c>
      <c r="I136" s="26">
        <f>IFERROR(VLOOKUP($A136,Sheet1!$A$4:$H$2722,8,1),"-")</f>
        <v>324.7</v>
      </c>
      <c r="J136" s="26">
        <f>I136-(I136*Cuprins!$H$21)</f>
        <v>324.7</v>
      </c>
      <c r="L136" s="730"/>
    </row>
    <row r="137" spans="1:12" ht="15" customHeight="1" x14ac:dyDescent="0.3">
      <c r="A137" s="114">
        <f>Sheet1!A800</f>
        <v>251528226520</v>
      </c>
      <c r="B137" s="728" t="str">
        <f>IFERROR(VLOOKUP(A137,Sheet1!$A$4:$H$2722,5,0),"-")</f>
        <v>T.A. Alumatic F90, 25 mm flam 400x400</v>
      </c>
      <c r="C137" s="728" t="e">
        <f>VLOOKUP(#REF!,Sheet1!$A$4:$H$2722,7,1)</f>
        <v>#REF!</v>
      </c>
      <c r="D137" s="728" t="e">
        <f>VLOOKUP(#REF!,Sheet1!$A$4:$H$2722,7,1)</f>
        <v>#REF!</v>
      </c>
      <c r="E137" s="20" t="str">
        <f>IFERROR(VLOOKUP(A137,Sheet1!$A$4:$N$2722,7,1),"-")</f>
        <v>buc</v>
      </c>
      <c r="F137" s="38">
        <f>IFERROR(VLOOKUP(A137,Sheet1!$A$4:$N$2722,9,1),"-")</f>
        <v>30</v>
      </c>
      <c r="G137" s="38">
        <f>IFERROR(VLOOKUP(A137,Sheet1!$A$4:$N$2722,10,1),"-")</f>
        <v>400</v>
      </c>
      <c r="H137" s="38">
        <f>IFERROR(VLOOKUP(A137,Sheet1!$A$4:$N$2722,11,1),"-")</f>
        <v>400</v>
      </c>
      <c r="I137" s="25">
        <f>IFERROR(VLOOKUP($A137,Sheet1!$A$4:$H$2722,8,1),"-")</f>
        <v>369.83</v>
      </c>
      <c r="J137" s="25">
        <f>I137-(I137*Cuprins!$H$21)</f>
        <v>369.83</v>
      </c>
      <c r="K137" s="7"/>
      <c r="L137" s="730"/>
    </row>
    <row r="138" spans="1:12" ht="15" customHeight="1" x14ac:dyDescent="0.3">
      <c r="A138" s="109">
        <f>Sheet1!A801</f>
        <v>251528226540</v>
      </c>
      <c r="B138" s="626" t="str">
        <f>IFERROR(VLOOKUP(A138,Sheet1!$A$4:$H$2722,5,0),"-")</f>
        <v>T.A. Alumatic F90, 25 mm flam 500x500</v>
      </c>
      <c r="C138" s="627" t="e">
        <f>VLOOKUP(#REF!,Sheet1!$A$4:$H$2722,7,1)</f>
        <v>#REF!</v>
      </c>
      <c r="D138" s="628" t="e">
        <f>VLOOKUP(#REF!,Sheet1!$A$4:$H$2722,7,1)</f>
        <v>#REF!</v>
      </c>
      <c r="E138" s="30" t="str">
        <f>IFERROR(VLOOKUP(A138,Sheet1!$A$4:$N$2722,7,1),"-")</f>
        <v>buc</v>
      </c>
      <c r="F138" s="58">
        <f>IFERROR(VLOOKUP(A138,Sheet1!$A$4:$N$2722,9,1),"-")</f>
        <v>30</v>
      </c>
      <c r="G138" s="60">
        <f>IFERROR(VLOOKUP(A138,Sheet1!$A$4:$N$2722,10,1),"-")</f>
        <v>500</v>
      </c>
      <c r="H138" s="46">
        <f>IFERROR(VLOOKUP(A138,Sheet1!$A$4:$N$2722,11,1),"-")</f>
        <v>500</v>
      </c>
      <c r="I138" s="26">
        <f>IFERROR(VLOOKUP($A138,Sheet1!$A$4:$H$2722,8,1),"-")</f>
        <v>419.38</v>
      </c>
      <c r="J138" s="26">
        <f>I138-(I138*Cuprins!$H$21)</f>
        <v>419.38</v>
      </c>
      <c r="K138" s="9"/>
      <c r="L138" s="730"/>
    </row>
    <row r="139" spans="1:12" ht="15" customHeight="1" x14ac:dyDescent="0.3">
      <c r="A139" s="114">
        <f>Sheet1!A802</f>
        <v>251528226570</v>
      </c>
      <c r="B139" s="728" t="str">
        <f>IFERROR(VLOOKUP(A139,Sheet1!$A$4:$H$2722,5,0),"-")</f>
        <v>T.A. Alumatic F90, 25 mm flam 600x600</v>
      </c>
      <c r="C139" s="728" t="e">
        <f>VLOOKUP(#REF!,Sheet1!$A$4:$H$2722,7,1)</f>
        <v>#REF!</v>
      </c>
      <c r="D139" s="728" t="e">
        <f>VLOOKUP(#REF!,Sheet1!$A$4:$H$2722,7,1)</f>
        <v>#REF!</v>
      </c>
      <c r="E139" s="20" t="str">
        <f>IFERROR(VLOOKUP(A139,Sheet1!$A$4:$N$2722,7,1),"-")</f>
        <v>buc</v>
      </c>
      <c r="F139" s="38">
        <f>IFERROR(VLOOKUP(A139,Sheet1!$A$4:$N$2722,9,1),"-")</f>
        <v>30</v>
      </c>
      <c r="G139" s="38">
        <f>IFERROR(VLOOKUP(A139,Sheet1!$A$4:$N$2722,10,1),"-")</f>
        <v>600</v>
      </c>
      <c r="H139" s="38">
        <f>IFERROR(VLOOKUP(A139,Sheet1!$A$4:$N$2722,11,1),"-")</f>
        <v>600</v>
      </c>
      <c r="I139" s="25">
        <f>IFERROR(VLOOKUP($A139,Sheet1!$A$4:$H$2722,8,1),"-")</f>
        <v>526.04999999999995</v>
      </c>
      <c r="J139" s="25">
        <f>I139-(I139*Cuprins!$H$21)</f>
        <v>526.04999999999995</v>
      </c>
      <c r="L139" s="730"/>
    </row>
    <row r="140" spans="1:12" ht="15" customHeight="1" x14ac:dyDescent="0.3">
      <c r="A140" s="109">
        <f>Sheet1!A803</f>
        <v>251528226580</v>
      </c>
      <c r="B140" s="626" t="str">
        <f>IFERROR(VLOOKUP(A140,Sheet1!$A$4:$H$2722,5,0),"-")</f>
        <v xml:space="preserve">T.A. Alumatic F90, 25 mm flam 500x800 </v>
      </c>
      <c r="C140" s="627" t="e">
        <f>VLOOKUP(#REF!,Sheet1!$A$4:$H$2722,7,1)</f>
        <v>#REF!</v>
      </c>
      <c r="D140" s="628" t="e">
        <f>VLOOKUP(#REF!,Sheet1!$A$4:$H$2722,7,1)</f>
        <v>#REF!</v>
      </c>
      <c r="E140" s="30" t="str">
        <f>IFERROR(VLOOKUP(A140,Sheet1!$A$4:$N$2722,7,1),"-")</f>
        <v>buc</v>
      </c>
      <c r="F140" s="58">
        <f>IFERROR(VLOOKUP(A140,Sheet1!$A$4:$N$2722,9,1),"-")</f>
        <v>30</v>
      </c>
      <c r="G140" s="60">
        <f>IFERROR(VLOOKUP(A140,Sheet1!$A$4:$N$2722,10,1),"-")</f>
        <v>800</v>
      </c>
      <c r="H140" s="46">
        <f>IFERROR(VLOOKUP(A140,Sheet1!$A$4:$N$2722,11,1),"-")</f>
        <v>500</v>
      </c>
      <c r="I140" s="26">
        <f>IFERROR(VLOOKUP($A140,Sheet1!$A$4:$H$2722,8,1),"-")</f>
        <v>577.29999999999995</v>
      </c>
      <c r="J140" s="26">
        <f>I140-(I140*Cuprins!$H$21)</f>
        <v>577.29999999999995</v>
      </c>
      <c r="K140" s="9"/>
      <c r="L140" s="730"/>
    </row>
    <row r="141" spans="1:12" ht="15" customHeight="1" x14ac:dyDescent="0.3">
      <c r="A141" s="108"/>
      <c r="B141" s="609" t="str">
        <f>IFERROR(VLOOKUP(A141,Sheet1!$A$4:$H$2722,5,0),"-")</f>
        <v>-</v>
      </c>
      <c r="C141" s="609" t="e">
        <f>VLOOKUP(#REF!,Sheet1!$A$4:$H$2722,7,1)</f>
        <v>#REF!</v>
      </c>
      <c r="D141" s="609" t="e">
        <f>VLOOKUP(#REF!,Sheet1!$A$4:$H$2722,7,1)</f>
        <v>#REF!</v>
      </c>
      <c r="E141" s="27" t="str">
        <f>IFERROR(VLOOKUP(A141,Sheet1!$A$4:$N$2722,7,1),"-")</f>
        <v>-</v>
      </c>
      <c r="F141" s="35" t="str">
        <f>IFERROR(VLOOKUP(A141,Sheet1!$A$4:$N$2722,9,1),"-")</f>
        <v>-</v>
      </c>
      <c r="G141" s="35" t="str">
        <f>IFERROR(VLOOKUP(A141,Sheet1!$A$4:$N$2722,10,1),"-")</f>
        <v>-</v>
      </c>
      <c r="H141" s="35" t="str">
        <f>IFERROR(VLOOKUP(A141,Sheet1!$A$4:$N$2722,11,1),"-")</f>
        <v>-</v>
      </c>
      <c r="I141" s="29" t="str">
        <f>IFERROR(VLOOKUP($A141,Sheet1!$A$4:$H$2722,8,1),"-")</f>
        <v>-</v>
      </c>
      <c r="J141" s="29" t="str">
        <f>IFERROR(VLOOKUP($A141,Sheet1!$A$4:$H$2722,8,1),"-")</f>
        <v>-</v>
      </c>
      <c r="K141" s="9"/>
      <c r="L141" s="730"/>
    </row>
    <row r="142" spans="1:12" ht="15" customHeight="1" x14ac:dyDescent="0.3">
      <c r="K142" s="9"/>
      <c r="L142" s="730"/>
    </row>
    <row r="143" spans="1:12" ht="15" customHeight="1" x14ac:dyDescent="0.3">
      <c r="K143" s="9"/>
      <c r="L143" s="730"/>
    </row>
    <row r="144" spans="1:12" ht="15" customHeight="1" x14ac:dyDescent="0.3">
      <c r="K144" s="9"/>
      <c r="L144" s="730"/>
    </row>
    <row r="145" spans="1:12" ht="15" customHeight="1" x14ac:dyDescent="0.3">
      <c r="K145" s="9"/>
      <c r="L145" s="730"/>
    </row>
    <row r="146" spans="1:12" ht="15" customHeight="1" x14ac:dyDescent="0.3">
      <c r="K146" s="9"/>
      <c r="L146" s="730"/>
    </row>
    <row r="147" spans="1:12" ht="15" customHeight="1" x14ac:dyDescent="0.3">
      <c r="K147" s="9"/>
      <c r="L147" s="730"/>
    </row>
    <row r="148" spans="1:12" ht="15" customHeight="1" x14ac:dyDescent="0.3">
      <c r="K148" s="9"/>
      <c r="L148" s="730"/>
    </row>
    <row r="149" spans="1:12" ht="15" customHeight="1" x14ac:dyDescent="0.3">
      <c r="K149" s="9"/>
      <c r="L149" s="730"/>
    </row>
    <row r="150" spans="1:12" ht="15" customHeight="1" x14ac:dyDescent="0.3">
      <c r="L150" s="730"/>
    </row>
    <row r="151" spans="1:12" ht="15" customHeight="1" x14ac:dyDescent="0.3">
      <c r="L151" s="730"/>
    </row>
    <row r="152" spans="1:12" ht="15" customHeight="1" x14ac:dyDescent="0.3">
      <c r="L152" s="730"/>
    </row>
    <row r="153" spans="1:12" ht="15" customHeight="1" x14ac:dyDescent="0.3">
      <c r="K153" s="7"/>
      <c r="L153" s="730"/>
    </row>
    <row r="154" spans="1:12" ht="15" customHeight="1" x14ac:dyDescent="0.3">
      <c r="L154" s="730"/>
    </row>
    <row r="155" spans="1:12" ht="15" customHeight="1" x14ac:dyDescent="0.3">
      <c r="L155" s="730"/>
    </row>
    <row r="156" spans="1:12" ht="15" customHeight="1" x14ac:dyDescent="0.3">
      <c r="K156" s="9"/>
      <c r="L156" s="730"/>
    </row>
    <row r="157" spans="1:12" ht="15" customHeight="1" x14ac:dyDescent="0.3">
      <c r="L157" s="730"/>
    </row>
    <row r="158" spans="1:12" ht="15" customHeight="1" x14ac:dyDescent="0.3">
      <c r="A158" s="6"/>
      <c r="L158" s="729" t="s">
        <v>3159</v>
      </c>
    </row>
    <row r="159" spans="1:12" ht="15" customHeight="1" x14ac:dyDescent="0.3">
      <c r="A159" s="1"/>
      <c r="B159" s="88"/>
      <c r="C159" s="4"/>
      <c r="D159" s="4"/>
      <c r="E159" s="408"/>
      <c r="F159" s="408"/>
      <c r="G159" s="408"/>
      <c r="H159" s="408"/>
      <c r="I159" s="408"/>
      <c r="J159" s="69"/>
      <c r="K159" s="287"/>
      <c r="L159" s="729"/>
    </row>
    <row r="160" spans="1:12" ht="15" customHeight="1" x14ac:dyDescent="0.3">
      <c r="A160" s="667"/>
      <c r="B160" s="669" t="s">
        <v>3533</v>
      </c>
      <c r="C160" s="669"/>
      <c r="D160" s="669"/>
      <c r="E160" s="669"/>
      <c r="F160" s="669"/>
      <c r="G160" s="669"/>
      <c r="H160" s="669"/>
      <c r="I160" s="732" t="s">
        <v>3516</v>
      </c>
      <c r="J160" s="733"/>
      <c r="L160" s="729"/>
    </row>
    <row r="161" spans="1:12" ht="15" customHeight="1" x14ac:dyDescent="0.3">
      <c r="A161" s="675"/>
      <c r="B161" s="676"/>
      <c r="C161" s="676"/>
      <c r="D161" s="676"/>
      <c r="E161" s="676"/>
      <c r="F161" s="676"/>
      <c r="G161" s="676"/>
      <c r="H161" s="676"/>
      <c r="I161" s="734"/>
      <c r="J161" s="735"/>
      <c r="L161" s="729"/>
    </row>
    <row r="162" spans="1:12" ht="15" customHeight="1" x14ac:dyDescent="0.3">
      <c r="A162" s="668"/>
      <c r="B162" s="670"/>
      <c r="C162" s="670"/>
      <c r="D162" s="670"/>
      <c r="E162" s="670"/>
      <c r="F162" s="670"/>
      <c r="G162" s="670"/>
      <c r="H162" s="670"/>
      <c r="I162" s="736"/>
      <c r="J162" s="737"/>
      <c r="L162" s="729"/>
    </row>
    <row r="163" spans="1:12" ht="15" customHeight="1" x14ac:dyDescent="0.3">
      <c r="A163" s="698" t="s">
        <v>2989</v>
      </c>
      <c r="B163" s="631" t="s">
        <v>2996</v>
      </c>
      <c r="C163" s="631"/>
      <c r="D163" s="631"/>
      <c r="E163" s="642" t="s">
        <v>3035</v>
      </c>
      <c r="F163" s="642" t="s">
        <v>2991</v>
      </c>
      <c r="G163" s="642" t="s">
        <v>2990</v>
      </c>
      <c r="H163" s="642" t="s">
        <v>3010</v>
      </c>
      <c r="I163" s="522" t="s">
        <v>3430</v>
      </c>
      <c r="J163" s="498" t="s">
        <v>3431</v>
      </c>
      <c r="L163" s="729"/>
    </row>
    <row r="164" spans="1:12" ht="15" customHeight="1" x14ac:dyDescent="0.3">
      <c r="A164" s="699"/>
      <c r="B164" s="633"/>
      <c r="C164" s="633"/>
      <c r="D164" s="633"/>
      <c r="E164" s="643"/>
      <c r="F164" s="643"/>
      <c r="G164" s="643"/>
      <c r="H164" s="643"/>
      <c r="I164" s="524"/>
      <c r="J164" s="500"/>
      <c r="K164"/>
      <c r="L164" s="729"/>
    </row>
    <row r="165" spans="1:12" ht="15" customHeight="1" x14ac:dyDescent="0.3">
      <c r="A165" s="700"/>
      <c r="B165" s="635"/>
      <c r="C165" s="635"/>
      <c r="D165" s="635"/>
      <c r="E165" s="644"/>
      <c r="F165" s="643"/>
      <c r="G165" s="644"/>
      <c r="H165" s="644"/>
      <c r="I165" s="524"/>
      <c r="J165" s="500"/>
      <c r="K165"/>
      <c r="L165" s="729"/>
    </row>
    <row r="166" spans="1:12" ht="15" customHeight="1" x14ac:dyDescent="0.3">
      <c r="A166" s="109">
        <f>Sheet1!A786</f>
        <v>251528225240</v>
      </c>
      <c r="B166" s="626" t="str">
        <f>IFERROR(VLOOKUP(A166,Sheet1!$A$4:$H$2722,5,0),"-")</f>
        <v>T.A. AluRapid F30, 25 mm 500x500</v>
      </c>
      <c r="C166" s="627" t="e">
        <f>VLOOKUP(#REF!,Sheet1!$A$4:$H$2722,7,1)</f>
        <v>#REF!</v>
      </c>
      <c r="D166" s="628" t="e">
        <f>VLOOKUP(#REF!,Sheet1!$A$4:$H$2722,7,1)</f>
        <v>#REF!</v>
      </c>
      <c r="E166" s="30" t="str">
        <f>IFERROR(VLOOKUP(A166,Sheet1!$A$4:$N$2722,7,1),"-")</f>
        <v>buc</v>
      </c>
      <c r="F166" s="58">
        <f>IFERROR(VLOOKUP(A166,Sheet1!$A$4:$N$2722,9,1),"-")</f>
        <v>30</v>
      </c>
      <c r="G166" s="60">
        <f>IFERROR(VLOOKUP(A166,Sheet1!$A$4:$N$2722,10,1),"-")</f>
        <v>500</v>
      </c>
      <c r="H166" s="46">
        <f>IFERROR(VLOOKUP(A166,Sheet1!$A$4:$N$2722,11,1),"-")</f>
        <v>500</v>
      </c>
      <c r="I166" s="26">
        <f>IFERROR(VLOOKUP($A166,Sheet1!$A$4:$H$2722,8,1),"-")</f>
        <v>801.57</v>
      </c>
      <c r="J166" s="26">
        <f>I166-(I166*Cuprins!$H$21)</f>
        <v>801.57</v>
      </c>
      <c r="K166"/>
      <c r="L166" s="729"/>
    </row>
    <row r="167" spans="1:12" ht="15" customHeight="1" x14ac:dyDescent="0.3">
      <c r="A167" s="114"/>
      <c r="B167" s="728" t="str">
        <f>IFERROR(VLOOKUP(A167,Sheet1!$A$4:$H$2722,5,0),"-")</f>
        <v>-</v>
      </c>
      <c r="C167" s="728" t="e">
        <f>VLOOKUP(#REF!,Sheet1!$A$4:$H$2722,7,1)</f>
        <v>#REF!</v>
      </c>
      <c r="D167" s="728" t="e">
        <f>VLOOKUP(#REF!,Sheet1!$A$4:$H$2722,7,1)</f>
        <v>#REF!</v>
      </c>
      <c r="E167" s="20" t="str">
        <f>IFERROR(VLOOKUP(A167,Sheet1!$A$4:$N$2722,7,1),"-")</f>
        <v>-</v>
      </c>
      <c r="F167" s="38" t="str">
        <f>IFERROR(VLOOKUP(A167,Sheet1!$A$4:$N$2722,9,1),"-")</f>
        <v>-</v>
      </c>
      <c r="G167" s="38" t="str">
        <f>IFERROR(VLOOKUP(A167,Sheet1!$A$4:$N$2722,10,1),"-")</f>
        <v>-</v>
      </c>
      <c r="H167" s="38" t="str">
        <f>IFERROR(VLOOKUP(A167,Sheet1!$A$4:$N$2722,11,1),"-")</f>
        <v>-</v>
      </c>
      <c r="I167" s="25" t="str">
        <f>IFERROR(VLOOKUP($A167,Sheet1!$A$4:$H$2722,8,1),"-")</f>
        <v>-</v>
      </c>
      <c r="J167" s="25" t="str">
        <f>IFERROR(VLOOKUP($A167,Sheet1!$A$4:$H$2722,8,1),"-")</f>
        <v>-</v>
      </c>
      <c r="L167" s="729"/>
    </row>
    <row r="168" spans="1:12" ht="15" customHeight="1" x14ac:dyDescent="0.3">
      <c r="A168" s="109"/>
      <c r="B168" s="626" t="str">
        <f>IFERROR(VLOOKUP(A168,Sheet1!$A$4:$H$2722,5,0),"-")</f>
        <v>-</v>
      </c>
      <c r="C168" s="627" t="e">
        <f>VLOOKUP(#REF!,Sheet1!$A$4:$H$2722,7,1)</f>
        <v>#REF!</v>
      </c>
      <c r="D168" s="628" t="e">
        <f>VLOOKUP(#REF!,Sheet1!$A$4:$H$2722,7,1)</f>
        <v>#REF!</v>
      </c>
      <c r="E168" s="30" t="str">
        <f>IFERROR(VLOOKUP(A168,Sheet1!$A$4:$N$2722,7,1),"-")</f>
        <v>-</v>
      </c>
      <c r="F168" s="58" t="str">
        <f>IFERROR(VLOOKUP(A168,Sheet1!$A$4:$N$2722,9,1),"-")</f>
        <v>-</v>
      </c>
      <c r="G168" s="60" t="str">
        <f>IFERROR(VLOOKUP(A168,Sheet1!$A$4:$N$2722,10,1),"-")</f>
        <v>-</v>
      </c>
      <c r="H168" s="46" t="str">
        <f>IFERROR(VLOOKUP(A168,Sheet1!$A$4:$N$2722,11,1),"-")</f>
        <v>-</v>
      </c>
      <c r="I168" s="26" t="str">
        <f>IFERROR(VLOOKUP($A168,Sheet1!$A$4:$H$2722,8,1),"-")</f>
        <v>-</v>
      </c>
      <c r="J168" s="26" t="str">
        <f>IFERROR(VLOOKUP($A168,Sheet1!$A$4:$H$2722,8,1),"-")</f>
        <v>-</v>
      </c>
      <c r="L168" s="729"/>
    </row>
    <row r="169" spans="1:12" ht="15" customHeight="1" x14ac:dyDescent="0.3">
      <c r="A169" s="108"/>
      <c r="B169" s="609" t="str">
        <f>IFERROR(VLOOKUP(A169,Sheet1!$A$4:$H$2722,5,0),"-")</f>
        <v>-</v>
      </c>
      <c r="C169" s="609" t="e">
        <f>VLOOKUP(#REF!,Sheet1!$A$4:$H$2722,7,1)</f>
        <v>#REF!</v>
      </c>
      <c r="D169" s="609" t="e">
        <f>VLOOKUP(#REF!,Sheet1!$A$4:$H$2722,7,1)</f>
        <v>#REF!</v>
      </c>
      <c r="E169" s="27" t="str">
        <f>IFERROR(VLOOKUP(A169,Sheet1!$A$4:$N$2722,7,1),"-")</f>
        <v>-</v>
      </c>
      <c r="F169" s="35" t="str">
        <f>IFERROR(VLOOKUP(A169,Sheet1!$A$4:$N$2722,9,1),"-")</f>
        <v>-</v>
      </c>
      <c r="G169" s="35" t="str">
        <f>IFERROR(VLOOKUP(A169,Sheet1!$A$4:$N$2722,10,1),"-")</f>
        <v>-</v>
      </c>
      <c r="H169" s="35" t="str">
        <f>IFERROR(VLOOKUP(A169,Sheet1!$A$4:$N$2722,11,1),"-")</f>
        <v>-</v>
      </c>
      <c r="I169" s="29" t="str">
        <f>IFERROR(VLOOKUP($A169,Sheet1!$A$4:$H$2722,8,1),"-")</f>
        <v>-</v>
      </c>
      <c r="J169" s="29" t="str">
        <f>IFERROR(VLOOKUP($A169,Sheet1!$A$4:$H$2722,8,1),"-")</f>
        <v>-</v>
      </c>
      <c r="L169" s="729"/>
    </row>
    <row r="170" spans="1:12" ht="15" customHeight="1" x14ac:dyDescent="0.3">
      <c r="A170" s="13"/>
      <c r="L170" s="729"/>
    </row>
    <row r="171" spans="1:12" ht="15" customHeight="1" x14ac:dyDescent="0.3">
      <c r="A171" s="667"/>
      <c r="B171" s="669" t="s">
        <v>3534</v>
      </c>
      <c r="C171" s="669"/>
      <c r="D171" s="669"/>
      <c r="E171" s="669"/>
      <c r="F171" s="669"/>
      <c r="G171" s="669"/>
      <c r="H171" s="669"/>
      <c r="I171" s="732" t="s">
        <v>3507</v>
      </c>
      <c r="J171" s="733"/>
      <c r="L171" s="729"/>
    </row>
    <row r="172" spans="1:12" ht="15" customHeight="1" x14ac:dyDescent="0.3">
      <c r="A172" s="675"/>
      <c r="B172" s="676"/>
      <c r="C172" s="676"/>
      <c r="D172" s="676"/>
      <c r="E172" s="676"/>
      <c r="F172" s="676"/>
      <c r="G172" s="676"/>
      <c r="H172" s="676"/>
      <c r="I172" s="734"/>
      <c r="J172" s="735"/>
      <c r="L172" s="729"/>
    </row>
    <row r="173" spans="1:12" ht="15" customHeight="1" x14ac:dyDescent="0.3">
      <c r="A173" s="668"/>
      <c r="B173" s="670"/>
      <c r="C173" s="670"/>
      <c r="D173" s="670"/>
      <c r="E173" s="670"/>
      <c r="F173" s="670"/>
      <c r="G173" s="670"/>
      <c r="H173" s="670"/>
      <c r="I173" s="736"/>
      <c r="J173" s="737"/>
      <c r="L173" s="494">
        <f>L121+1</f>
        <v>61</v>
      </c>
    </row>
    <row r="174" spans="1:12" ht="15" customHeight="1" x14ac:dyDescent="0.3">
      <c r="A174" s="698" t="s">
        <v>2989</v>
      </c>
      <c r="B174" s="631" t="s">
        <v>2996</v>
      </c>
      <c r="C174" s="631"/>
      <c r="D174" s="631"/>
      <c r="E174" s="642" t="s">
        <v>3035</v>
      </c>
      <c r="F174" s="642" t="s">
        <v>2991</v>
      </c>
      <c r="G174" s="642" t="s">
        <v>2990</v>
      </c>
      <c r="H174" s="642" t="s">
        <v>3010</v>
      </c>
      <c r="I174" s="522" t="s">
        <v>3430</v>
      </c>
      <c r="J174" s="498" t="s">
        <v>3431</v>
      </c>
      <c r="K174" s="7"/>
      <c r="L174" s="494"/>
    </row>
    <row r="175" spans="1:12" ht="15" customHeight="1" x14ac:dyDescent="0.3">
      <c r="A175" s="699"/>
      <c r="B175" s="633"/>
      <c r="C175" s="633"/>
      <c r="D175" s="633"/>
      <c r="E175" s="643"/>
      <c r="F175" s="643"/>
      <c r="G175" s="643"/>
      <c r="H175" s="643"/>
      <c r="I175" s="524"/>
      <c r="J175" s="500"/>
      <c r="K175" s="7"/>
      <c r="L175" s="730" t="s">
        <v>3515</v>
      </c>
    </row>
    <row r="176" spans="1:12" ht="15" customHeight="1" x14ac:dyDescent="0.3">
      <c r="A176" s="700"/>
      <c r="B176" s="635"/>
      <c r="C176" s="635"/>
      <c r="D176" s="635"/>
      <c r="E176" s="644"/>
      <c r="F176" s="643"/>
      <c r="G176" s="644"/>
      <c r="H176" s="644"/>
      <c r="I176" s="524"/>
      <c r="J176" s="500"/>
      <c r="K176" s="7"/>
      <c r="L176" s="730"/>
    </row>
    <row r="177" spans="1:12" ht="15" customHeight="1" x14ac:dyDescent="0.3">
      <c r="A177" s="109">
        <f>Sheet1!A787</f>
        <v>251528225400</v>
      </c>
      <c r="B177" s="626" t="str">
        <f>IFERROR(VLOOKUP(A177,Sheet1!$A$4:$H$2722,5,0),"-")</f>
        <v>T.A. AluRapid F90, 69 mm flam 300x300</v>
      </c>
      <c r="C177" s="627" t="e">
        <f>VLOOKUP(#REF!,Sheet1!$A$4:$H$2722,7,1)</f>
        <v>#REF!</v>
      </c>
      <c r="D177" s="628" t="e">
        <f>VLOOKUP(#REF!,Sheet1!$A$4:$H$2722,7,1)</f>
        <v>#REF!</v>
      </c>
      <c r="E177" s="30" t="str">
        <f>IFERROR(VLOOKUP(A177,Sheet1!$A$4:$N$2722,7,1),"-")</f>
        <v>buc</v>
      </c>
      <c r="F177" s="58">
        <f>IFERROR(VLOOKUP(A177,Sheet1!$A$4:$N$2722,9,1),"-")</f>
        <v>75</v>
      </c>
      <c r="G177" s="60">
        <f>IFERROR(VLOOKUP(A177,Sheet1!$A$4:$N$2722,10,1),"-")</f>
        <v>300</v>
      </c>
      <c r="H177" s="46">
        <f>IFERROR(VLOOKUP(A177,Sheet1!$A$4:$N$2722,11,1),"-")</f>
        <v>300</v>
      </c>
      <c r="I177" s="26">
        <f>IFERROR(VLOOKUP($A177,Sheet1!$A$4:$H$2722,8,1),"-")</f>
        <v>972.7</v>
      </c>
      <c r="J177" s="26">
        <f>I177-(I177*Cuprins!$H$21)</f>
        <v>972.7</v>
      </c>
      <c r="L177" s="730"/>
    </row>
    <row r="178" spans="1:12" ht="15" customHeight="1" x14ac:dyDescent="0.3">
      <c r="A178" s="114">
        <f>Sheet1!A788</f>
        <v>251528225440</v>
      </c>
      <c r="B178" s="728" t="str">
        <f>IFERROR(VLOOKUP(A178,Sheet1!$A$4:$H$2722,5,0),"-")</f>
        <v>T.A. AluRapid F90, 69 mm flam 500x500</v>
      </c>
      <c r="C178" s="728" t="e">
        <f>VLOOKUP(#REF!,Sheet1!$A$4:$H$2722,7,1)</f>
        <v>#REF!</v>
      </c>
      <c r="D178" s="728" t="e">
        <f>VLOOKUP(#REF!,Sheet1!$A$4:$H$2722,7,1)</f>
        <v>#REF!</v>
      </c>
      <c r="E178" s="20" t="str">
        <f>IFERROR(VLOOKUP(A178,Sheet1!$A$4:$N$2722,7,1),"-")</f>
        <v>buc</v>
      </c>
      <c r="F178" s="38">
        <f>IFERROR(VLOOKUP(A178,Sheet1!$A$4:$N$2722,9,1),"-")</f>
        <v>75</v>
      </c>
      <c r="G178" s="38">
        <f>IFERROR(VLOOKUP(A178,Sheet1!$A$4:$N$2722,10,1),"-")</f>
        <v>500</v>
      </c>
      <c r="H178" s="38">
        <f>IFERROR(VLOOKUP(A178,Sheet1!$A$4:$N$2722,11,1),"-")</f>
        <v>500</v>
      </c>
      <c r="I178" s="25">
        <f>IFERROR(VLOOKUP($A178,Sheet1!$A$4:$H$2722,8,1),"-")</f>
        <v>1209.05</v>
      </c>
      <c r="J178" s="25">
        <f>I178-(I178*Cuprins!$H$21)</f>
        <v>1209.05</v>
      </c>
      <c r="L178" s="730"/>
    </row>
    <row r="179" spans="1:12" ht="15" customHeight="1" x14ac:dyDescent="0.3">
      <c r="A179" s="109">
        <f>Sheet1!A789</f>
        <v>251528225460</v>
      </c>
      <c r="B179" s="626" t="str">
        <f>IFERROR(VLOOKUP(A179,Sheet1!$A$4:$H$2722,5,0),"-")</f>
        <v>T.A. AluRapid F90, 69 mm flam 600x600</v>
      </c>
      <c r="C179" s="627" t="e">
        <f>VLOOKUP(#REF!,Sheet1!$A$4:$H$2722,7,1)</f>
        <v>#REF!</v>
      </c>
      <c r="D179" s="628" t="e">
        <f>VLOOKUP(#REF!,Sheet1!$A$4:$H$2722,7,1)</f>
        <v>#REF!</v>
      </c>
      <c r="E179" s="30" t="str">
        <f>IFERROR(VLOOKUP(A179,Sheet1!$A$4:$N$2722,7,1),"-")</f>
        <v>buc</v>
      </c>
      <c r="F179" s="58">
        <f>IFERROR(VLOOKUP(A179,Sheet1!$A$4:$N$2722,9,1),"-")</f>
        <v>75</v>
      </c>
      <c r="G179" s="60">
        <f>IFERROR(VLOOKUP(A179,Sheet1!$A$4:$N$2722,10,1),"-")</f>
        <v>600</v>
      </c>
      <c r="H179" s="46">
        <f>IFERROR(VLOOKUP(A179,Sheet1!$A$4:$N$2722,11,1),"-")</f>
        <v>600</v>
      </c>
      <c r="I179" s="26">
        <f>IFERROR(VLOOKUP($A179,Sheet1!$A$4:$H$2722,8,1),"-")</f>
        <v>1309.03</v>
      </c>
      <c r="J179" s="26">
        <f>I179-(I179*Cuprins!$H$21)</f>
        <v>1309.03</v>
      </c>
      <c r="L179" s="730"/>
    </row>
    <row r="180" spans="1:12" ht="15" customHeight="1" x14ac:dyDescent="0.3">
      <c r="A180" s="114">
        <f>Sheet1!A790</f>
        <v>251528225480</v>
      </c>
      <c r="B180" s="728" t="str">
        <f>IFERROR(VLOOKUP(A180,Sheet1!$A$4:$H$2722,5,0),"-")</f>
        <v>T.A. AluRapid F90, 69 mm flam 600x800</v>
      </c>
      <c r="C180" s="728" t="e">
        <f>VLOOKUP(#REF!,Sheet1!$A$4:$H$2722,7,1)</f>
        <v>#REF!</v>
      </c>
      <c r="D180" s="728" t="e">
        <f>VLOOKUP(#REF!,Sheet1!$A$4:$H$2722,7,1)</f>
        <v>#REF!</v>
      </c>
      <c r="E180" s="20" t="str">
        <f>IFERROR(VLOOKUP(A180,Sheet1!$A$4:$N$2722,7,1),"-")</f>
        <v>buc</v>
      </c>
      <c r="F180" s="38">
        <f>IFERROR(VLOOKUP(A180,Sheet1!$A$4:$N$2722,9,1),"-")</f>
        <v>75</v>
      </c>
      <c r="G180" s="38">
        <f>IFERROR(VLOOKUP(A180,Sheet1!$A$4:$N$2722,10,1),"-")</f>
        <v>800</v>
      </c>
      <c r="H180" s="38">
        <f>IFERROR(VLOOKUP(A180,Sheet1!$A$4:$N$2722,11,1),"-")</f>
        <v>600</v>
      </c>
      <c r="I180" s="25">
        <f>IFERROR(VLOOKUP($A180,Sheet1!$A$4:$H$2722,8,1),"-")</f>
        <v>1708.96</v>
      </c>
      <c r="J180" s="25">
        <f>I180-(I180*Cuprins!$H$21)</f>
        <v>1708.96</v>
      </c>
      <c r="L180" s="730"/>
    </row>
    <row r="181" spans="1:12" ht="15" customHeight="1" x14ac:dyDescent="0.3">
      <c r="A181" s="109">
        <f>Sheet1!A791</f>
        <v>251528225500</v>
      </c>
      <c r="B181" s="626" t="str">
        <f>IFERROR(VLOOKUP(A181,Sheet1!$A$4:$H$2722,5,0),"-")</f>
        <v>T.A. AluRapid F90, 69 mm flam 600x1000</v>
      </c>
      <c r="C181" s="627" t="e">
        <f>VLOOKUP(#REF!,Sheet1!$A$4:$H$2722,7,1)</f>
        <v>#REF!</v>
      </c>
      <c r="D181" s="628" t="e">
        <f>VLOOKUP(#REF!,Sheet1!$A$4:$H$2722,7,1)</f>
        <v>#REF!</v>
      </c>
      <c r="E181" s="30" t="str">
        <f>IFERROR(VLOOKUP(A181,Sheet1!$A$4:$N$2722,7,1),"-")</f>
        <v>buc</v>
      </c>
      <c r="F181" s="58">
        <f>IFERROR(VLOOKUP(A181,Sheet1!$A$4:$N$2722,9,1),"-")</f>
        <v>75</v>
      </c>
      <c r="G181" s="60">
        <f>IFERROR(VLOOKUP(A181,Sheet1!$A$4:$N$2722,10,1),"-")</f>
        <v>1000</v>
      </c>
      <c r="H181" s="46">
        <f>IFERROR(VLOOKUP(A181,Sheet1!$A$4:$N$2722,11,1),"-")</f>
        <v>600</v>
      </c>
      <c r="I181" s="26">
        <f>IFERROR(VLOOKUP($A181,Sheet1!$A$4:$H$2722,8,1),"-")</f>
        <v>1954.48</v>
      </c>
      <c r="J181" s="26">
        <f>I181-(I181*Cuprins!$H$21)</f>
        <v>1954.48</v>
      </c>
      <c r="K181" s="8"/>
      <c r="L181" s="730"/>
    </row>
    <row r="182" spans="1:12" ht="15" customHeight="1" x14ac:dyDescent="0.3">
      <c r="A182" s="108" t="s">
        <v>2994</v>
      </c>
      <c r="B182" s="609" t="str">
        <f>IFERROR(VLOOKUP(A182,Sheet1!$A$4:$H$2722,5,0),"-")</f>
        <v>-</v>
      </c>
      <c r="C182" s="609" t="e">
        <f>VLOOKUP(#REF!,Sheet1!$A$4:$H$2722,7,1)</f>
        <v>#REF!</v>
      </c>
      <c r="D182" s="609" t="e">
        <f>VLOOKUP(#REF!,Sheet1!$A$4:$H$2722,7,1)</f>
        <v>#REF!</v>
      </c>
      <c r="E182" s="27" t="str">
        <f>IFERROR(VLOOKUP(A182,Sheet1!$A$4:$N$2722,7,1),"-")</f>
        <v>-</v>
      </c>
      <c r="F182" s="35" t="str">
        <f>IFERROR(VLOOKUP(A182,Sheet1!$A$4:$N$2722,9,1),"-")</f>
        <v>-</v>
      </c>
      <c r="G182" s="35" t="str">
        <f>IFERROR(VLOOKUP(A182,Sheet1!$A$4:$N$2722,10,1),"-")</f>
        <v>-</v>
      </c>
      <c r="H182" s="35" t="str">
        <f>IFERROR(VLOOKUP(A182,Sheet1!$A$4:$N$2722,11,1),"-")</f>
        <v>-</v>
      </c>
      <c r="I182" s="29" t="str">
        <f>IFERROR(VLOOKUP($A182,Sheet1!$A$4:$H$2722,8,1),"-")</f>
        <v>-</v>
      </c>
      <c r="J182" s="29" t="str">
        <f>IFERROR(VLOOKUP($A182,Sheet1!$A$4:$H$2722,8,1),"-")</f>
        <v>-</v>
      </c>
      <c r="L182" s="730"/>
    </row>
    <row r="183" spans="1:12" ht="15" customHeight="1" x14ac:dyDescent="0.3">
      <c r="A183" s="13"/>
      <c r="L183" s="730"/>
    </row>
    <row r="184" spans="1:12" ht="15" customHeight="1" x14ac:dyDescent="0.3">
      <c r="A184" s="667"/>
      <c r="B184" s="669" t="s">
        <v>3535</v>
      </c>
      <c r="C184" s="669"/>
      <c r="D184" s="669"/>
      <c r="E184" s="669"/>
      <c r="F184" s="669"/>
      <c r="G184" s="669"/>
      <c r="H184" s="669"/>
      <c r="I184" s="732" t="s">
        <v>3507</v>
      </c>
      <c r="J184" s="733"/>
      <c r="L184" s="730"/>
    </row>
    <row r="185" spans="1:12" ht="15" customHeight="1" x14ac:dyDescent="0.3">
      <c r="A185" s="675"/>
      <c r="B185" s="676"/>
      <c r="C185" s="676"/>
      <c r="D185" s="676"/>
      <c r="E185" s="676"/>
      <c r="F185" s="676"/>
      <c r="G185" s="676"/>
      <c r="H185" s="676"/>
      <c r="I185" s="734"/>
      <c r="J185" s="735"/>
      <c r="L185" s="730"/>
    </row>
    <row r="186" spans="1:12" ht="15" customHeight="1" x14ac:dyDescent="0.3">
      <c r="A186" s="668"/>
      <c r="B186" s="670"/>
      <c r="C186" s="670"/>
      <c r="D186" s="670"/>
      <c r="E186" s="670"/>
      <c r="F186" s="670"/>
      <c r="G186" s="670"/>
      <c r="H186" s="670"/>
      <c r="I186" s="736"/>
      <c r="J186" s="737"/>
      <c r="L186" s="730"/>
    </row>
    <row r="187" spans="1:12" ht="15" customHeight="1" x14ac:dyDescent="0.3">
      <c r="A187" s="698" t="s">
        <v>2989</v>
      </c>
      <c r="B187" s="631" t="s">
        <v>2996</v>
      </c>
      <c r="C187" s="631"/>
      <c r="D187" s="631"/>
      <c r="E187" s="642" t="s">
        <v>3035</v>
      </c>
      <c r="F187" s="642" t="s">
        <v>2991</v>
      </c>
      <c r="G187" s="642" t="s">
        <v>2990</v>
      </c>
      <c r="H187" s="642" t="s">
        <v>3010</v>
      </c>
      <c r="I187" s="522" t="s">
        <v>3430</v>
      </c>
      <c r="J187" s="498" t="s">
        <v>3431</v>
      </c>
      <c r="L187" s="730"/>
    </row>
    <row r="188" spans="1:12" ht="15" customHeight="1" x14ac:dyDescent="0.3">
      <c r="A188" s="699"/>
      <c r="B188" s="633"/>
      <c r="C188" s="633"/>
      <c r="D188" s="633"/>
      <c r="E188" s="643"/>
      <c r="F188" s="643"/>
      <c r="G188" s="643"/>
      <c r="H188" s="643"/>
      <c r="I188" s="524"/>
      <c r="J188" s="500"/>
      <c r="L188" s="730"/>
    </row>
    <row r="189" spans="1:12" ht="15" customHeight="1" x14ac:dyDescent="0.3">
      <c r="A189" s="700"/>
      <c r="B189" s="635"/>
      <c r="C189" s="635"/>
      <c r="D189" s="635"/>
      <c r="E189" s="644"/>
      <c r="F189" s="643"/>
      <c r="G189" s="644"/>
      <c r="H189" s="644"/>
      <c r="I189" s="524"/>
      <c r="J189" s="500"/>
      <c r="K189" s="7"/>
      <c r="L189" s="730"/>
    </row>
    <row r="190" spans="1:12" ht="15" customHeight="1" x14ac:dyDescent="0.3">
      <c r="A190" s="109">
        <f>Sheet1!A792</f>
        <v>251528225800</v>
      </c>
      <c r="B190" s="626" t="str">
        <f>IFERROR(VLOOKUP(A190,Sheet1!$A$4:$H$2722,5,0),"-")</f>
        <v>T.A. AluSpeed F90, 66,5 mm flam 300x300</v>
      </c>
      <c r="C190" s="627" t="e">
        <f>VLOOKUP(#REF!,Sheet1!$A$4:$H$2722,7,1)</f>
        <v>#REF!</v>
      </c>
      <c r="D190" s="628" t="e">
        <f>VLOOKUP(#REF!,Sheet1!$A$4:$H$2722,7,1)</f>
        <v>#REF!</v>
      </c>
      <c r="E190" s="30" t="str">
        <f>IFERROR(VLOOKUP(A190,Sheet1!$A$4:$N$2722,7,1),"-")</f>
        <v>buc</v>
      </c>
      <c r="F190" s="58">
        <f>IFERROR(VLOOKUP(A190,Sheet1!$A$4:$N$2722,9,1),"-")</f>
        <v>68</v>
      </c>
      <c r="G190" s="60">
        <f>IFERROR(VLOOKUP(A190,Sheet1!$A$4:$N$2722,10,1),"-")</f>
        <v>300</v>
      </c>
      <c r="H190" s="46">
        <f>IFERROR(VLOOKUP(A190,Sheet1!$A$4:$N$2722,11,1),"-")</f>
        <v>300</v>
      </c>
      <c r="I190" s="26">
        <f>IFERROR(VLOOKUP($A190,Sheet1!$A$4:$H$2722,8,1),"-")</f>
        <v>1018.2</v>
      </c>
      <c r="J190" s="26">
        <f>I190-(I190*Cuprins!$H$21)</f>
        <v>1018.2</v>
      </c>
      <c r="K190" s="9"/>
      <c r="L190" s="730"/>
    </row>
    <row r="191" spans="1:12" ht="15" customHeight="1" x14ac:dyDescent="0.3">
      <c r="A191" s="114">
        <f>Sheet1!A793</f>
        <v>251528225820</v>
      </c>
      <c r="B191" s="728" t="str">
        <f>IFERROR(VLOOKUP(A191,Sheet1!$A$4:$H$2722,5,0),"-")</f>
        <v>T.A. AluSpeed F90, 66,5 mm flam  400x400</v>
      </c>
      <c r="C191" s="728" t="e">
        <f>VLOOKUP(#REF!,Sheet1!$A$4:$H$2722,7,1)</f>
        <v>#REF!</v>
      </c>
      <c r="D191" s="728" t="e">
        <f>VLOOKUP(#REF!,Sheet1!$A$4:$H$2722,7,1)</f>
        <v>#REF!</v>
      </c>
      <c r="E191" s="20" t="str">
        <f>IFERROR(VLOOKUP(A191,Sheet1!$A$4:$N$2722,7,1),"-")</f>
        <v>buc</v>
      </c>
      <c r="F191" s="38">
        <f>IFERROR(VLOOKUP(A191,Sheet1!$A$4:$N$2722,9,1),"-")</f>
        <v>68</v>
      </c>
      <c r="G191" s="38">
        <f>IFERROR(VLOOKUP(A191,Sheet1!$A$4:$N$2722,10,1),"-")</f>
        <v>400</v>
      </c>
      <c r="H191" s="38">
        <f>IFERROR(VLOOKUP(A191,Sheet1!$A$4:$N$2722,11,1),"-")</f>
        <v>400</v>
      </c>
      <c r="I191" s="25">
        <f>IFERROR(VLOOKUP($A191,Sheet1!$A$4:$H$2722,8,1),"-")</f>
        <v>1099.95</v>
      </c>
      <c r="J191" s="25">
        <f>I191-(I191*Cuprins!$H$21)</f>
        <v>1099.95</v>
      </c>
      <c r="L191" s="730"/>
    </row>
    <row r="192" spans="1:12" ht="15" customHeight="1" x14ac:dyDescent="0.3">
      <c r="A192" s="109">
        <f>Sheet1!A794</f>
        <v>251528225840</v>
      </c>
      <c r="B192" s="626" t="str">
        <f>IFERROR(VLOOKUP(A192,Sheet1!$A$4:$H$2722,5,0),"-")</f>
        <v>T.A. AluSpeed F90, 66,5 mm flam  500x500</v>
      </c>
      <c r="C192" s="627" t="e">
        <f>VLOOKUP(#REF!,Sheet1!$A$4:$H$2722,7,1)</f>
        <v>#REF!</v>
      </c>
      <c r="D192" s="628" t="e">
        <f>VLOOKUP(#REF!,Sheet1!$A$4:$H$2722,7,1)</f>
        <v>#REF!</v>
      </c>
      <c r="E192" s="30" t="str">
        <f>IFERROR(VLOOKUP(A192,Sheet1!$A$4:$N$2722,7,1),"-")</f>
        <v>buc</v>
      </c>
      <c r="F192" s="58">
        <f>IFERROR(VLOOKUP(A192,Sheet1!$A$4:$N$2722,9,1),"-")</f>
        <v>68</v>
      </c>
      <c r="G192" s="60">
        <f>IFERROR(VLOOKUP(A192,Sheet1!$A$4:$N$2722,10,1),"-")</f>
        <v>500</v>
      </c>
      <c r="H192" s="46">
        <f>IFERROR(VLOOKUP(A192,Sheet1!$A$4:$N$2722,11,1),"-")</f>
        <v>500</v>
      </c>
      <c r="I192" s="26">
        <f>IFERROR(VLOOKUP($A192,Sheet1!$A$4:$H$2722,8,1),"-")</f>
        <v>1272.69</v>
      </c>
      <c r="J192" s="26">
        <f>I192-(I192*Cuprins!$H$21)</f>
        <v>1272.69</v>
      </c>
      <c r="K192" s="9"/>
      <c r="L192" s="730"/>
    </row>
    <row r="193" spans="1:12" ht="15" customHeight="1" x14ac:dyDescent="0.3">
      <c r="A193" s="114">
        <f>Sheet1!A795</f>
        <v>251528225860</v>
      </c>
      <c r="B193" s="728" t="str">
        <f>IFERROR(VLOOKUP(A193,Sheet1!$A$4:$H$2722,5,0),"-")</f>
        <v>T.A. AluSpeed F90, 66,5 mm flam 600x600</v>
      </c>
      <c r="C193" s="728" t="e">
        <f>VLOOKUP(#REF!,Sheet1!$A$4:$H$2722,7,1)</f>
        <v>#REF!</v>
      </c>
      <c r="D193" s="728" t="e">
        <f>VLOOKUP(#REF!,Sheet1!$A$4:$H$2722,7,1)</f>
        <v>#REF!</v>
      </c>
      <c r="E193" s="20" t="str">
        <f>IFERROR(VLOOKUP(A193,Sheet1!$A$4:$N$2722,7,1),"-")</f>
        <v>buc</v>
      </c>
      <c r="F193" s="38">
        <f>IFERROR(VLOOKUP(A193,Sheet1!$A$4:$N$2722,9,1),"-")</f>
        <v>68</v>
      </c>
      <c r="G193" s="38">
        <f>IFERROR(VLOOKUP(A193,Sheet1!$A$4:$N$2722,10,1),"-")</f>
        <v>600</v>
      </c>
      <c r="H193" s="38">
        <f>IFERROR(VLOOKUP(A193,Sheet1!$A$4:$N$2722,11,1),"-")</f>
        <v>600</v>
      </c>
      <c r="I193" s="25">
        <f>IFERROR(VLOOKUP($A193,Sheet1!$A$4:$H$2722,8,1),"-")</f>
        <v>1372.64</v>
      </c>
      <c r="J193" s="25">
        <f>I193-(I193*Cuprins!$H$21)</f>
        <v>1372.64</v>
      </c>
      <c r="K193" s="9"/>
      <c r="L193" s="730"/>
    </row>
    <row r="194" spans="1:12" ht="15" customHeight="1" x14ac:dyDescent="0.3">
      <c r="A194" s="109">
        <f>Sheet1!A796</f>
        <v>251528225870</v>
      </c>
      <c r="B194" s="626" t="str">
        <f>IFERROR(VLOOKUP(A194,Sheet1!$A$4:$H$2722,5,0),"-")</f>
        <v>T.A. AluSpeed F90, 66,5 mm flam  600x800</v>
      </c>
      <c r="C194" s="627" t="e">
        <f>VLOOKUP(#REF!,Sheet1!$A$4:$H$2722,7,1)</f>
        <v>#REF!</v>
      </c>
      <c r="D194" s="628" t="e">
        <f>VLOOKUP(#REF!,Sheet1!$A$4:$H$2722,7,1)</f>
        <v>#REF!</v>
      </c>
      <c r="E194" s="30" t="str">
        <f>IFERROR(VLOOKUP(A194,Sheet1!$A$4:$N$2722,7,1),"-")</f>
        <v>buc</v>
      </c>
      <c r="F194" s="58">
        <f>IFERROR(VLOOKUP(A194,Sheet1!$A$4:$N$2722,9,1),"-")</f>
        <v>68</v>
      </c>
      <c r="G194" s="60">
        <f>IFERROR(VLOOKUP(A194,Sheet1!$A$4:$N$2722,10,1),"-")</f>
        <v>800</v>
      </c>
      <c r="H194" s="46">
        <f>IFERROR(VLOOKUP(A194,Sheet1!$A$4:$N$2722,11,1),"-")</f>
        <v>600</v>
      </c>
      <c r="I194" s="26">
        <f>IFERROR(VLOOKUP($A194,Sheet1!$A$4:$H$2722,8,1),"-")</f>
        <v>1790.8</v>
      </c>
      <c r="J194" s="26">
        <f>I194-(I194*Cuprins!$H$21)</f>
        <v>1790.8</v>
      </c>
      <c r="K194" s="9"/>
      <c r="L194" s="730"/>
    </row>
    <row r="195" spans="1:12" ht="15" customHeight="1" x14ac:dyDescent="0.3">
      <c r="A195" s="108"/>
      <c r="B195" s="609" t="str">
        <f>IFERROR(VLOOKUP(A195,Sheet1!$A$4:$H$2722,5,0),"-")</f>
        <v>-</v>
      </c>
      <c r="C195" s="609" t="e">
        <f>VLOOKUP(#REF!,Sheet1!$A$4:$H$2722,7,1)</f>
        <v>#REF!</v>
      </c>
      <c r="D195" s="609" t="e">
        <f>VLOOKUP(#REF!,Sheet1!$A$4:$H$2722,7,1)</f>
        <v>#REF!</v>
      </c>
      <c r="E195" s="27" t="str">
        <f>IFERROR(VLOOKUP(A195,Sheet1!$A$4:$N$2722,7,1),"-")</f>
        <v>-</v>
      </c>
      <c r="F195" s="35" t="str">
        <f>IFERROR(VLOOKUP(A195,Sheet1!$A$4:$N$2722,9,1),"-")</f>
        <v>-</v>
      </c>
      <c r="G195" s="35" t="str">
        <f>IFERROR(VLOOKUP(A195,Sheet1!$A$4:$N$2722,10,1),"-")</f>
        <v>-</v>
      </c>
      <c r="H195" s="35" t="str">
        <f>IFERROR(VLOOKUP(A195,Sheet1!$A$4:$N$2722,11,1),"-")</f>
        <v>-</v>
      </c>
      <c r="I195" s="29" t="str">
        <f>IFERROR(VLOOKUP($A195,Sheet1!$A$4:$H$2722,8,1),"-")</f>
        <v>-</v>
      </c>
      <c r="J195" s="29" t="str">
        <f>IFERROR(VLOOKUP($A195,Sheet1!$A$4:$H$2722,8,1),"-")</f>
        <v>-</v>
      </c>
      <c r="K195" s="9"/>
      <c r="L195" s="730"/>
    </row>
    <row r="196" spans="1:12" ht="15" customHeight="1" x14ac:dyDescent="0.3">
      <c r="K196" s="9"/>
      <c r="L196" s="730"/>
    </row>
    <row r="197" spans="1:12" ht="15" customHeight="1" x14ac:dyDescent="0.3">
      <c r="K197" s="9"/>
      <c r="L197" s="730"/>
    </row>
    <row r="198" spans="1:12" ht="15" customHeight="1" x14ac:dyDescent="0.3">
      <c r="K198" s="9"/>
      <c r="L198" s="730"/>
    </row>
    <row r="199" spans="1:12" ht="15" customHeight="1" x14ac:dyDescent="0.3">
      <c r="K199" s="9"/>
      <c r="L199" s="730"/>
    </row>
    <row r="200" spans="1:12" ht="15" customHeight="1" x14ac:dyDescent="0.3">
      <c r="K200" s="9"/>
      <c r="L200" s="730"/>
    </row>
    <row r="201" spans="1:12" ht="15" customHeight="1" x14ac:dyDescent="0.3">
      <c r="K201" s="9"/>
      <c r="L201" s="730"/>
    </row>
    <row r="202" spans="1:12" ht="15" customHeight="1" x14ac:dyDescent="0.3">
      <c r="L202" s="730"/>
    </row>
    <row r="203" spans="1:12" ht="15" customHeight="1" x14ac:dyDescent="0.3">
      <c r="L203" s="730"/>
    </row>
    <row r="204" spans="1:12" ht="15" customHeight="1" x14ac:dyDescent="0.3">
      <c r="L204" s="730"/>
    </row>
    <row r="205" spans="1:12" ht="15" customHeight="1" x14ac:dyDescent="0.3">
      <c r="K205" s="7"/>
      <c r="L205" s="730"/>
    </row>
    <row r="206" spans="1:12" ht="15" customHeight="1" x14ac:dyDescent="0.3">
      <c r="L206" s="730"/>
    </row>
    <row r="207" spans="1:12" ht="15" customHeight="1" x14ac:dyDescent="0.3">
      <c r="L207" s="730"/>
    </row>
    <row r="208" spans="1:12" ht="15" customHeight="1" x14ac:dyDescent="0.3">
      <c r="K208" s="9"/>
      <c r="L208" s="730"/>
    </row>
    <row r="209" spans="11:12" ht="15" customHeight="1" x14ac:dyDescent="0.3">
      <c r="L209" s="730"/>
    </row>
    <row r="210" spans="11:12" ht="39.6" customHeight="1" x14ac:dyDescent="0.3">
      <c r="L210" s="239"/>
    </row>
    <row r="211" spans="11:12" x14ac:dyDescent="0.3">
      <c r="L211" s="239"/>
    </row>
    <row r="212" spans="11:12" x14ac:dyDescent="0.3">
      <c r="K212" s="7"/>
    </row>
  </sheetData>
  <mergeCells count="216">
    <mergeCell ref="B193:D193"/>
    <mergeCell ref="B84:D84"/>
    <mergeCell ref="B85:D85"/>
    <mergeCell ref="B86:D86"/>
    <mergeCell ref="B87:D87"/>
    <mergeCell ref="L121:L122"/>
    <mergeCell ref="L123:L157"/>
    <mergeCell ref="L158:L172"/>
    <mergeCell ref="L173:L174"/>
    <mergeCell ref="L175:L209"/>
    <mergeCell ref="B137:D137"/>
    <mergeCell ref="B138:D138"/>
    <mergeCell ref="B139:D139"/>
    <mergeCell ref="B166:D166"/>
    <mergeCell ref="B167:D167"/>
    <mergeCell ref="B168:D168"/>
    <mergeCell ref="B140:D140"/>
    <mergeCell ref="B141:D141"/>
    <mergeCell ref="J122:J124"/>
    <mergeCell ref="B125:D125"/>
    <mergeCell ref="B136:D136"/>
    <mergeCell ref="B126:D126"/>
    <mergeCell ref="B194:D194"/>
    <mergeCell ref="B190:D190"/>
    <mergeCell ref="B191:D191"/>
    <mergeCell ref="B177:D177"/>
    <mergeCell ref="B181:D181"/>
    <mergeCell ref="B195:D195"/>
    <mergeCell ref="B192:D192"/>
    <mergeCell ref="L54:L68"/>
    <mergeCell ref="B114:D114"/>
    <mergeCell ref="B115:D115"/>
    <mergeCell ref="B116:D116"/>
    <mergeCell ref="L69:L70"/>
    <mergeCell ref="L71:L105"/>
    <mergeCell ref="L106:L120"/>
    <mergeCell ref="I70:I72"/>
    <mergeCell ref="J70:J72"/>
    <mergeCell ref="B73:D73"/>
    <mergeCell ref="B74:D74"/>
    <mergeCell ref="G59:G61"/>
    <mergeCell ref="H59:H61"/>
    <mergeCell ref="I59:I61"/>
    <mergeCell ref="J59:J61"/>
    <mergeCell ref="I81:I83"/>
    <mergeCell ref="J81:J83"/>
    <mergeCell ref="I78:J80"/>
    <mergeCell ref="B62:D62"/>
    <mergeCell ref="B63:D63"/>
    <mergeCell ref="B64:D64"/>
    <mergeCell ref="E59:E61"/>
    <mergeCell ref="F59:F61"/>
    <mergeCell ref="L17:L18"/>
    <mergeCell ref="B14:D14"/>
    <mergeCell ref="B27:D27"/>
    <mergeCell ref="B28:D28"/>
    <mergeCell ref="B26:D26"/>
    <mergeCell ref="B15:D15"/>
    <mergeCell ref="B16:D16"/>
    <mergeCell ref="B17:D17"/>
    <mergeCell ref="B25:D25"/>
    <mergeCell ref="L19:L53"/>
    <mergeCell ref="B39:D39"/>
    <mergeCell ref="B36:D36"/>
    <mergeCell ref="B37:D37"/>
    <mergeCell ref="B38:D38"/>
    <mergeCell ref="L2:L16"/>
    <mergeCell ref="A4:A6"/>
    <mergeCell ref="B4:H6"/>
    <mergeCell ref="I4:J6"/>
    <mergeCell ref="A11:A13"/>
    <mergeCell ref="B11:D13"/>
    <mergeCell ref="E11:E13"/>
    <mergeCell ref="F11:F13"/>
    <mergeCell ref="G11:G13"/>
    <mergeCell ref="H11:H13"/>
    <mergeCell ref="I11:I13"/>
    <mergeCell ref="J11:J13"/>
    <mergeCell ref="A8:A10"/>
    <mergeCell ref="B8:H10"/>
    <mergeCell ref="I8:J10"/>
    <mergeCell ref="A33:A35"/>
    <mergeCell ref="B33:D35"/>
    <mergeCell ref="E33:E35"/>
    <mergeCell ref="F33:F35"/>
    <mergeCell ref="G33:G35"/>
    <mergeCell ref="H33:H35"/>
    <mergeCell ref="I33:I35"/>
    <mergeCell ref="J33:J35"/>
    <mergeCell ref="A174:A176"/>
    <mergeCell ref="B174:D176"/>
    <mergeCell ref="E174:E176"/>
    <mergeCell ref="F174:F176"/>
    <mergeCell ref="G174:G176"/>
    <mergeCell ref="H174:H176"/>
    <mergeCell ref="I174:I176"/>
    <mergeCell ref="J174:J176"/>
    <mergeCell ref="A111:A113"/>
    <mergeCell ref="B111:D113"/>
    <mergeCell ref="E111:E113"/>
    <mergeCell ref="F111:F113"/>
    <mergeCell ref="G111:G113"/>
    <mergeCell ref="H111:H113"/>
    <mergeCell ref="I111:I113"/>
    <mergeCell ref="J111:J113"/>
    <mergeCell ref="A81:A83"/>
    <mergeCell ref="B81:D83"/>
    <mergeCell ref="E81:E83"/>
    <mergeCell ref="F81:F83"/>
    <mergeCell ref="G81:G83"/>
    <mergeCell ref="H81:H83"/>
    <mergeCell ref="A78:A80"/>
    <mergeCell ref="B78:H80"/>
    <mergeCell ref="A70:A72"/>
    <mergeCell ref="B70:D72"/>
    <mergeCell ref="E70:E72"/>
    <mergeCell ref="F70:F72"/>
    <mergeCell ref="G70:G72"/>
    <mergeCell ref="B75:D75"/>
    <mergeCell ref="H70:H72"/>
    <mergeCell ref="B76:D76"/>
    <mergeCell ref="A133:A135"/>
    <mergeCell ref="B133:D135"/>
    <mergeCell ref="E133:E135"/>
    <mergeCell ref="F133:F135"/>
    <mergeCell ref="G133:G135"/>
    <mergeCell ref="H133:H135"/>
    <mergeCell ref="I133:I135"/>
    <mergeCell ref="J133:J135"/>
    <mergeCell ref="A163:A165"/>
    <mergeCell ref="B163:D165"/>
    <mergeCell ref="E163:E165"/>
    <mergeCell ref="F163:F165"/>
    <mergeCell ref="G163:G165"/>
    <mergeCell ref="H163:H165"/>
    <mergeCell ref="I163:I165"/>
    <mergeCell ref="J163:J165"/>
    <mergeCell ref="A187:A189"/>
    <mergeCell ref="B187:D189"/>
    <mergeCell ref="E187:E189"/>
    <mergeCell ref="F187:F189"/>
    <mergeCell ref="G187:G189"/>
    <mergeCell ref="H187:H189"/>
    <mergeCell ref="I187:I189"/>
    <mergeCell ref="J187:J189"/>
    <mergeCell ref="A160:A162"/>
    <mergeCell ref="B160:H162"/>
    <mergeCell ref="I160:J162"/>
    <mergeCell ref="A171:A173"/>
    <mergeCell ref="B171:H173"/>
    <mergeCell ref="I171:J173"/>
    <mergeCell ref="A184:A186"/>
    <mergeCell ref="B184:H186"/>
    <mergeCell ref="I184:J186"/>
    <mergeCell ref="B169:D169"/>
    <mergeCell ref="B182:D182"/>
    <mergeCell ref="B178:D178"/>
    <mergeCell ref="B179:D179"/>
    <mergeCell ref="B180:D180"/>
    <mergeCell ref="A19:A21"/>
    <mergeCell ref="B19:H21"/>
    <mergeCell ref="I19:J21"/>
    <mergeCell ref="A30:A32"/>
    <mergeCell ref="B30:H32"/>
    <mergeCell ref="I30:J32"/>
    <mergeCell ref="J22:J24"/>
    <mergeCell ref="I22:I24"/>
    <mergeCell ref="A22:A24"/>
    <mergeCell ref="B22:D24"/>
    <mergeCell ref="E22:E24"/>
    <mergeCell ref="F22:F24"/>
    <mergeCell ref="G22:G24"/>
    <mergeCell ref="H22:H24"/>
    <mergeCell ref="A108:A110"/>
    <mergeCell ref="B108:H110"/>
    <mergeCell ref="I108:J110"/>
    <mergeCell ref="A119:A121"/>
    <mergeCell ref="B119:H121"/>
    <mergeCell ref="I119:J121"/>
    <mergeCell ref="A130:A132"/>
    <mergeCell ref="B130:H132"/>
    <mergeCell ref="I130:J132"/>
    <mergeCell ref="A122:A124"/>
    <mergeCell ref="B122:D124"/>
    <mergeCell ref="E122:E124"/>
    <mergeCell ref="F122:F124"/>
    <mergeCell ref="G122:G124"/>
    <mergeCell ref="H122:H124"/>
    <mergeCell ref="I122:I124"/>
    <mergeCell ref="B117:D117"/>
    <mergeCell ref="B127:D127"/>
    <mergeCell ref="B128:D128"/>
    <mergeCell ref="A41:A43"/>
    <mergeCell ref="B41:H43"/>
    <mergeCell ref="I41:J43"/>
    <mergeCell ref="A56:A58"/>
    <mergeCell ref="B56:H58"/>
    <mergeCell ref="I56:J58"/>
    <mergeCell ref="A67:A69"/>
    <mergeCell ref="B67:H69"/>
    <mergeCell ref="I67:J69"/>
    <mergeCell ref="A44:A46"/>
    <mergeCell ref="B44:D46"/>
    <mergeCell ref="E44:E46"/>
    <mergeCell ref="F44:F46"/>
    <mergeCell ref="G44:G46"/>
    <mergeCell ref="H44:H46"/>
    <mergeCell ref="I44:I46"/>
    <mergeCell ref="J44:J46"/>
    <mergeCell ref="A59:A61"/>
    <mergeCell ref="B59:D61"/>
    <mergeCell ref="B47:D47"/>
    <mergeCell ref="B48:D48"/>
    <mergeCell ref="B49:D49"/>
    <mergeCell ref="B50:D50"/>
    <mergeCell ref="B65:D65"/>
  </mergeCells>
  <hyperlinks>
    <hyperlink ref="A1" location="Cuprins!A1" display="cuprins" xr:uid="{00000000-0004-0000-0F00-000000000000}"/>
    <hyperlink ref="C1" location="'Fisa de proiect'!A1" display="Fisa de Proiect" xr:uid="{00000000-0004-0000-0F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E500"/>
  </sheetPr>
  <dimension ref="A1:L313"/>
  <sheetViews>
    <sheetView view="pageBreakPreview" zoomScale="63" zoomScaleNormal="130" zoomScaleSheetLayoutView="106" workbookViewId="0">
      <pane ySplit="1" topLeftCell="A45" activePane="bottomLeft" state="frozen"/>
      <selection pane="bottomLeft" activeCell="L277" sqref="L277:L278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42" t="s">
        <v>3170</v>
      </c>
    </row>
    <row r="3" spans="1:12" ht="15" customHeight="1" thickBot="1" x14ac:dyDescent="0.35">
      <c r="K3" s="7"/>
      <c r="L3" s="742"/>
    </row>
    <row r="4" spans="1:12" ht="15" customHeight="1" x14ac:dyDescent="0.3">
      <c r="A4" s="686"/>
      <c r="B4" s="661" t="s">
        <v>3366</v>
      </c>
      <c r="C4" s="661"/>
      <c r="D4" s="661"/>
      <c r="E4" s="661"/>
      <c r="F4" s="661"/>
      <c r="G4" s="661"/>
      <c r="H4" s="661"/>
      <c r="I4" s="738"/>
      <c r="J4" s="664"/>
      <c r="L4" s="742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42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42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742"/>
    </row>
    <row r="8" spans="1:12" ht="15" customHeight="1" x14ac:dyDescent="0.3">
      <c r="A8" s="667"/>
      <c r="B8" s="669" t="s">
        <v>3168</v>
      </c>
      <c r="C8" s="669"/>
      <c r="D8" s="669"/>
      <c r="E8" s="669"/>
      <c r="F8" s="669"/>
      <c r="G8" s="669"/>
      <c r="H8" s="669"/>
      <c r="I8" s="671"/>
      <c r="J8" s="672"/>
      <c r="L8" s="742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42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42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42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42"/>
    </row>
    <row r="13" spans="1:12" ht="15" customHeight="1" x14ac:dyDescent="0.3">
      <c r="A13" s="117">
        <f>Sheet1!A870</f>
        <v>301034101200</v>
      </c>
      <c r="B13" s="626" t="str">
        <f>IFERROR(VLOOKUP(A13,Sheet1!$A$4:$H$2722,5,0),"-")</f>
        <v xml:space="preserve">VMS FDP1/VF 1200x600x120 </v>
      </c>
      <c r="C13" s="627"/>
      <c r="D13" s="628"/>
      <c r="E13" s="30" t="str">
        <f>IFERROR(VLOOKUP(A13,Sheet1!$A$4:$N$2722,7,1),"-")</f>
        <v xml:space="preserve">mp </v>
      </c>
      <c r="F13" s="55">
        <f>IFERROR(VLOOKUP(A13,Sheet1!$A$4:$N$2722,9,1),"-")</f>
        <v>120</v>
      </c>
      <c r="G13" s="55">
        <f>IFERROR(VLOOKUP(A13,Sheet1!$A$4:$N$2722,10,1),"-")</f>
        <v>600</v>
      </c>
      <c r="H13" s="55">
        <f>IFERROR(VLOOKUP(A13,Sheet1!$A$4:$N$2722,11,1),"-")</f>
        <v>1200</v>
      </c>
      <c r="I13" s="26">
        <f>IFERROR(VLOOKUP($A13,Sheet1!$A$4:$H$2722,8,1),"-")</f>
        <v>21.64</v>
      </c>
      <c r="J13" s="26">
        <f>I13-(I13*Cuprins!$H$22)</f>
        <v>21.64</v>
      </c>
      <c r="K13" s="8"/>
      <c r="L13" s="742"/>
    </row>
    <row r="14" spans="1:12" ht="15" customHeight="1" x14ac:dyDescent="0.3">
      <c r="A14" s="107" t="s">
        <v>2994</v>
      </c>
      <c r="B14" s="598" t="str">
        <f>IFERROR(VLOOKUP(A14,Sheet1!$A$4:$H$2722,5,0),"-")</f>
        <v>-</v>
      </c>
      <c r="C14" s="593" t="e">
        <f>VLOOKUP(#REF!,Sheet1!$A$4:$H$2722,7,1)</f>
        <v>#REF!</v>
      </c>
      <c r="D14" s="599" t="e">
        <f>VLOOKUP(#REF!,Sheet1!$A$4:$H$2722,7,1)</f>
        <v>#REF!</v>
      </c>
      <c r="E14" s="41" t="str">
        <f>IFERROR(VLOOKUP(A14,Sheet1!$A$4:$N$2722,7,1),"-")</f>
        <v>-</v>
      </c>
      <c r="F14" s="56" t="str">
        <f>IFERROR(VLOOKUP(A14,Sheet1!$A$4:$N$2722,9,1),"-")</f>
        <v>-</v>
      </c>
      <c r="G14" s="38" t="str">
        <f>IFERROR(VLOOKUP(A14,Sheet1!$A$4:$N$2722,10,1),"-")</f>
        <v>-</v>
      </c>
      <c r="H14" s="57" t="str">
        <f>IFERROR(VLOOKUP(A14,Sheet1!$A$4:$N$2722,11,1),"-")</f>
        <v>-</v>
      </c>
      <c r="I14" s="42" t="str">
        <f>IFERROR(VLOOKUP($A14,Sheet1!$A$4:$H$2722,8,1),"-")</f>
        <v>-</v>
      </c>
      <c r="J14" s="42" t="str">
        <f>IFERROR(VLOOKUP($A14,Sheet1!$A$4:$H$2722,8,1),"-")</f>
        <v>-</v>
      </c>
      <c r="L14" s="742"/>
    </row>
    <row r="15" spans="1:12" ht="15" customHeight="1" x14ac:dyDescent="0.3">
      <c r="A15" s="105" t="s">
        <v>2994</v>
      </c>
      <c r="B15" s="594" t="str">
        <f>IFERROR(VLOOKUP(A15,Sheet1!$A$4:$H$2722,5,0),"-")</f>
        <v>-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>-</v>
      </c>
      <c r="F15" s="39" t="str">
        <f>IFERROR(VLOOKUP(A15,Sheet1!$A$4:$N$2722,9,1),"-")</f>
        <v>-</v>
      </c>
      <c r="G15" s="58" t="str">
        <f>IFERROR(VLOOKUP(A15,Sheet1!$A$4:$N$2722,10,1),"-")</f>
        <v>-</v>
      </c>
      <c r="H15" s="39" t="str">
        <f>IFERROR(VLOOKUP(A15,Sheet1!$A$4:$N$2722,11,1),"-")</f>
        <v>-</v>
      </c>
      <c r="I15" s="26" t="str">
        <f>IFERROR(VLOOKUP($A15,Sheet1!$A$4:$H$2722,8,1),"-")</f>
        <v>-</v>
      </c>
      <c r="J15" s="26" t="str">
        <f>IFERROR(VLOOKUP($A15,Sheet1!$A$4:$H$2722,8,1),"-")</f>
        <v>-</v>
      </c>
      <c r="L15" s="742"/>
    </row>
    <row r="16" spans="1:12" ht="15" customHeight="1" x14ac:dyDescent="0.3">
      <c r="A16" s="108"/>
      <c r="B16" s="614" t="str">
        <f>IFERROR(VLOOKUP(A16,Sheet1!$A$4:$H$2722,5,0),"-")</f>
        <v>-</v>
      </c>
      <c r="C16" s="609" t="e">
        <f>VLOOKUP(#REF!,Sheet1!$A$4:$H$2722,7,1)</f>
        <v>#REF!</v>
      </c>
      <c r="D16" s="615" t="e">
        <f>VLOOKUP(#REF!,Sheet1!$A$4:$H$2722,7,1)</f>
        <v>#REF!</v>
      </c>
      <c r="E16" s="45" t="str">
        <f>IFERROR(VLOOKUP(A16,Sheet1!$A$4:$N$2722,7,1),"-")</f>
        <v>-</v>
      </c>
      <c r="F16" s="28" t="str">
        <f>IFERROR(VLOOKUP(A16,Sheet1!$A$4:$N$2722,9,1),"-")</f>
        <v>-</v>
      </c>
      <c r="G16" s="44" t="str">
        <f>IFERROR(VLOOKUP(A16,Sheet1!$A$4:$N$2722,10,1),"-")</f>
        <v>-</v>
      </c>
      <c r="H16" s="44" t="str">
        <f>IFERROR(VLOOKUP(A16,Sheet1!$A$4:$N$2722,11,1),"-")</f>
        <v>-</v>
      </c>
      <c r="I16" s="43" t="str">
        <f>IFERROR(VLOOKUP($A16,Sheet1!$A$4:$H$2722,8,1),"-")</f>
        <v>-</v>
      </c>
      <c r="J16" s="43" t="str">
        <f>IFERROR(VLOOKUP($A16,Sheet1!$A$4:$H$2722,8,1),"-")</f>
        <v>-</v>
      </c>
      <c r="L16" s="742"/>
    </row>
    <row r="17" spans="1:12" ht="15" customHeight="1" x14ac:dyDescent="0.3">
      <c r="A17" s="13"/>
      <c r="C17" s="13"/>
      <c r="D17" s="13"/>
      <c r="E17" s="13"/>
      <c r="F17" s="13"/>
      <c r="H17" s="13"/>
      <c r="I17" s="13"/>
      <c r="J17" s="13"/>
      <c r="K17" s="7"/>
      <c r="L17" s="494">
        <f>'Trape R Foc'!L173+1</f>
        <v>62</v>
      </c>
    </row>
    <row r="18" spans="1:12" ht="15" customHeight="1" x14ac:dyDescent="0.3">
      <c r="A18" s="667"/>
      <c r="B18" s="669" t="s">
        <v>3175</v>
      </c>
      <c r="C18" s="669"/>
      <c r="D18" s="669"/>
      <c r="E18" s="669"/>
      <c r="F18" s="669"/>
      <c r="G18" s="669"/>
      <c r="H18" s="669"/>
      <c r="I18" s="671"/>
      <c r="J18" s="672"/>
      <c r="K18" s="9"/>
      <c r="L18" s="494"/>
    </row>
    <row r="19" spans="1:12" ht="15" customHeight="1" x14ac:dyDescent="0.3">
      <c r="A19" s="668"/>
      <c r="B19" s="670"/>
      <c r="C19" s="670"/>
      <c r="D19" s="670"/>
      <c r="E19" s="670"/>
      <c r="F19" s="670"/>
      <c r="G19" s="670"/>
      <c r="H19" s="670"/>
      <c r="I19" s="673"/>
      <c r="J19" s="674"/>
      <c r="K19" s="9"/>
      <c r="L19" s="743" t="s">
        <v>3169</v>
      </c>
    </row>
    <row r="20" spans="1:12" ht="15" customHeight="1" x14ac:dyDescent="0.3">
      <c r="A20" s="698" t="s">
        <v>2989</v>
      </c>
      <c r="B20" s="631" t="s">
        <v>2996</v>
      </c>
      <c r="C20" s="631"/>
      <c r="D20" s="631"/>
      <c r="E20" s="642" t="s">
        <v>3035</v>
      </c>
      <c r="F20" s="642" t="s">
        <v>2991</v>
      </c>
      <c r="G20" s="642" t="s">
        <v>2990</v>
      </c>
      <c r="H20" s="642" t="s">
        <v>3010</v>
      </c>
      <c r="I20" s="522" t="s">
        <v>3430</v>
      </c>
      <c r="J20" s="498" t="s">
        <v>3431</v>
      </c>
      <c r="L20" s="743"/>
    </row>
    <row r="21" spans="1:12" ht="15" customHeight="1" x14ac:dyDescent="0.3">
      <c r="A21" s="699"/>
      <c r="B21" s="633"/>
      <c r="C21" s="633"/>
      <c r="D21" s="633"/>
      <c r="E21" s="643"/>
      <c r="F21" s="643"/>
      <c r="G21" s="643"/>
      <c r="H21" s="643"/>
      <c r="I21" s="524"/>
      <c r="J21" s="500"/>
      <c r="L21" s="743"/>
    </row>
    <row r="22" spans="1:12" ht="15" customHeight="1" x14ac:dyDescent="0.3">
      <c r="A22" s="700"/>
      <c r="B22" s="635"/>
      <c r="C22" s="635"/>
      <c r="D22" s="635"/>
      <c r="E22" s="644"/>
      <c r="F22" s="643"/>
      <c r="G22" s="644"/>
      <c r="H22" s="644"/>
      <c r="I22" s="524"/>
      <c r="J22" s="500"/>
      <c r="L22" s="743"/>
    </row>
    <row r="23" spans="1:12" ht="15" customHeight="1" x14ac:dyDescent="0.3">
      <c r="A23" s="117">
        <f>Sheet1!A871</f>
        <v>301034200500</v>
      </c>
      <c r="B23" s="577" t="str">
        <f>IFERROR(VLOOKUP(A23,Sheet1!$A$4:$H$2722,5,0),"-")</f>
        <v>VMS FDP2/Vr 1250x600x50</v>
      </c>
      <c r="C23" s="578" t="e">
        <f>VLOOKUP(#REF!,Sheet1!$A$4:$H$2722,7,1)</f>
        <v>#REF!</v>
      </c>
      <c r="D23" s="592" t="e">
        <f>VLOOKUP(#REF!,Sheet1!$A$4:$H$2722,7,1)</f>
        <v>#REF!</v>
      </c>
      <c r="E23" s="30" t="str">
        <f>IFERROR(VLOOKUP(A23,Sheet1!$A$4:$N$2722,7,1),"-")</f>
        <v xml:space="preserve">mp </v>
      </c>
      <c r="F23" s="55">
        <f>IFERROR(VLOOKUP(A23,Sheet1!$A$4:$N$2722,9,1),"-")</f>
        <v>50</v>
      </c>
      <c r="G23" s="55">
        <f>IFERROR(VLOOKUP(A23,Sheet1!$A$4:$N$2722,10,1),"-")</f>
        <v>600</v>
      </c>
      <c r="H23" s="55">
        <f>IFERROR(VLOOKUP(A23,Sheet1!$A$4:$N$2722,11,1),"-")</f>
        <v>1200</v>
      </c>
      <c r="I23" s="26">
        <f>IFERROR(VLOOKUP($A23,Sheet1!$A$4:$H$2722,8,1),"-")</f>
        <v>16.59</v>
      </c>
      <c r="J23" s="26">
        <f>I23-(I23*Cuprins!$H$22)</f>
        <v>16.59</v>
      </c>
      <c r="K23" s="9"/>
      <c r="L23" s="743"/>
    </row>
    <row r="24" spans="1:12" ht="15" customHeight="1" x14ac:dyDescent="0.3">
      <c r="A24" s="107">
        <f>Sheet1!A872</f>
        <v>301034200600</v>
      </c>
      <c r="B24" s="598" t="str">
        <f>IFERROR(VLOOKUP(A24,Sheet1!$A$4:$H$2722,5,0),"-")</f>
        <v>VMS FDP2/Vr 1250x600x60</v>
      </c>
      <c r="C24" s="593" t="e">
        <f>VLOOKUP(#REF!,Sheet1!$A$4:$H$2722,7,1)</f>
        <v>#REF!</v>
      </c>
      <c r="D24" s="599" t="e">
        <f>VLOOKUP(#REF!,Sheet1!$A$4:$H$2722,7,1)</f>
        <v>#REF!</v>
      </c>
      <c r="E24" s="41" t="str">
        <f>IFERROR(VLOOKUP(A24,Sheet1!$A$4:$N$2722,7,1),"-")</f>
        <v xml:space="preserve">mp </v>
      </c>
      <c r="F24" s="56">
        <f>IFERROR(VLOOKUP(A24,Sheet1!$A$4:$N$2722,9,1),"-")</f>
        <v>60</v>
      </c>
      <c r="G24" s="38">
        <f>IFERROR(VLOOKUP(A24,Sheet1!$A$4:$N$2722,10,1),"-")</f>
        <v>600</v>
      </c>
      <c r="H24" s="56">
        <f>IFERROR(VLOOKUP(A24,Sheet1!$A$4:$N$2722,11,1),"-")</f>
        <v>1250</v>
      </c>
      <c r="I24" s="25">
        <f>IFERROR(VLOOKUP($A24,Sheet1!$A$4:$H$2722,8,1),"-")</f>
        <v>18.23</v>
      </c>
      <c r="J24" s="25">
        <f>I24-(I24*Cuprins!$H$22)</f>
        <v>18.23</v>
      </c>
      <c r="K24" s="9"/>
      <c r="L24" s="743"/>
    </row>
    <row r="25" spans="1:12" ht="15" customHeight="1" x14ac:dyDescent="0.3">
      <c r="A25" s="105">
        <f>Sheet1!A873</f>
        <v>301034201200</v>
      </c>
      <c r="B25" s="594" t="str">
        <f>IFERROR(VLOOKUP(A25,Sheet1!$A$4:$H$2722,5,0),"-")</f>
        <v>VMS FDP2/Vf 1200x600x120</v>
      </c>
      <c r="C25" s="595" t="e">
        <f>VLOOKUP(#REF!,Sheet1!$A$4:$H$2722,7,1)</f>
        <v>#REF!</v>
      </c>
      <c r="D25" s="596" t="e">
        <f>VLOOKUP(#REF!,Sheet1!$A$4:$H$2722,7,1)</f>
        <v>#REF!</v>
      </c>
      <c r="E25" s="31" t="str">
        <f>IFERROR(VLOOKUP(A25,Sheet1!$A$4:$N$2722,7,1),"-")</f>
        <v xml:space="preserve">mp </v>
      </c>
      <c r="F25" s="39">
        <f>IFERROR(VLOOKUP(A25,Sheet1!$A$4:$N$2722,9,1),"-")</f>
        <v>120</v>
      </c>
      <c r="G25" s="58">
        <f>IFERROR(VLOOKUP(A25,Sheet1!$A$4:$N$2722,10,1),"-")</f>
        <v>600</v>
      </c>
      <c r="H25" s="39">
        <f>IFERROR(VLOOKUP(A25,Sheet1!$A$4:$N$2722,11,1),"-")</f>
        <v>1200</v>
      </c>
      <c r="I25" s="26">
        <f>IFERROR(VLOOKUP($A25,Sheet1!$A$4:$H$2722,8,1),"-")</f>
        <v>32.39</v>
      </c>
      <c r="J25" s="26">
        <f>I25-(I25*Cuprins!$H$22)</f>
        <v>32.39</v>
      </c>
      <c r="K25" s="9"/>
      <c r="L25" s="743"/>
    </row>
    <row r="26" spans="1:12" ht="15" customHeight="1" x14ac:dyDescent="0.3">
      <c r="A26" s="108" t="s">
        <v>2994</v>
      </c>
      <c r="B26" s="614" t="str">
        <f>IFERROR(VLOOKUP(A26,Sheet1!$A$4:$H$2722,5,0),"-")</f>
        <v>-</v>
      </c>
      <c r="C26" s="609" t="e">
        <f>VLOOKUP(#REF!,Sheet1!$A$4:$H$2722,7,1)</f>
        <v>#REF!</v>
      </c>
      <c r="D26" s="615" t="e">
        <f>VLOOKUP(#REF!,Sheet1!$A$4:$H$2722,7,1)</f>
        <v>#REF!</v>
      </c>
      <c r="E26" s="45" t="str">
        <f>IFERROR(VLOOKUP(A26,Sheet1!$A$4:$N$2722,7,1),"-")</f>
        <v>-</v>
      </c>
      <c r="F26" s="35" t="str">
        <f>IFERROR(VLOOKUP(A26,Sheet1!$A$4:$N$2722,9,1),"-")</f>
        <v>-</v>
      </c>
      <c r="G26" s="59" t="str">
        <f>IFERROR(VLOOKUP(A26,Sheet1!$A$4:$N$2722,10,1),"-")</f>
        <v>-</v>
      </c>
      <c r="H26" s="59" t="str">
        <f>IFERROR(VLOOKUP(A26,Sheet1!$A$4:$N$2722,11,1),"-")</f>
        <v>-</v>
      </c>
      <c r="I26" s="43" t="str">
        <f>IFERROR(VLOOKUP($A26,Sheet1!$A$4:$H$2722,8,1),"-")</f>
        <v>-</v>
      </c>
      <c r="J26" s="43" t="str">
        <f>IFERROR(VLOOKUP($A26,Sheet1!$A$4:$H$2722,8,1),"-")</f>
        <v>-</v>
      </c>
      <c r="K26" s="9"/>
      <c r="L26" s="743"/>
    </row>
    <row r="27" spans="1:12" ht="15" customHeight="1" x14ac:dyDescent="0.3">
      <c r="K27" s="9"/>
      <c r="L27" s="743"/>
    </row>
    <row r="28" spans="1:12" ht="15" customHeight="1" x14ac:dyDescent="0.3">
      <c r="A28" s="667"/>
      <c r="B28" s="669" t="s">
        <v>3172</v>
      </c>
      <c r="C28" s="669"/>
      <c r="D28" s="669"/>
      <c r="E28" s="669"/>
      <c r="F28" s="669"/>
      <c r="G28" s="669"/>
      <c r="H28" s="669"/>
      <c r="I28" s="671"/>
      <c r="J28" s="672"/>
      <c r="K28" s="9"/>
      <c r="L28" s="743"/>
    </row>
    <row r="29" spans="1:12" ht="15" customHeight="1" x14ac:dyDescent="0.3">
      <c r="A29" s="668"/>
      <c r="B29" s="670"/>
      <c r="C29" s="670"/>
      <c r="D29" s="670"/>
      <c r="E29" s="670"/>
      <c r="F29" s="670"/>
      <c r="G29" s="670"/>
      <c r="H29" s="670"/>
      <c r="I29" s="673"/>
      <c r="J29" s="674"/>
      <c r="K29" s="9"/>
      <c r="L29" s="743"/>
    </row>
    <row r="30" spans="1:12" ht="15" customHeight="1" x14ac:dyDescent="0.3">
      <c r="A30" s="698" t="s">
        <v>2989</v>
      </c>
      <c r="B30" s="631" t="s">
        <v>2996</v>
      </c>
      <c r="C30" s="631"/>
      <c r="D30" s="631"/>
      <c r="E30" s="642" t="s">
        <v>3035</v>
      </c>
      <c r="F30" s="642" t="s">
        <v>2991</v>
      </c>
      <c r="G30" s="642" t="s">
        <v>2990</v>
      </c>
      <c r="H30" s="642" t="s">
        <v>3010</v>
      </c>
      <c r="I30" s="522" t="s">
        <v>3430</v>
      </c>
      <c r="J30" s="498" t="s">
        <v>3431</v>
      </c>
      <c r="L30" s="743"/>
    </row>
    <row r="31" spans="1:12" ht="15" customHeight="1" x14ac:dyDescent="0.3">
      <c r="A31" s="699"/>
      <c r="B31" s="633"/>
      <c r="C31" s="633"/>
      <c r="D31" s="633"/>
      <c r="E31" s="643"/>
      <c r="F31" s="643"/>
      <c r="G31" s="643"/>
      <c r="H31" s="643"/>
      <c r="I31" s="524"/>
      <c r="J31" s="500"/>
      <c r="L31" s="743"/>
    </row>
    <row r="32" spans="1:12" ht="15" customHeight="1" x14ac:dyDescent="0.3">
      <c r="A32" s="700"/>
      <c r="B32" s="635"/>
      <c r="C32" s="635"/>
      <c r="D32" s="635"/>
      <c r="E32" s="644"/>
      <c r="F32" s="643"/>
      <c r="G32" s="644"/>
      <c r="H32" s="644"/>
      <c r="I32" s="524"/>
      <c r="J32" s="500"/>
      <c r="L32" s="743"/>
    </row>
    <row r="33" spans="1:12" ht="15" customHeight="1" x14ac:dyDescent="0.3">
      <c r="A33" s="118">
        <f>Sheet1!A874</f>
        <v>301034500300</v>
      </c>
      <c r="B33" s="577" t="str">
        <f>IFERROR(VLOOKUP(A33,Sheet1!$A$4:$H$2722,5,0),"-")</f>
        <v>VMS FDP5/Vf 30x600x1250</v>
      </c>
      <c r="C33" s="578" t="e">
        <f>VLOOKUP(#REF!,Sheet1!$A$4:$H$2722,7,1)</f>
        <v>#REF!</v>
      </c>
      <c r="D33" s="592" t="e">
        <f>VLOOKUP(#REF!,Sheet1!$A$4:$H$2722,7,1)</f>
        <v>#REF!</v>
      </c>
      <c r="E33" s="30" t="str">
        <f>IFERROR(VLOOKUP(A33,Sheet1!$A$4:$N$2722,7,1),"-")</f>
        <v xml:space="preserve">mp </v>
      </c>
      <c r="F33" s="55">
        <f>IFERROR(VLOOKUP(A33,Sheet1!$A$4:$N$2722,9,1),"-")</f>
        <v>30</v>
      </c>
      <c r="G33" s="55">
        <f>IFERROR(VLOOKUP(A33,Sheet1!$A$4:$N$2722,10,1),"-")</f>
        <v>600</v>
      </c>
      <c r="H33" s="55">
        <f>IFERROR(VLOOKUP(A33,Sheet1!$A$4:$N$2722,11,1),"-")</f>
        <v>1250</v>
      </c>
      <c r="I33" s="26">
        <f>IFERROR(VLOOKUP($A33,Sheet1!$A$4:$H$2722,8,1),"-")</f>
        <v>20.45</v>
      </c>
      <c r="J33" s="26">
        <f>I33-(I33*Cuprins!$H$22)</f>
        <v>20.45</v>
      </c>
      <c r="L33" s="743"/>
    </row>
    <row r="34" spans="1:12" ht="15" customHeight="1" x14ac:dyDescent="0.3">
      <c r="A34" s="121">
        <f>Sheet1!A875</f>
        <v>301034500500</v>
      </c>
      <c r="B34" s="598" t="str">
        <f>IFERROR(VLOOKUP(A34,Sheet1!$A$4:$H$2722,5,0),"-")</f>
        <v>VMS FDP5/Vf 50x600x1250</v>
      </c>
      <c r="C34" s="593" t="e">
        <f>VLOOKUP(#REF!,Sheet1!$A$4:$H$2722,7,1)</f>
        <v>#REF!</v>
      </c>
      <c r="D34" s="599" t="e">
        <f>VLOOKUP(#REF!,Sheet1!$A$4:$H$2722,7,1)</f>
        <v>#REF!</v>
      </c>
      <c r="E34" s="41" t="str">
        <f>IFERROR(VLOOKUP(A34,Sheet1!$A$4:$N$2722,7,1),"-")</f>
        <v xml:space="preserve">mp </v>
      </c>
      <c r="F34" s="56">
        <f>IFERROR(VLOOKUP(A34,Sheet1!$A$4:$N$2722,9,1),"-")</f>
        <v>50</v>
      </c>
      <c r="G34" s="38">
        <f>IFERROR(VLOOKUP(A34,Sheet1!$A$4:$N$2722,10,1),"-")</f>
        <v>600</v>
      </c>
      <c r="H34" s="56">
        <f>IFERROR(VLOOKUP(A34,Sheet1!$A$4:$N$2722,11,1),"-")</f>
        <v>1250</v>
      </c>
      <c r="I34" s="25">
        <f>IFERROR(VLOOKUP($A34,Sheet1!$A$4:$H$2722,8,1),"-")</f>
        <v>33.950000000000003</v>
      </c>
      <c r="J34" s="25">
        <f>I34-(I34*Cuprins!$H$22)</f>
        <v>33.950000000000003</v>
      </c>
      <c r="L34" s="743"/>
    </row>
    <row r="35" spans="1:12" ht="15" customHeight="1" x14ac:dyDescent="0.3">
      <c r="A35" s="118">
        <f>Sheet1!A876</f>
        <v>301034500800</v>
      </c>
      <c r="B35" s="577" t="str">
        <f>IFERROR(VLOOKUP(A35,Sheet1!$A$4:$H$2722,5,0),"-")</f>
        <v>VMS FDP5/Vf 80x600x1250</v>
      </c>
      <c r="C35" s="578" t="e">
        <f>VLOOKUP(#REF!,Sheet1!$A$4:$H$2722,7,1)</f>
        <v>#REF!</v>
      </c>
      <c r="D35" s="592" t="e">
        <f>VLOOKUP(#REF!,Sheet1!$A$4:$H$2722,7,1)</f>
        <v>#REF!</v>
      </c>
      <c r="E35" s="30" t="str">
        <f>IFERROR(VLOOKUP(A35,Sheet1!$A$4:$N$2722,7,1),"-")</f>
        <v xml:space="preserve">mp </v>
      </c>
      <c r="F35" s="55">
        <f>IFERROR(VLOOKUP(A35,Sheet1!$A$4:$N$2722,9,1),"-")</f>
        <v>80</v>
      </c>
      <c r="G35" s="55">
        <f>IFERROR(VLOOKUP(A35,Sheet1!$A$4:$N$2722,10,1),"-")</f>
        <v>600</v>
      </c>
      <c r="H35" s="55">
        <f>IFERROR(VLOOKUP(A35,Sheet1!$A$4:$N$2722,11,1),"-")</f>
        <v>1250</v>
      </c>
      <c r="I35" s="26">
        <f>IFERROR(VLOOKUP($A35,Sheet1!$A$4:$H$2722,8,1),"-")</f>
        <v>52.33</v>
      </c>
      <c r="J35" s="26">
        <f>I35-(I35*Cuprins!$H$22)</f>
        <v>52.33</v>
      </c>
      <c r="L35" s="743"/>
    </row>
    <row r="36" spans="1:12" ht="15" customHeight="1" x14ac:dyDescent="0.3">
      <c r="A36" s="121">
        <f>Sheet1!A877</f>
        <v>301034501000</v>
      </c>
      <c r="B36" s="598" t="str">
        <f>IFERROR(VLOOKUP(A36,Sheet1!$A$4:$H$2722,5,0),"-")</f>
        <v>VMS FDP5/Vf 100x600x1250</v>
      </c>
      <c r="C36" s="593" t="e">
        <f>VLOOKUP(#REF!,Sheet1!$A$4:$H$2722,7,1)</f>
        <v>#REF!</v>
      </c>
      <c r="D36" s="599" t="e">
        <f>VLOOKUP(#REF!,Sheet1!$A$4:$H$2722,7,1)</f>
        <v>#REF!</v>
      </c>
      <c r="E36" s="41" t="str">
        <f>IFERROR(VLOOKUP(A36,Sheet1!$A$4:$N$2722,7,1),"-")</f>
        <v xml:space="preserve">mp </v>
      </c>
      <c r="F36" s="56">
        <f>IFERROR(VLOOKUP(A36,Sheet1!$A$4:$N$2722,9,1),"-")</f>
        <v>100</v>
      </c>
      <c r="G36" s="38">
        <f>IFERROR(VLOOKUP(A36,Sheet1!$A$4:$N$2722,10,1),"-")</f>
        <v>600</v>
      </c>
      <c r="H36" s="56">
        <f>IFERROR(VLOOKUP(A36,Sheet1!$A$4:$N$2722,11,1),"-")</f>
        <v>1250</v>
      </c>
      <c r="I36" s="25">
        <f>IFERROR(VLOOKUP($A36,Sheet1!$A$4:$H$2722,8,1),"-")</f>
        <v>64.599999999999994</v>
      </c>
      <c r="J36" s="25">
        <f>I36-(I36*Cuprins!$H$22)</f>
        <v>64.599999999999994</v>
      </c>
      <c r="L36" s="743"/>
    </row>
    <row r="37" spans="1:12" ht="15" customHeight="1" x14ac:dyDescent="0.3">
      <c r="A37" s="122">
        <f>Sheet1!A878</f>
        <v>301034501200</v>
      </c>
      <c r="B37" s="594" t="str">
        <f>IFERROR(VLOOKUP(A37,Sheet1!$A$4:$H$2722,5,0),"-")</f>
        <v>VMS FDP5/Vf 120x600x1250</v>
      </c>
      <c r="C37" s="595" t="e">
        <f>VLOOKUP(#REF!,Sheet1!$A$4:$H$2722,7,1)</f>
        <v>#REF!</v>
      </c>
      <c r="D37" s="596" t="e">
        <f>VLOOKUP(#REF!,Sheet1!$A$4:$H$2722,7,1)</f>
        <v>#REF!</v>
      </c>
      <c r="E37" s="31" t="str">
        <f>IFERROR(VLOOKUP(A37,Sheet1!$A$4:$N$2722,7,1),"-")</f>
        <v xml:space="preserve">mp </v>
      </c>
      <c r="F37" s="39">
        <f>IFERROR(VLOOKUP(A37,Sheet1!$A$4:$N$2722,9,1),"-")</f>
        <v>120</v>
      </c>
      <c r="G37" s="58">
        <f>IFERROR(VLOOKUP(A37,Sheet1!$A$4:$N$2722,10,1),"-")</f>
        <v>600</v>
      </c>
      <c r="H37" s="39">
        <f>IFERROR(VLOOKUP(A37,Sheet1!$A$4:$N$2722,11,1),"-")</f>
        <v>1250</v>
      </c>
      <c r="I37" s="26">
        <f>IFERROR(VLOOKUP($A37,Sheet1!$A$4:$H$2722,8,1),"-")</f>
        <v>76.86</v>
      </c>
      <c r="J37" s="26">
        <f>I37-(I37*Cuprins!$H$22)</f>
        <v>76.86</v>
      </c>
      <c r="K37" s="7"/>
      <c r="L37" s="743"/>
    </row>
    <row r="38" spans="1:12" ht="15" customHeight="1" x14ac:dyDescent="0.3">
      <c r="A38" s="119" t="s">
        <v>2994</v>
      </c>
      <c r="B38" s="610" t="str">
        <f>IFERROR(VLOOKUP(A38,Sheet1!$A$4:$H$2722,5,0),"-")</f>
        <v>-</v>
      </c>
      <c r="C38" s="597" t="e">
        <f>VLOOKUP(#REF!,Sheet1!$A$4:$H$2722,7,1)</f>
        <v>#REF!</v>
      </c>
      <c r="D38" s="622" t="e">
        <f>VLOOKUP(#REF!,Sheet1!$A$4:$H$2722,7,1)</f>
        <v>#REF!</v>
      </c>
      <c r="E38" s="45" t="str">
        <f>IFERROR(VLOOKUP(A38,Sheet1!$A$4:$N$2722,7,1),"-")</f>
        <v>-</v>
      </c>
      <c r="F38" s="35" t="str">
        <f>IFERROR(VLOOKUP(A38,Sheet1!$A$4:$N$2722,9,1),"-")</f>
        <v>-</v>
      </c>
      <c r="G38" s="59" t="str">
        <f>IFERROR(VLOOKUP(A38,Sheet1!$A$4:$N$2722,10,1),"-")</f>
        <v>-</v>
      </c>
      <c r="H38" s="59" t="str">
        <f>IFERROR(VLOOKUP(A38,Sheet1!$A$4:$N$2722,11,1),"-")</f>
        <v>-</v>
      </c>
      <c r="I38" s="43" t="str">
        <f>IFERROR(VLOOKUP($A38,Sheet1!$A$4:$H$2722,8,1),"-")</f>
        <v>-</v>
      </c>
      <c r="J38" s="43" t="str">
        <f>IFERROR(VLOOKUP($A38,Sheet1!$A$4:$H$2722,8,1),"-")</f>
        <v>-</v>
      </c>
      <c r="L38" s="743"/>
    </row>
    <row r="39" spans="1:12" ht="15" customHeight="1" x14ac:dyDescent="0.3">
      <c r="D39" t="s">
        <v>3171</v>
      </c>
      <c r="L39" s="743"/>
    </row>
    <row r="40" spans="1:12" ht="15" customHeight="1" x14ac:dyDescent="0.3">
      <c r="A40" s="667"/>
      <c r="B40" s="669" t="s">
        <v>3173</v>
      </c>
      <c r="C40" s="669"/>
      <c r="D40" s="669"/>
      <c r="E40" s="669"/>
      <c r="F40" s="669"/>
      <c r="G40" s="669"/>
      <c r="H40" s="669"/>
      <c r="I40" s="671"/>
      <c r="J40" s="672"/>
      <c r="K40" s="9"/>
      <c r="L40" s="743"/>
    </row>
    <row r="41" spans="1:12" ht="15" customHeight="1" x14ac:dyDescent="0.3">
      <c r="A41" s="668"/>
      <c r="B41" s="670"/>
      <c r="C41" s="670"/>
      <c r="D41" s="670"/>
      <c r="E41" s="670"/>
      <c r="F41" s="670"/>
      <c r="G41" s="670"/>
      <c r="H41" s="670"/>
      <c r="I41" s="673"/>
      <c r="J41" s="674"/>
      <c r="K41" s="9"/>
      <c r="L41" s="743"/>
    </row>
    <row r="42" spans="1:12" ht="15" customHeight="1" x14ac:dyDescent="0.3">
      <c r="A42" s="698" t="s">
        <v>2989</v>
      </c>
      <c r="B42" s="631" t="s">
        <v>2996</v>
      </c>
      <c r="C42" s="631"/>
      <c r="D42" s="631"/>
      <c r="E42" s="642" t="s">
        <v>3035</v>
      </c>
      <c r="F42" s="642" t="s">
        <v>2991</v>
      </c>
      <c r="G42" s="642" t="s">
        <v>2990</v>
      </c>
      <c r="H42" s="642" t="s">
        <v>3010</v>
      </c>
      <c r="I42" s="522" t="s">
        <v>3430</v>
      </c>
      <c r="J42" s="498" t="s">
        <v>3431</v>
      </c>
      <c r="L42" s="743"/>
    </row>
    <row r="43" spans="1:12" ht="15" customHeight="1" x14ac:dyDescent="0.3">
      <c r="A43" s="699"/>
      <c r="B43" s="633"/>
      <c r="C43" s="633"/>
      <c r="D43" s="633"/>
      <c r="E43" s="643"/>
      <c r="F43" s="643"/>
      <c r="G43" s="643"/>
      <c r="H43" s="643"/>
      <c r="I43" s="524"/>
      <c r="J43" s="500"/>
      <c r="L43" s="743"/>
    </row>
    <row r="44" spans="1:12" ht="15" customHeight="1" x14ac:dyDescent="0.3">
      <c r="A44" s="700"/>
      <c r="B44" s="635"/>
      <c r="C44" s="635"/>
      <c r="D44" s="635"/>
      <c r="E44" s="644"/>
      <c r="F44" s="643"/>
      <c r="G44" s="644"/>
      <c r="H44" s="644"/>
      <c r="I44" s="524"/>
      <c r="J44" s="500"/>
      <c r="L44" s="743"/>
    </row>
    <row r="45" spans="1:12" ht="15" customHeight="1" x14ac:dyDescent="0.3">
      <c r="A45" s="118">
        <f>Sheet1!A879</f>
        <v>301034800500</v>
      </c>
      <c r="B45" s="577" t="str">
        <f>IFERROR(VLOOKUP(A45,Sheet1!$A$4:$H$2722,5,0),"-")</f>
        <v>VMS DF42 PLUS GEMINI 2x50x1200x7000</v>
      </c>
      <c r="C45" s="578" t="e">
        <f>VLOOKUP(#REF!,Sheet1!$A$4:$H$2722,7,1)</f>
        <v>#REF!</v>
      </c>
      <c r="D45" s="592" t="e">
        <f>VLOOKUP(#REF!,Sheet1!$A$4:$H$2722,7,1)</f>
        <v>#REF!</v>
      </c>
      <c r="E45" s="30" t="str">
        <f>IFERROR(VLOOKUP(A45,Sheet1!$A$4:$N$2722,7,1),"-")</f>
        <v xml:space="preserve">mp </v>
      </c>
      <c r="F45" s="55" t="str">
        <f>IFERROR(VLOOKUP(A45,Sheet1!$A$4:$N$2722,9,1),"-")</f>
        <v>50x2</v>
      </c>
      <c r="G45" s="55">
        <f>IFERROR(VLOOKUP(A45,Sheet1!$A$4:$N$2722,10,1),"-")</f>
        <v>1200</v>
      </c>
      <c r="H45" s="55">
        <f>IFERROR(VLOOKUP(A45,Sheet1!$A$4:$N$2722,11,1),"-")</f>
        <v>7000</v>
      </c>
      <c r="I45" s="26">
        <f>IFERROR(VLOOKUP($A45,Sheet1!$A$4:$H$2722,8,1),"-")</f>
        <v>4.78</v>
      </c>
      <c r="J45" s="26">
        <f>I45-(I45*Cuprins!$H$22)</f>
        <v>4.78</v>
      </c>
      <c r="L45" s="743"/>
    </row>
    <row r="46" spans="1:12" ht="15" customHeight="1" x14ac:dyDescent="0.3">
      <c r="A46" s="121"/>
      <c r="B46" s="746" t="str">
        <f>IFERROR(VLOOKUP(A46,Sheet1!$A$4:$H$2722,5,0),"-")</f>
        <v>-</v>
      </c>
      <c r="C46" s="679" t="e">
        <f>VLOOKUP(#REF!,Sheet1!$A$4:$H$2722,7,1)</f>
        <v>#REF!</v>
      </c>
      <c r="D46" s="747" t="e">
        <f>VLOOKUP(#REF!,Sheet1!$A$4:$H$2722,7,1)</f>
        <v>#REF!</v>
      </c>
      <c r="E46" s="41" t="str">
        <f>IFERROR(VLOOKUP(A46,Sheet1!$A$4:$N$2722,7,1),"-")</f>
        <v>-</v>
      </c>
      <c r="F46" s="56" t="str">
        <f>IFERROR(VLOOKUP(A46,Sheet1!$A$4:$N$2722,9,1),"-")</f>
        <v>-</v>
      </c>
      <c r="G46" s="38" t="str">
        <f>IFERROR(VLOOKUP(A46,Sheet1!$A$4:$N$2722,10,1),"-")</f>
        <v>-</v>
      </c>
      <c r="H46" s="56" t="str">
        <f>IFERROR(VLOOKUP(A46,Sheet1!$A$4:$N$2722,11,1),"-")</f>
        <v>-</v>
      </c>
      <c r="I46" s="25" t="str">
        <f>IFERROR(VLOOKUP($A46,Sheet1!$A$4:$H$2722,8,1),"-")</f>
        <v>-</v>
      </c>
      <c r="J46" s="25" t="str">
        <f>IFERROR(VLOOKUP($A46,Sheet1!$A$4:$H$2722,8,1),"-")</f>
        <v>-</v>
      </c>
      <c r="L46" s="743"/>
    </row>
    <row r="47" spans="1:12" ht="15" customHeight="1" x14ac:dyDescent="0.3">
      <c r="A47" s="122"/>
      <c r="B47" s="606" t="str">
        <f>IFERROR(VLOOKUP(A47,Sheet1!$A$4:$H$2722,5,0),"-")</f>
        <v>-</v>
      </c>
      <c r="C47" s="607" t="e">
        <f>VLOOKUP(#REF!,Sheet1!$A$4:$H$2722,7,1)</f>
        <v>#REF!</v>
      </c>
      <c r="D47" s="608" t="e">
        <f>VLOOKUP(#REF!,Sheet1!$A$4:$H$2722,7,1)</f>
        <v>#REF!</v>
      </c>
      <c r="E47" s="31" t="str">
        <f>IFERROR(VLOOKUP(A47,Sheet1!$A$4:$N$2722,7,1),"-")</f>
        <v>-</v>
      </c>
      <c r="F47" s="39" t="str">
        <f>IFERROR(VLOOKUP(A47,Sheet1!$A$4:$N$2722,9,1),"-")</f>
        <v>-</v>
      </c>
      <c r="G47" s="58" t="str">
        <f>IFERROR(VLOOKUP(A47,Sheet1!$A$4:$N$2722,10,1),"-")</f>
        <v>-</v>
      </c>
      <c r="H47" s="39" t="str">
        <f>IFERROR(VLOOKUP(A47,Sheet1!$A$4:$N$2722,11,1),"-")</f>
        <v>-</v>
      </c>
      <c r="I47" s="26" t="str">
        <f>IFERROR(VLOOKUP($A47,Sheet1!$A$4:$H$2722,8,1),"-")</f>
        <v>-</v>
      </c>
      <c r="J47" s="26" t="str">
        <f>IFERROR(VLOOKUP($A47,Sheet1!$A$4:$H$2722,8,1),"-")</f>
        <v>-</v>
      </c>
      <c r="K47" s="7"/>
      <c r="L47" s="743"/>
    </row>
    <row r="48" spans="1:12" ht="15" customHeight="1" x14ac:dyDescent="0.3">
      <c r="A48" s="119" t="s">
        <v>2994</v>
      </c>
      <c r="B48" s="610" t="str">
        <f>IFERROR(VLOOKUP(A48,Sheet1!$A$4:$H$2722,5,0),"-")</f>
        <v>-</v>
      </c>
      <c r="C48" s="597" t="e">
        <f>VLOOKUP(#REF!,Sheet1!$A$4:$H$2722,7,1)</f>
        <v>#REF!</v>
      </c>
      <c r="D48" s="622" t="e">
        <f>VLOOKUP(#REF!,Sheet1!$A$4:$H$2722,7,1)</f>
        <v>#REF!</v>
      </c>
      <c r="E48" s="45" t="str">
        <f>IFERROR(VLOOKUP(A48,Sheet1!$A$4:$N$2722,7,1),"-")</f>
        <v>-</v>
      </c>
      <c r="F48" s="35" t="str">
        <f>IFERROR(VLOOKUP(A48,Sheet1!$A$4:$N$2722,9,1),"-")</f>
        <v>-</v>
      </c>
      <c r="G48" s="59" t="str">
        <f>IFERROR(VLOOKUP(A48,Sheet1!$A$4:$N$2722,10,1),"-")</f>
        <v>-</v>
      </c>
      <c r="H48" s="59" t="str">
        <f>IFERROR(VLOOKUP(A48,Sheet1!$A$4:$N$2722,11,1),"-")</f>
        <v>-</v>
      </c>
      <c r="I48" s="43" t="str">
        <f>IFERROR(VLOOKUP($A48,Sheet1!$A$4:$H$2722,8,1),"-")</f>
        <v>-</v>
      </c>
      <c r="J48" s="43" t="str">
        <f>IFERROR(VLOOKUP($A48,Sheet1!$A$4:$H$2722,8,1),"-")</f>
        <v>-</v>
      </c>
      <c r="L48" s="743"/>
    </row>
    <row r="49" spans="1:12" ht="15" customHeight="1" x14ac:dyDescent="0.3">
      <c r="A49" s="158"/>
      <c r="B49" s="159"/>
      <c r="C49" s="159"/>
      <c r="D49" s="159"/>
      <c r="E49" s="160"/>
      <c r="F49" s="161"/>
      <c r="G49" s="161"/>
      <c r="H49" s="161"/>
      <c r="I49" s="126"/>
      <c r="J49" s="126"/>
      <c r="L49" s="743"/>
    </row>
    <row r="50" spans="1:12" ht="15" customHeight="1" x14ac:dyDescent="0.3">
      <c r="A50" s="158"/>
      <c r="B50" s="159"/>
      <c r="C50" s="159"/>
      <c r="D50" s="159"/>
      <c r="E50" s="160"/>
      <c r="F50" s="161"/>
      <c r="G50" s="161"/>
      <c r="H50" s="161"/>
      <c r="I50" s="126"/>
      <c r="J50" s="126"/>
      <c r="K50" s="9"/>
      <c r="L50" s="743"/>
    </row>
    <row r="51" spans="1:12" ht="15" customHeight="1" x14ac:dyDescent="0.3">
      <c r="A51" s="158"/>
      <c r="B51" s="159"/>
      <c r="C51" s="159"/>
      <c r="D51" s="159"/>
      <c r="E51" s="160"/>
      <c r="F51" s="161"/>
      <c r="G51" s="161"/>
      <c r="H51" s="161"/>
      <c r="I51" s="126"/>
      <c r="J51" s="126"/>
      <c r="K51" s="9"/>
      <c r="L51" s="743"/>
    </row>
    <row r="52" spans="1:12" ht="15" customHeight="1" x14ac:dyDescent="0.3">
      <c r="A52" s="158"/>
      <c r="B52" s="159"/>
      <c r="C52" s="159"/>
      <c r="D52" s="159"/>
      <c r="E52" s="160"/>
      <c r="F52" s="161"/>
      <c r="G52" s="161"/>
      <c r="H52" s="161"/>
      <c r="I52" s="126"/>
      <c r="J52" s="126"/>
      <c r="L52" s="743"/>
    </row>
    <row r="53" spans="1:12" ht="15" customHeight="1" x14ac:dyDescent="0.3">
      <c r="A53" s="158"/>
      <c r="B53" s="159"/>
      <c r="C53" s="159"/>
      <c r="D53" s="159"/>
      <c r="E53" s="160"/>
      <c r="F53" s="161"/>
      <c r="G53" s="161"/>
      <c r="H53" s="161"/>
      <c r="I53" s="126"/>
      <c r="J53" s="126"/>
      <c r="L53" s="743"/>
    </row>
    <row r="54" spans="1:12" ht="15" customHeight="1" x14ac:dyDescent="0.3">
      <c r="A54" s="158"/>
      <c r="B54" s="159"/>
      <c r="C54" s="159"/>
      <c r="D54" s="159"/>
      <c r="E54" s="160"/>
      <c r="F54" s="161"/>
      <c r="G54" s="161"/>
      <c r="H54" s="161"/>
      <c r="I54" s="126"/>
      <c r="J54" s="126"/>
      <c r="L54" s="742" t="s">
        <v>3170</v>
      </c>
    </row>
    <row r="55" spans="1:12" ht="15" customHeight="1" x14ac:dyDescent="0.3">
      <c r="A55" s="92"/>
      <c r="B55" s="9"/>
      <c r="C55" s="9"/>
      <c r="D55" s="9"/>
      <c r="E55" s="16"/>
      <c r="F55" s="19"/>
      <c r="G55" s="17"/>
      <c r="H55" s="17"/>
      <c r="I55" s="18"/>
      <c r="J55" s="18"/>
      <c r="L55" s="742"/>
    </row>
    <row r="56" spans="1:12" ht="15" customHeight="1" x14ac:dyDescent="0.3">
      <c r="A56" s="667"/>
      <c r="B56" s="669" t="s">
        <v>3174</v>
      </c>
      <c r="C56" s="669"/>
      <c r="D56" s="669"/>
      <c r="E56" s="669"/>
      <c r="F56" s="669"/>
      <c r="G56" s="669"/>
      <c r="H56" s="669"/>
      <c r="I56" s="671"/>
      <c r="J56" s="672"/>
      <c r="K56" s="7"/>
      <c r="L56" s="742"/>
    </row>
    <row r="57" spans="1:12" ht="15" customHeight="1" x14ac:dyDescent="0.3">
      <c r="A57" s="668"/>
      <c r="B57" s="670"/>
      <c r="C57" s="670"/>
      <c r="D57" s="670"/>
      <c r="E57" s="670"/>
      <c r="F57" s="670"/>
      <c r="G57" s="670"/>
      <c r="H57" s="670"/>
      <c r="I57" s="673"/>
      <c r="J57" s="674"/>
      <c r="L57" s="742"/>
    </row>
    <row r="58" spans="1:12" ht="15" customHeight="1" x14ac:dyDescent="0.3">
      <c r="A58" s="698" t="s">
        <v>2989</v>
      </c>
      <c r="B58" s="631" t="s">
        <v>2996</v>
      </c>
      <c r="C58" s="631"/>
      <c r="D58" s="631"/>
      <c r="E58" s="642" t="s">
        <v>3035</v>
      </c>
      <c r="F58" s="642" t="s">
        <v>2991</v>
      </c>
      <c r="G58" s="642" t="s">
        <v>2990</v>
      </c>
      <c r="H58" s="642" t="s">
        <v>3010</v>
      </c>
      <c r="I58" s="522" t="s">
        <v>3430</v>
      </c>
      <c r="J58" s="498" t="s">
        <v>3431</v>
      </c>
      <c r="L58" s="742"/>
    </row>
    <row r="59" spans="1:12" ht="15" customHeight="1" x14ac:dyDescent="0.3">
      <c r="A59" s="699"/>
      <c r="B59" s="633"/>
      <c r="C59" s="633"/>
      <c r="D59" s="633"/>
      <c r="E59" s="643"/>
      <c r="F59" s="643"/>
      <c r="G59" s="643"/>
      <c r="H59" s="643"/>
      <c r="I59" s="524"/>
      <c r="J59" s="500"/>
      <c r="L59" s="742"/>
    </row>
    <row r="60" spans="1:12" ht="15" customHeight="1" x14ac:dyDescent="0.3">
      <c r="A60" s="700"/>
      <c r="B60" s="635"/>
      <c r="C60" s="635"/>
      <c r="D60" s="635"/>
      <c r="E60" s="644"/>
      <c r="F60" s="643"/>
      <c r="G60" s="644"/>
      <c r="H60" s="644"/>
      <c r="I60" s="524"/>
      <c r="J60" s="500"/>
      <c r="L60" s="742"/>
    </row>
    <row r="61" spans="1:12" ht="15" customHeight="1" x14ac:dyDescent="0.3">
      <c r="A61" s="118">
        <f>Sheet1!A880</f>
        <v>301034801000</v>
      </c>
      <c r="B61" s="577" t="str">
        <f>IFERROR(VLOOKUP(A61,Sheet1!$A$4:$H$2722,5,0),"-")</f>
        <v>VMS ELF AM2 100 x 1200x 7500</v>
      </c>
      <c r="C61" s="578" t="e">
        <f>VLOOKUP(#REF!,Sheet1!$A$4:$H$2722,7,1)</f>
        <v>#REF!</v>
      </c>
      <c r="D61" s="592" t="e">
        <f>VLOOKUP(#REF!,Sheet1!$A$4:$H$2722,7,1)</f>
        <v>#REF!</v>
      </c>
      <c r="E61" s="30" t="str">
        <f>IFERROR(VLOOKUP(A61,Sheet1!$A$4:$N$2722,7,1),"-")</f>
        <v xml:space="preserve">mp </v>
      </c>
      <c r="F61" s="55">
        <f>IFERROR(VLOOKUP(A61,Sheet1!$A$4:$N$2722,9,1),"-")</f>
        <v>100</v>
      </c>
      <c r="G61" s="55">
        <f>IFERROR(VLOOKUP(A61,Sheet1!$A$4:$N$2722,10,1),"-")</f>
        <v>1200</v>
      </c>
      <c r="H61" s="55">
        <f>IFERROR(VLOOKUP(A61,Sheet1!$A$4:$N$2722,11,1),"-")</f>
        <v>7500</v>
      </c>
      <c r="I61" s="26">
        <f>IFERROR(VLOOKUP($A61,Sheet1!$A$4:$H$2722,8,1),"-")</f>
        <v>11.18</v>
      </c>
      <c r="J61" s="26">
        <f>I61-(I61*Cuprins!$H$22)</f>
        <v>11.18</v>
      </c>
      <c r="L61" s="742"/>
    </row>
    <row r="62" spans="1:12" ht="15" customHeight="1" x14ac:dyDescent="0.3">
      <c r="A62" s="121">
        <f>Sheet1!A881</f>
        <v>301034900500</v>
      </c>
      <c r="B62" s="598" t="str">
        <f>IFERROR(VLOOKUP(A62,Sheet1!$A$4:$H$2722,5,0),"-")</f>
        <v>VMS ELF AM2,50mm cu folie deAL</v>
      </c>
      <c r="C62" s="593" t="e">
        <f>VLOOKUP(#REF!,Sheet1!$A$4:$H$2722,7,1)</f>
        <v>#REF!</v>
      </c>
      <c r="D62" s="599" t="e">
        <f>VLOOKUP(#REF!,Sheet1!$A$4:$H$2722,7,1)</f>
        <v>#REF!</v>
      </c>
      <c r="E62" s="41" t="str">
        <f>IFERROR(VLOOKUP(A62,Sheet1!$A$4:$N$2722,7,1),"-")</f>
        <v xml:space="preserve">mp </v>
      </c>
      <c r="F62" s="56">
        <f>IFERROR(VLOOKUP(A62,Sheet1!$A$4:$N$2722,9,1),"-")</f>
        <v>50</v>
      </c>
      <c r="G62" s="38">
        <f>IFERROR(VLOOKUP(A62,Sheet1!$A$4:$N$2722,10,1),"-")</f>
        <v>1200</v>
      </c>
      <c r="H62" s="56">
        <f>IFERROR(VLOOKUP(A62,Sheet1!$A$4:$N$2722,11,1),"-")</f>
        <v>7500</v>
      </c>
      <c r="I62" s="25">
        <f>IFERROR(VLOOKUP($A62,Sheet1!$A$4:$H$2722,8,1),"-")</f>
        <v>8.0500000000000007</v>
      </c>
      <c r="J62" s="25">
        <f>I62-(I62*Cuprins!$H$22)</f>
        <v>8.0500000000000007</v>
      </c>
      <c r="L62" s="742"/>
    </row>
    <row r="63" spans="1:12" ht="15" customHeight="1" x14ac:dyDescent="0.3">
      <c r="A63" s="122"/>
      <c r="B63" s="594" t="str">
        <f>IFERROR(VLOOKUP(A63,Sheet1!$A$4:$H$2722,5,0),"-")</f>
        <v>-</v>
      </c>
      <c r="C63" s="595" t="e">
        <f>VLOOKUP(#REF!,Sheet1!$A$4:$H$2722,7,1)</f>
        <v>#REF!</v>
      </c>
      <c r="D63" s="596" t="e">
        <f>VLOOKUP(#REF!,Sheet1!$A$4:$H$2722,7,1)</f>
        <v>#REF!</v>
      </c>
      <c r="E63" s="31" t="str">
        <f>IFERROR(VLOOKUP(A63,Sheet1!$A$4:$N$2722,7,1),"-")</f>
        <v>-</v>
      </c>
      <c r="F63" s="39" t="str">
        <f>IFERROR(VLOOKUP(A63,Sheet1!$A$4:$N$2722,9,1),"-")</f>
        <v>-</v>
      </c>
      <c r="G63" s="58" t="str">
        <f>IFERROR(VLOOKUP(A63,Sheet1!$A$4:$N$2722,10,1),"-")</f>
        <v>-</v>
      </c>
      <c r="H63" s="39" t="str">
        <f>IFERROR(VLOOKUP(A63,Sheet1!$A$4:$N$2722,11,1),"-")</f>
        <v>-</v>
      </c>
      <c r="I63" s="26" t="str">
        <f>IFERROR(VLOOKUP($A63,Sheet1!$A$4:$H$2722,8,1),"-")</f>
        <v>-</v>
      </c>
      <c r="J63" s="26" t="str">
        <f>IFERROR(VLOOKUP($A63,Sheet1!$A$4:$H$2722,8,1),"-")</f>
        <v>-</v>
      </c>
      <c r="L63" s="742"/>
    </row>
    <row r="64" spans="1:12" ht="15" customHeight="1" x14ac:dyDescent="0.3">
      <c r="A64" s="119" t="s">
        <v>2994</v>
      </c>
      <c r="B64" s="610" t="str">
        <f>IFERROR(VLOOKUP(A64,Sheet1!$A$4:$H$2722,5,0),"-")</f>
        <v>-</v>
      </c>
      <c r="C64" s="597" t="e">
        <f>VLOOKUP(#REF!,Sheet1!$A$4:$H$2722,7,1)</f>
        <v>#REF!</v>
      </c>
      <c r="D64" s="622" t="e">
        <f>VLOOKUP(#REF!,Sheet1!$A$4:$H$2722,7,1)</f>
        <v>#REF!</v>
      </c>
      <c r="E64" s="45" t="str">
        <f>IFERROR(VLOOKUP(A64,Sheet1!$A$4:$N$2722,7,1),"-")</f>
        <v>-</v>
      </c>
      <c r="F64" s="35" t="str">
        <f>IFERROR(VLOOKUP(A64,Sheet1!$A$4:$N$2722,9,1),"-")</f>
        <v>-</v>
      </c>
      <c r="G64" s="59" t="str">
        <f>IFERROR(VLOOKUP(A64,Sheet1!$A$4:$N$2722,10,1),"-")</f>
        <v>-</v>
      </c>
      <c r="H64" s="59" t="str">
        <f>IFERROR(VLOOKUP(A64,Sheet1!$A$4:$N$2722,11,1),"-")</f>
        <v>-</v>
      </c>
      <c r="I64" s="43" t="str">
        <f>IFERROR(VLOOKUP($A64,Sheet1!$A$4:$H$2722,8,1),"-")</f>
        <v>-</v>
      </c>
      <c r="J64" s="43" t="str">
        <f>IFERROR(VLOOKUP($A64,Sheet1!$A$4:$H$2722,8,1),"-")</f>
        <v>-</v>
      </c>
      <c r="K64" s="7"/>
      <c r="L64" s="742"/>
    </row>
    <row r="65" spans="11:12" ht="15" customHeight="1" x14ac:dyDescent="0.3">
      <c r="L65" s="742"/>
    </row>
    <row r="66" spans="11:12" ht="15" customHeight="1" x14ac:dyDescent="0.3">
      <c r="L66" s="742"/>
    </row>
    <row r="67" spans="11:12" ht="15" customHeight="1" x14ac:dyDescent="0.3">
      <c r="L67" s="742"/>
    </row>
    <row r="68" spans="11:12" ht="15" customHeight="1" x14ac:dyDescent="0.3">
      <c r="L68" s="742"/>
    </row>
    <row r="69" spans="11:12" ht="15" customHeight="1" x14ac:dyDescent="0.3">
      <c r="L69" s="494">
        <f>L17+1</f>
        <v>63</v>
      </c>
    </row>
    <row r="70" spans="11:12" ht="15" customHeight="1" x14ac:dyDescent="0.3">
      <c r="L70" s="494"/>
    </row>
    <row r="71" spans="11:12" ht="15" customHeight="1" x14ac:dyDescent="0.3">
      <c r="L71" s="743" t="s">
        <v>3169</v>
      </c>
    </row>
    <row r="72" spans="11:12" ht="15" customHeight="1" x14ac:dyDescent="0.3">
      <c r="L72" s="743"/>
    </row>
    <row r="73" spans="11:12" ht="15" customHeight="1" x14ac:dyDescent="0.3">
      <c r="K73" s="8"/>
      <c r="L73" s="743"/>
    </row>
    <row r="74" spans="11:12" ht="15" customHeight="1" x14ac:dyDescent="0.3">
      <c r="L74" s="743"/>
    </row>
    <row r="75" spans="11:12" ht="15" customHeight="1" x14ac:dyDescent="0.3">
      <c r="L75" s="743"/>
    </row>
    <row r="76" spans="11:12" ht="15" customHeight="1" x14ac:dyDescent="0.3">
      <c r="L76" s="743"/>
    </row>
    <row r="77" spans="11:12" ht="15" customHeight="1" x14ac:dyDescent="0.3">
      <c r="K77" s="7"/>
      <c r="L77" s="743"/>
    </row>
    <row r="78" spans="11:12" ht="15" customHeight="1" x14ac:dyDescent="0.3">
      <c r="K78" s="9"/>
      <c r="L78" s="743"/>
    </row>
    <row r="79" spans="11:12" ht="15" customHeight="1" x14ac:dyDescent="0.3">
      <c r="K79" s="9"/>
      <c r="L79" s="743"/>
    </row>
    <row r="80" spans="11:12" ht="15" customHeight="1" x14ac:dyDescent="0.3">
      <c r="K80" s="9"/>
      <c r="L80" s="743"/>
    </row>
    <row r="81" spans="11:12" ht="15" customHeight="1" x14ac:dyDescent="0.3">
      <c r="L81" s="743"/>
    </row>
    <row r="82" spans="11:12" ht="15" customHeight="1" x14ac:dyDescent="0.3">
      <c r="L82" s="743"/>
    </row>
    <row r="83" spans="11:12" ht="15" customHeight="1" x14ac:dyDescent="0.3">
      <c r="L83" s="743"/>
    </row>
    <row r="84" spans="11:12" ht="15" customHeight="1" x14ac:dyDescent="0.3">
      <c r="K84" s="9"/>
      <c r="L84" s="743"/>
    </row>
    <row r="85" spans="11:12" ht="15" customHeight="1" x14ac:dyDescent="0.3">
      <c r="K85" s="9"/>
      <c r="L85" s="743"/>
    </row>
    <row r="86" spans="11:12" ht="15" customHeight="1" x14ac:dyDescent="0.3">
      <c r="K86" s="9"/>
      <c r="L86" s="743"/>
    </row>
    <row r="87" spans="11:12" ht="15" customHeight="1" x14ac:dyDescent="0.3">
      <c r="K87" s="9"/>
      <c r="L87" s="743"/>
    </row>
    <row r="88" spans="11:12" ht="15" customHeight="1" x14ac:dyDescent="0.3">
      <c r="K88" s="9"/>
      <c r="L88" s="743"/>
    </row>
    <row r="89" spans="11:12" ht="15" customHeight="1" x14ac:dyDescent="0.3">
      <c r="K89" s="9"/>
      <c r="L89" s="743"/>
    </row>
    <row r="90" spans="11:12" ht="15" customHeight="1" x14ac:dyDescent="0.3">
      <c r="K90" s="9"/>
      <c r="L90" s="743"/>
    </row>
    <row r="91" spans="11:12" ht="15" customHeight="1" x14ac:dyDescent="0.3">
      <c r="L91" s="743"/>
    </row>
    <row r="92" spans="11:12" ht="15" customHeight="1" x14ac:dyDescent="0.3">
      <c r="L92" s="743"/>
    </row>
    <row r="93" spans="11:12" ht="15" customHeight="1" x14ac:dyDescent="0.3">
      <c r="L93" s="743"/>
    </row>
    <row r="94" spans="11:12" ht="15" customHeight="1" x14ac:dyDescent="0.3">
      <c r="L94" s="743"/>
    </row>
    <row r="95" spans="11:12" ht="15" customHeight="1" x14ac:dyDescent="0.3">
      <c r="L95" s="743"/>
    </row>
    <row r="96" spans="11:12" ht="15" customHeight="1" x14ac:dyDescent="0.3">
      <c r="L96" s="743"/>
    </row>
    <row r="97" spans="1:12" ht="15" customHeight="1" x14ac:dyDescent="0.3">
      <c r="L97" s="743"/>
    </row>
    <row r="98" spans="1:12" ht="15" customHeight="1" x14ac:dyDescent="0.3">
      <c r="K98" s="7"/>
      <c r="L98" s="743"/>
    </row>
    <row r="99" spans="1:12" ht="15" customHeight="1" x14ac:dyDescent="0.3">
      <c r="L99" s="743"/>
    </row>
    <row r="100" spans="1:12" ht="15" customHeight="1" x14ac:dyDescent="0.3">
      <c r="L100" s="743"/>
    </row>
    <row r="101" spans="1:12" ht="15" customHeight="1" x14ac:dyDescent="0.3">
      <c r="K101" s="9"/>
      <c r="L101" s="743"/>
    </row>
    <row r="102" spans="1:12" ht="15" customHeight="1" x14ac:dyDescent="0.3">
      <c r="K102" s="9"/>
      <c r="L102" s="743"/>
    </row>
    <row r="103" spans="1:12" ht="15" customHeight="1" x14ac:dyDescent="0.3">
      <c r="L103" s="743"/>
    </row>
    <row r="104" spans="1:12" ht="15" customHeight="1" x14ac:dyDescent="0.3">
      <c r="L104" s="743"/>
    </row>
    <row r="105" spans="1:12" ht="15" customHeight="1" x14ac:dyDescent="0.3">
      <c r="L105" s="743"/>
    </row>
    <row r="106" spans="1:12" ht="15" customHeight="1" x14ac:dyDescent="0.3">
      <c r="K106" s="7"/>
      <c r="L106" s="742" t="s">
        <v>3170</v>
      </c>
    </row>
    <row r="107" spans="1:12" ht="15" customHeight="1" thickBot="1" x14ac:dyDescent="0.35">
      <c r="L107" s="742"/>
    </row>
    <row r="108" spans="1:12" ht="15" customHeight="1" x14ac:dyDescent="0.3">
      <c r="A108" s="686"/>
      <c r="B108" s="661" t="s">
        <v>3367</v>
      </c>
      <c r="C108" s="661"/>
      <c r="D108" s="661"/>
      <c r="E108" s="661"/>
      <c r="F108" s="661"/>
      <c r="G108" s="661"/>
      <c r="H108" s="661"/>
      <c r="I108" s="738"/>
      <c r="J108" s="664"/>
      <c r="L108" s="742"/>
    </row>
    <row r="109" spans="1:12" ht="15" customHeight="1" x14ac:dyDescent="0.3">
      <c r="A109" s="687"/>
      <c r="B109" s="662"/>
      <c r="C109" s="662"/>
      <c r="D109" s="662"/>
      <c r="E109" s="662"/>
      <c r="F109" s="662"/>
      <c r="G109" s="662"/>
      <c r="H109" s="662"/>
      <c r="I109" s="739"/>
      <c r="J109" s="665"/>
      <c r="K109" s="9"/>
      <c r="L109" s="742"/>
    </row>
    <row r="110" spans="1:12" ht="15" customHeight="1" thickBot="1" x14ac:dyDescent="0.35">
      <c r="A110" s="688"/>
      <c r="B110" s="663"/>
      <c r="C110" s="663"/>
      <c r="D110" s="663"/>
      <c r="E110" s="663"/>
      <c r="F110" s="663"/>
      <c r="G110" s="663"/>
      <c r="H110" s="663"/>
      <c r="I110" s="740"/>
      <c r="J110" s="666"/>
      <c r="K110" s="9"/>
      <c r="L110" s="742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742"/>
    </row>
    <row r="112" spans="1:12" ht="15" customHeight="1" x14ac:dyDescent="0.3">
      <c r="A112" s="667"/>
      <c r="B112" s="669" t="s">
        <v>3176</v>
      </c>
      <c r="C112" s="669"/>
      <c r="D112" s="669"/>
      <c r="E112" s="669"/>
      <c r="F112" s="669"/>
      <c r="G112" s="669"/>
      <c r="H112" s="669"/>
      <c r="I112" s="671"/>
      <c r="J112" s="672"/>
      <c r="L112" s="742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42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L114" s="742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42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K116" s="7"/>
      <c r="L116" s="742"/>
    </row>
    <row r="117" spans="1:12" ht="15" customHeight="1" x14ac:dyDescent="0.3">
      <c r="A117" s="109">
        <f>Sheet1!A882</f>
        <v>301035100200</v>
      </c>
      <c r="B117" s="626" t="str">
        <f>IFERROR(VLOOKUP(A117,Sheet1!$A$4:$H$2722,5,0),"-")</f>
        <v>VMS NatuRoll 042 50x2x1200x6700 mm</v>
      </c>
      <c r="C117" s="627" t="e">
        <f>VLOOKUP(#REF!,Sheet1!$A$4:$H$2722,7,1)</f>
        <v>#REF!</v>
      </c>
      <c r="D117" s="628" t="e">
        <f>VLOOKUP(#REF!,Sheet1!$A$4:$H$2722,7,1)</f>
        <v>#REF!</v>
      </c>
      <c r="E117" s="30" t="str">
        <f>IFERROR(VLOOKUP(A117,Sheet1!$A$4:$N$2722,7,1),"-")</f>
        <v xml:space="preserve">mp </v>
      </c>
      <c r="F117" s="55" t="str">
        <f>IFERROR(VLOOKUP(A117,Sheet1!$A$4:$N$2722,9,1),"-")</f>
        <v>50x2</v>
      </c>
      <c r="G117" s="55">
        <f>IFERROR(VLOOKUP(A117,Sheet1!$A$4:$N$2722,10,1),"-")</f>
        <v>1200</v>
      </c>
      <c r="H117" s="55">
        <f>IFERROR(VLOOKUP(A117,Sheet1!$A$4:$N$2722,11,1),"-")</f>
        <v>6700</v>
      </c>
      <c r="I117" s="26">
        <f>IFERROR(VLOOKUP($A117,Sheet1!$A$4:$H$2722,8,1),"-")</f>
        <v>4.25</v>
      </c>
      <c r="J117" s="26">
        <f>I117-(I117*Cuprins!$H$22)</f>
        <v>4.25</v>
      </c>
      <c r="L117" s="742"/>
    </row>
    <row r="118" spans="1:12" ht="15" customHeight="1" x14ac:dyDescent="0.3">
      <c r="A118" s="107"/>
      <c r="B118" s="89" t="str">
        <f>IFERROR(VLOOKUP(A118,Sheet1!$A$4:$H$2722,5,0),"-")</f>
        <v>-</v>
      </c>
      <c r="C118" s="90"/>
      <c r="D118" s="91"/>
      <c r="E118" s="41" t="str">
        <f>IFERROR(VLOOKUP(A118,Sheet1!$A$4:$N$2722,7,1),"-")</f>
        <v>-</v>
      </c>
      <c r="F118" s="56" t="str">
        <f>IFERROR(VLOOKUP(A118,Sheet1!$A$4:$N$2722,9,1),"-")</f>
        <v>-</v>
      </c>
      <c r="G118" s="38" t="str">
        <f>IFERROR(VLOOKUP(A118,Sheet1!$A$4:$N$2722,10,1),"-")</f>
        <v>-</v>
      </c>
      <c r="H118" s="57" t="str">
        <f>IFERROR(VLOOKUP(A118,Sheet1!$A$4:$N$2722,11,1),"-")</f>
        <v>-</v>
      </c>
      <c r="I118" s="42" t="str">
        <f>IFERROR(VLOOKUP($A118,Sheet1!$A$4:$H$2722,8,1),"-")</f>
        <v>-</v>
      </c>
      <c r="J118" s="42" t="str">
        <f>IFERROR(VLOOKUP($A118,Sheet1!$A$4:$H$2722,8,1),"-")</f>
        <v>-</v>
      </c>
      <c r="L118" s="742"/>
    </row>
    <row r="119" spans="1:12" ht="15" customHeight="1" x14ac:dyDescent="0.3">
      <c r="A119" s="105" t="s">
        <v>2994</v>
      </c>
      <c r="B119" s="594" t="str">
        <f>IFERROR(VLOOKUP(A119,Sheet1!$A$4:$H$2722,5,0),"-")</f>
        <v>-</v>
      </c>
      <c r="C119" s="595" t="e">
        <f>VLOOKUP(#REF!,Sheet1!$A$4:$H$2722,7,1)</f>
        <v>#REF!</v>
      </c>
      <c r="D119" s="596" t="e">
        <f>VLOOKUP(#REF!,Sheet1!$A$4:$H$2722,7,1)</f>
        <v>#REF!</v>
      </c>
      <c r="E119" s="31" t="str">
        <f>IFERROR(VLOOKUP(A119,Sheet1!$A$4:$N$2722,7,1),"-")</f>
        <v>-</v>
      </c>
      <c r="F119" s="39" t="str">
        <f>IFERROR(VLOOKUP(A119,Sheet1!$A$4:$N$2722,9,1),"-")</f>
        <v>-</v>
      </c>
      <c r="G119" s="58" t="str">
        <f>IFERROR(VLOOKUP(A119,Sheet1!$A$4:$N$2722,10,1),"-")</f>
        <v>-</v>
      </c>
      <c r="H119" s="39" t="str">
        <f>IFERROR(VLOOKUP(A119,Sheet1!$A$4:$N$2722,11,1),"-")</f>
        <v>-</v>
      </c>
      <c r="I119" s="26" t="str">
        <f>IFERROR(VLOOKUP($A119,Sheet1!$A$4:$H$2722,8,1),"-")</f>
        <v>-</v>
      </c>
      <c r="J119" s="26" t="str">
        <f>IFERROR(VLOOKUP($A119,Sheet1!$A$4:$H$2722,8,1),"-")</f>
        <v>-</v>
      </c>
      <c r="L119" s="742"/>
    </row>
    <row r="120" spans="1:12" ht="15" customHeight="1" x14ac:dyDescent="0.3">
      <c r="A120" s="108"/>
      <c r="B120" s="614" t="str">
        <f>IFERROR(VLOOKUP(A120,Sheet1!$A$4:$H$2722,5,0),"-")</f>
        <v>-</v>
      </c>
      <c r="C120" s="609" t="e">
        <f>VLOOKUP(#REF!,Sheet1!$A$4:$H$2722,7,1)</f>
        <v>#REF!</v>
      </c>
      <c r="D120" s="615" t="e">
        <f>VLOOKUP(#REF!,Sheet1!$A$4:$H$2722,7,1)</f>
        <v>#REF!</v>
      </c>
      <c r="E120" s="45" t="str">
        <f>IFERROR(VLOOKUP(A120,Sheet1!$A$4:$N$2722,7,1),"-")</f>
        <v>-</v>
      </c>
      <c r="F120" s="28" t="str">
        <f>IFERROR(VLOOKUP(A120,Sheet1!$A$4:$N$2722,9,1),"-")</f>
        <v>-</v>
      </c>
      <c r="G120" s="44" t="str">
        <f>IFERROR(VLOOKUP(A120,Sheet1!$A$4:$N$2722,10,1),"-")</f>
        <v>-</v>
      </c>
      <c r="H120" s="44" t="str">
        <f>IFERROR(VLOOKUP(A120,Sheet1!$A$4:$N$2722,11,1),"-")</f>
        <v>-</v>
      </c>
      <c r="I120" s="43" t="str">
        <f>IFERROR(VLOOKUP($A120,Sheet1!$A$4:$H$2722,8,1),"-")</f>
        <v>-</v>
      </c>
      <c r="J120" s="43" t="str">
        <f>IFERROR(VLOOKUP($A120,Sheet1!$A$4:$H$2722,8,1),"-")</f>
        <v>-</v>
      </c>
      <c r="L120" s="742"/>
    </row>
    <row r="121" spans="1:12" ht="15" customHeight="1" x14ac:dyDescent="0.3">
      <c r="A121" s="13"/>
      <c r="C121" s="13"/>
      <c r="D121" s="13"/>
      <c r="E121" s="13"/>
      <c r="F121" s="13"/>
      <c r="H121" s="13"/>
      <c r="I121" s="13"/>
      <c r="J121" s="13"/>
      <c r="L121" s="494">
        <f>L69+1</f>
        <v>64</v>
      </c>
    </row>
    <row r="122" spans="1:12" ht="15" customHeight="1" x14ac:dyDescent="0.3">
      <c r="A122" s="667"/>
      <c r="B122" s="669" t="s">
        <v>3177</v>
      </c>
      <c r="C122" s="669"/>
      <c r="D122" s="669"/>
      <c r="E122" s="669"/>
      <c r="F122" s="669"/>
      <c r="G122" s="669"/>
      <c r="H122" s="669"/>
      <c r="I122" s="732"/>
      <c r="J122" s="733"/>
      <c r="L122" s="494"/>
    </row>
    <row r="123" spans="1:12" ht="15" customHeight="1" x14ac:dyDescent="0.3">
      <c r="A123" s="675"/>
      <c r="B123" s="676"/>
      <c r="C123" s="676"/>
      <c r="D123" s="676"/>
      <c r="E123" s="676"/>
      <c r="F123" s="676"/>
      <c r="G123" s="676"/>
      <c r="H123" s="676"/>
      <c r="I123" s="734"/>
      <c r="J123" s="735"/>
      <c r="L123" s="743" t="s">
        <v>3169</v>
      </c>
    </row>
    <row r="124" spans="1:12" ht="15" customHeight="1" x14ac:dyDescent="0.3">
      <c r="A124" s="668"/>
      <c r="B124" s="670"/>
      <c r="C124" s="670"/>
      <c r="D124" s="670"/>
      <c r="E124" s="670"/>
      <c r="F124" s="670"/>
      <c r="G124" s="670"/>
      <c r="H124" s="670"/>
      <c r="I124" s="736"/>
      <c r="J124" s="737"/>
      <c r="L124" s="743"/>
    </row>
    <row r="125" spans="1:12" ht="15" customHeight="1" x14ac:dyDescent="0.3">
      <c r="A125" s="698" t="s">
        <v>2989</v>
      </c>
      <c r="B125" s="631" t="s">
        <v>2996</v>
      </c>
      <c r="C125" s="631"/>
      <c r="D125" s="631"/>
      <c r="E125" s="642" t="s">
        <v>3035</v>
      </c>
      <c r="F125" s="642" t="s">
        <v>2991</v>
      </c>
      <c r="G125" s="642" t="s">
        <v>2990</v>
      </c>
      <c r="H125" s="642" t="s">
        <v>3010</v>
      </c>
      <c r="I125" s="522" t="s">
        <v>3430</v>
      </c>
      <c r="J125" s="498" t="s">
        <v>3431</v>
      </c>
      <c r="L125" s="743"/>
    </row>
    <row r="126" spans="1:12" ht="15" customHeight="1" x14ac:dyDescent="0.3">
      <c r="A126" s="699"/>
      <c r="B126" s="633"/>
      <c r="C126" s="633"/>
      <c r="D126" s="633"/>
      <c r="E126" s="643"/>
      <c r="F126" s="643"/>
      <c r="G126" s="643"/>
      <c r="H126" s="643"/>
      <c r="I126" s="524"/>
      <c r="J126" s="500"/>
      <c r="L126" s="743"/>
    </row>
    <row r="127" spans="1:12" ht="15" customHeight="1" x14ac:dyDescent="0.3">
      <c r="A127" s="700"/>
      <c r="B127" s="635"/>
      <c r="C127" s="635"/>
      <c r="D127" s="635"/>
      <c r="E127" s="644"/>
      <c r="F127" s="643"/>
      <c r="G127" s="644"/>
      <c r="H127" s="644"/>
      <c r="I127" s="524"/>
      <c r="J127" s="500"/>
      <c r="L127" s="743"/>
    </row>
    <row r="128" spans="1:12" ht="15" customHeight="1" x14ac:dyDescent="0.3">
      <c r="A128" s="109">
        <f>Sheet1!A883</f>
        <v>301035101500</v>
      </c>
      <c r="B128" s="93" t="str">
        <f>IFERROR(VLOOKUP(A128,Sheet1!$A$4:$H$2722,5,0),"-")</f>
        <v>VMS CLASSIC 040 50x1200x10000 cu Al</v>
      </c>
      <c r="C128" s="94"/>
      <c r="D128" s="95"/>
      <c r="E128" s="30" t="str">
        <f>IFERROR(VLOOKUP(A128,Sheet1!$A$4:$N$2722,7,1),"-")</f>
        <v xml:space="preserve">mp </v>
      </c>
      <c r="F128" s="55">
        <f>IFERROR(VLOOKUP(A128,Sheet1!$A$4:$N$2722,9,1),"-")</f>
        <v>50</v>
      </c>
      <c r="G128" s="55">
        <f>IFERROR(VLOOKUP(A128,Sheet1!$A$4:$N$2722,10,1),"-")</f>
        <v>1200</v>
      </c>
      <c r="H128" s="55">
        <f>IFERROR(VLOOKUP(A128,Sheet1!$A$4:$N$2722,11,1),"-")</f>
        <v>10000</v>
      </c>
      <c r="I128" s="26">
        <f>IFERROR(VLOOKUP($A128,Sheet1!$A$4:$H$2722,8,1),"-")</f>
        <v>9.4600000000000009</v>
      </c>
      <c r="J128" s="26">
        <f>I128-(I128*Cuprins!$H$22)</f>
        <v>9.4600000000000009</v>
      </c>
      <c r="K128" s="7"/>
      <c r="L128" s="743"/>
    </row>
    <row r="129" spans="1:12" ht="15" customHeight="1" x14ac:dyDescent="0.3">
      <c r="A129" s="107">
        <f>Sheet1!A884</f>
        <v>301035102000</v>
      </c>
      <c r="B129" s="89" t="str">
        <f>IFERROR(VLOOKUP(A129,Sheet1!$A$4:$H$2722,5,0),"-")</f>
        <v>VMS CLASSIC 044 100x1200x8000 cu Al</v>
      </c>
      <c r="C129" s="90"/>
      <c r="D129" s="91"/>
      <c r="E129" s="41" t="str">
        <f>IFERROR(VLOOKUP(A129,Sheet1!$A$4:$N$2722,7,1),"-")</f>
        <v xml:space="preserve">mp </v>
      </c>
      <c r="F129" s="56">
        <f>IFERROR(VLOOKUP(A129,Sheet1!$A$4:$N$2722,9,1),"-")</f>
        <v>100</v>
      </c>
      <c r="G129" s="38">
        <f>IFERROR(VLOOKUP(A129,Sheet1!$A$4:$N$2722,10,1),"-")</f>
        <v>1200</v>
      </c>
      <c r="H129" s="56">
        <f>IFERROR(VLOOKUP(A129,Sheet1!$A$4:$N$2722,11,1),"-")</f>
        <v>8000</v>
      </c>
      <c r="I129" s="25">
        <f>IFERROR(VLOOKUP($A129,Sheet1!$A$4:$H$2722,8,1),"-")</f>
        <v>12.52</v>
      </c>
      <c r="J129" s="25">
        <f>I129-(I129*Cuprins!$H$22)</f>
        <v>12.52</v>
      </c>
      <c r="L129" s="743"/>
    </row>
    <row r="130" spans="1:12" ht="15" customHeight="1" x14ac:dyDescent="0.3">
      <c r="A130" s="105"/>
      <c r="B130" s="594" t="str">
        <f>IFERROR(VLOOKUP(A130,Sheet1!$A$4:$H$2722,5,0),"-")</f>
        <v>-</v>
      </c>
      <c r="C130" s="595" t="e">
        <f>VLOOKUP(#REF!,Sheet1!$A$4:$H$2722,7,1)</f>
        <v>#REF!</v>
      </c>
      <c r="D130" s="596" t="e">
        <f>VLOOKUP(#REF!,Sheet1!$A$4:$H$2722,7,1)</f>
        <v>#REF!</v>
      </c>
      <c r="E130" s="31" t="str">
        <f>IFERROR(VLOOKUP(A130,Sheet1!$A$4:$N$2722,7,1),"-")</f>
        <v>-</v>
      </c>
      <c r="F130" s="39" t="str">
        <f>IFERROR(VLOOKUP(A130,Sheet1!$A$4:$N$2722,9,1),"-")</f>
        <v>-</v>
      </c>
      <c r="G130" s="58" t="str">
        <f>IFERROR(VLOOKUP(A130,Sheet1!$A$4:$N$2722,10,1),"-")</f>
        <v>-</v>
      </c>
      <c r="H130" s="39" t="str">
        <f>IFERROR(VLOOKUP(A130,Sheet1!$A$4:$N$2722,11,1),"-")</f>
        <v>-</v>
      </c>
      <c r="I130" s="26" t="str">
        <f>IFERROR(VLOOKUP($A130,Sheet1!$A$4:$H$2722,8,1),"-")</f>
        <v>-</v>
      </c>
      <c r="J130" s="26" t="str">
        <f>IFERROR(VLOOKUP($A130,Sheet1!$A$4:$H$2722,8,1),"-")</f>
        <v>-</v>
      </c>
      <c r="L130" s="743"/>
    </row>
    <row r="131" spans="1:12" ht="15" customHeight="1" x14ac:dyDescent="0.3">
      <c r="A131" s="108" t="s">
        <v>2994</v>
      </c>
      <c r="B131" s="614" t="str">
        <f>IFERROR(VLOOKUP(A131,Sheet1!$A$4:$H$2722,5,0),"-")</f>
        <v>-</v>
      </c>
      <c r="C131" s="609" t="e">
        <f>VLOOKUP(#REF!,Sheet1!$A$4:$H$2722,7,1)</f>
        <v>#REF!</v>
      </c>
      <c r="D131" s="615" t="e">
        <f>VLOOKUP(#REF!,Sheet1!$A$4:$H$2722,7,1)</f>
        <v>#REF!</v>
      </c>
      <c r="E131" s="45" t="str">
        <f>IFERROR(VLOOKUP(A131,Sheet1!$A$4:$N$2722,7,1),"-")</f>
        <v>-</v>
      </c>
      <c r="F131" s="35" t="str">
        <f>IFERROR(VLOOKUP(A131,Sheet1!$A$4:$N$2722,9,1),"-")</f>
        <v>-</v>
      </c>
      <c r="G131" s="59" t="str">
        <f>IFERROR(VLOOKUP(A131,Sheet1!$A$4:$N$2722,10,1),"-")</f>
        <v>-</v>
      </c>
      <c r="H131" s="59" t="str">
        <f>IFERROR(VLOOKUP(A131,Sheet1!$A$4:$N$2722,11,1),"-")</f>
        <v>-</v>
      </c>
      <c r="I131" s="43" t="str">
        <f>IFERROR(VLOOKUP($A131,Sheet1!$A$4:$H$2722,8,1),"-")</f>
        <v>-</v>
      </c>
      <c r="J131" s="43" t="str">
        <f>IFERROR(VLOOKUP($A131,Sheet1!$A$4:$H$2722,8,1),"-")</f>
        <v>-</v>
      </c>
      <c r="L131" s="743"/>
    </row>
    <row r="132" spans="1:12" ht="15" customHeight="1" x14ac:dyDescent="0.3">
      <c r="L132" s="743"/>
    </row>
    <row r="133" spans="1:12" ht="15" customHeight="1" x14ac:dyDescent="0.3">
      <c r="A133" s="667"/>
      <c r="B133" s="669" t="s">
        <v>3178</v>
      </c>
      <c r="C133" s="669"/>
      <c r="D133" s="669"/>
      <c r="E133" s="669"/>
      <c r="F133" s="669"/>
      <c r="G133" s="669"/>
      <c r="H133" s="669"/>
      <c r="I133" s="671"/>
      <c r="J133" s="672"/>
      <c r="L133" s="743"/>
    </row>
    <row r="134" spans="1:12" ht="15" customHeight="1" x14ac:dyDescent="0.3">
      <c r="A134" s="668"/>
      <c r="B134" s="670"/>
      <c r="C134" s="670"/>
      <c r="D134" s="670"/>
      <c r="E134" s="670"/>
      <c r="F134" s="670"/>
      <c r="G134" s="670"/>
      <c r="H134" s="670"/>
      <c r="I134" s="673"/>
      <c r="J134" s="674"/>
      <c r="L134" s="743"/>
    </row>
    <row r="135" spans="1:12" ht="15" customHeight="1" x14ac:dyDescent="0.3">
      <c r="A135" s="698" t="s">
        <v>2989</v>
      </c>
      <c r="B135" s="631" t="s">
        <v>2996</v>
      </c>
      <c r="C135" s="631"/>
      <c r="D135" s="631"/>
      <c r="E135" s="642" t="s">
        <v>3035</v>
      </c>
      <c r="F135" s="642" t="s">
        <v>2991</v>
      </c>
      <c r="G135" s="642" t="s">
        <v>2990</v>
      </c>
      <c r="H135" s="642" t="s">
        <v>3010</v>
      </c>
      <c r="I135" s="522" t="s">
        <v>3430</v>
      </c>
      <c r="J135" s="498" t="s">
        <v>3431</v>
      </c>
      <c r="L135" s="743"/>
    </row>
    <row r="136" spans="1:12" ht="15" customHeight="1" x14ac:dyDescent="0.3">
      <c r="A136" s="699"/>
      <c r="B136" s="633"/>
      <c r="C136" s="633"/>
      <c r="D136" s="633"/>
      <c r="E136" s="643"/>
      <c r="F136" s="643"/>
      <c r="G136" s="643"/>
      <c r="H136" s="643"/>
      <c r="I136" s="524"/>
      <c r="J136" s="500"/>
      <c r="L136" s="743"/>
    </row>
    <row r="137" spans="1:12" ht="15" customHeight="1" x14ac:dyDescent="0.3">
      <c r="A137" s="700"/>
      <c r="B137" s="635"/>
      <c r="C137" s="635"/>
      <c r="D137" s="635"/>
      <c r="E137" s="644"/>
      <c r="F137" s="643"/>
      <c r="G137" s="644"/>
      <c r="H137" s="644"/>
      <c r="I137" s="524"/>
      <c r="J137" s="500"/>
      <c r="L137" s="743"/>
    </row>
    <row r="138" spans="1:12" ht="15" customHeight="1" x14ac:dyDescent="0.3">
      <c r="A138" s="111">
        <f>Sheet1!A885</f>
        <v>301035202000</v>
      </c>
      <c r="B138" s="626" t="str">
        <f>IFERROR(VLOOKUP(A138,Sheet1!$A$4:$H$2722,5,0),"-")</f>
        <v>VMS TP 116M -200x600x1350 mm</v>
      </c>
      <c r="C138" s="627" t="e">
        <f>VLOOKUP(#REF!,Sheet1!$A$4:$H$2722,7,1)</f>
        <v>#REF!</v>
      </c>
      <c r="D138" s="628" t="e">
        <f>VLOOKUP(#REF!,Sheet1!$A$4:$H$2722,7,1)</f>
        <v>#REF!</v>
      </c>
      <c r="E138" s="30" t="str">
        <f>IFERROR(VLOOKUP(A138,Sheet1!$A$4:$N$2722,7,1),"-")</f>
        <v xml:space="preserve">mp </v>
      </c>
      <c r="F138" s="55">
        <f>IFERROR(VLOOKUP(A138,Sheet1!$A$4:$N$2722,9,1),"-")</f>
        <v>200</v>
      </c>
      <c r="G138" s="55">
        <f>IFERROR(VLOOKUP(A138,Sheet1!$A$4:$N$2722,10,1),"-")</f>
        <v>600</v>
      </c>
      <c r="H138" s="55">
        <f>IFERROR(VLOOKUP(A138,Sheet1!$A$4:$N$2722,11,1),"-")</f>
        <v>1350</v>
      </c>
      <c r="I138" s="26">
        <f>IFERROR(VLOOKUP($A138,Sheet1!$A$4:$H$2722,8,1),"-")</f>
        <v>31.58</v>
      </c>
      <c r="J138" s="26">
        <f>I138-(I138*Cuprins!$H$22)</f>
        <v>31.58</v>
      </c>
      <c r="K138" s="8"/>
      <c r="L138" s="743"/>
    </row>
    <row r="139" spans="1:12" ht="15" customHeight="1" x14ac:dyDescent="0.3">
      <c r="A139" s="112">
        <f>Sheet1!A886</f>
        <v>301035221000</v>
      </c>
      <c r="B139" s="744" t="str">
        <f>IFERROR(VLOOKUP(A139,Sheet1!$A$4:$H$2722,5,0),"-")</f>
        <v>VMB TP 425B 100x600x1250 mm</v>
      </c>
      <c r="C139" s="728" t="e">
        <f>VLOOKUP(#REF!,Sheet1!$A$4:$H$2722,7,1)</f>
        <v>#REF!</v>
      </c>
      <c r="D139" s="745" t="e">
        <f>VLOOKUP(#REF!,Sheet1!$A$4:$H$2722,7,1)</f>
        <v>#REF!</v>
      </c>
      <c r="E139" s="41" t="str">
        <f>IFERROR(VLOOKUP(A139,Sheet1!$A$4:$N$2722,7,1),"-")</f>
        <v xml:space="preserve">mp </v>
      </c>
      <c r="F139" s="56">
        <f>IFERROR(VLOOKUP(A139,Sheet1!$A$4:$N$2722,9,1),"-")</f>
        <v>100</v>
      </c>
      <c r="G139" s="38">
        <f>IFERROR(VLOOKUP(A139,Sheet1!$A$4:$N$2722,10,1),"-")</f>
        <v>600</v>
      </c>
      <c r="H139" s="56">
        <f>IFERROR(VLOOKUP(A139,Sheet1!$A$4:$N$2722,11,1),"-")</f>
        <v>1250</v>
      </c>
      <c r="I139" s="25">
        <f>IFERROR(VLOOKUP($A139,Sheet1!$A$4:$H$2722,8,1),"-")</f>
        <v>28.63</v>
      </c>
      <c r="J139" s="25">
        <f>I139-(I139*Cuprins!$H$22)</f>
        <v>28.63</v>
      </c>
      <c r="L139" s="743"/>
    </row>
    <row r="140" spans="1:12" ht="15" customHeight="1" x14ac:dyDescent="0.3">
      <c r="A140" s="111">
        <f>Sheet1!A887</f>
        <v>301035252000</v>
      </c>
      <c r="B140" s="626" t="str">
        <f>IFERROR(VLOOKUP(A140,Sheet1!$A$4:$H$2722,5,0),"-")</f>
        <v>VMS  TP 440 20x600x1250 mm</v>
      </c>
      <c r="C140" s="627" t="e">
        <f>VLOOKUP(#REF!,Sheet1!$A$4:$H$2722,7,1)</f>
        <v>#REF!</v>
      </c>
      <c r="D140" s="628" t="e">
        <f>VLOOKUP(#REF!,Sheet1!$A$4:$H$2722,7,1)</f>
        <v>#REF!</v>
      </c>
      <c r="E140" s="30" t="str">
        <f>IFERROR(VLOOKUP(A140,Sheet1!$A$4:$N$2722,7,1),"-")</f>
        <v xml:space="preserve">mp </v>
      </c>
      <c r="F140" s="55">
        <f>IFERROR(VLOOKUP(A140,Sheet1!$A$4:$N$2722,9,1),"-")</f>
        <v>20</v>
      </c>
      <c r="G140" s="55">
        <f>IFERROR(VLOOKUP(A140,Sheet1!$A$4:$N$2722,10,1),"-")</f>
        <v>600</v>
      </c>
      <c r="H140" s="55">
        <f>IFERROR(VLOOKUP(A140,Sheet1!$A$4:$N$2722,11,1),"-")</f>
        <v>1250</v>
      </c>
      <c r="I140" s="26">
        <f>IFERROR(VLOOKUP($A140,Sheet1!$A$4:$H$2722,8,1),"-")</f>
        <v>9.94</v>
      </c>
      <c r="J140" s="26">
        <f>I140-(I140*Cuprins!$H$22)</f>
        <v>9.94</v>
      </c>
      <c r="L140" s="743"/>
    </row>
    <row r="141" spans="1:12" ht="15" customHeight="1" x14ac:dyDescent="0.3">
      <c r="A141" s="112">
        <f>Sheet1!A888</f>
        <v>301035253000</v>
      </c>
      <c r="B141" s="598" t="str">
        <f>IFERROR(VLOOKUP(A141,Sheet1!$A$4:$H$2722,5,0),"-")</f>
        <v>VMS  TP 440 30x600x1250 mm</v>
      </c>
      <c r="C141" s="593" t="e">
        <f>VLOOKUP(#REF!,Sheet1!$A$4:$H$2722,7,1)</f>
        <v>#REF!</v>
      </c>
      <c r="D141" s="599" t="e">
        <f>VLOOKUP(#REF!,Sheet1!$A$4:$H$2722,7,1)</f>
        <v>#REF!</v>
      </c>
      <c r="E141" s="41" t="str">
        <f>IFERROR(VLOOKUP(A141,Sheet1!$A$4:$N$2722,7,1),"-")</f>
        <v xml:space="preserve">mp </v>
      </c>
      <c r="F141" s="56">
        <f>IFERROR(VLOOKUP(A141,Sheet1!$A$4:$N$2722,9,1),"-")</f>
        <v>30</v>
      </c>
      <c r="G141" s="38">
        <f>IFERROR(VLOOKUP(A141,Sheet1!$A$4:$N$2722,10,1),"-")</f>
        <v>600</v>
      </c>
      <c r="H141" s="56">
        <f>IFERROR(VLOOKUP(A141,Sheet1!$A$4:$N$2722,11,1),"-")</f>
        <v>1250</v>
      </c>
      <c r="I141" s="25">
        <f>IFERROR(VLOOKUP($A141,Sheet1!$A$4:$H$2722,8,1),"-")</f>
        <v>11.96</v>
      </c>
      <c r="J141" s="25">
        <f>I141-(I141*Cuprins!$H$22)</f>
        <v>11.96</v>
      </c>
      <c r="L141" s="743"/>
    </row>
    <row r="142" spans="1:12" ht="15" customHeight="1" x14ac:dyDescent="0.3">
      <c r="A142" s="111"/>
      <c r="B142" s="594" t="str">
        <f>IFERROR(VLOOKUP(A142,Sheet1!$A$4:$H$2722,5,0),"-")</f>
        <v>-</v>
      </c>
      <c r="C142" s="595" t="e">
        <f>VLOOKUP(#REF!,Sheet1!$A$4:$H$2722,7,1)</f>
        <v>#REF!</v>
      </c>
      <c r="D142" s="596" t="e">
        <f>VLOOKUP(#REF!,Sheet1!$A$4:$H$2722,7,1)</f>
        <v>#REF!</v>
      </c>
      <c r="E142" s="31" t="str">
        <f>IFERROR(VLOOKUP(A142,Sheet1!$A$4:$N$2722,7,1),"-")</f>
        <v>-</v>
      </c>
      <c r="F142" s="39" t="str">
        <f>IFERROR(VLOOKUP(A142,Sheet1!$A$4:$N$2722,9,1),"-")</f>
        <v>-</v>
      </c>
      <c r="G142" s="58" t="str">
        <f>IFERROR(VLOOKUP(A142,Sheet1!$A$4:$N$2722,10,1),"-")</f>
        <v>-</v>
      </c>
      <c r="H142" s="39" t="str">
        <f>IFERROR(VLOOKUP(A142,Sheet1!$A$4:$N$2722,11,1),"-")</f>
        <v>-</v>
      </c>
      <c r="I142" s="26" t="str">
        <f>IFERROR(VLOOKUP($A142,Sheet1!$A$4:$H$2722,8,1),"-")</f>
        <v>-</v>
      </c>
      <c r="J142" s="26" t="str">
        <f>IFERROR(VLOOKUP($A142,Sheet1!$A$4:$H$2722,8,1),"-")</f>
        <v>-</v>
      </c>
      <c r="K142" s="7"/>
      <c r="L142" s="743"/>
    </row>
    <row r="143" spans="1:12" ht="15" customHeight="1" x14ac:dyDescent="0.3">
      <c r="A143" s="113" t="s">
        <v>2994</v>
      </c>
      <c r="B143" s="610" t="str">
        <f>IFERROR(VLOOKUP(A143,Sheet1!$A$4:$H$2722,5,0),"-")</f>
        <v>-</v>
      </c>
      <c r="C143" s="597" t="e">
        <f>VLOOKUP(#REF!,Sheet1!$A$4:$H$2722,7,1)</f>
        <v>#REF!</v>
      </c>
      <c r="D143" s="622" t="e">
        <f>VLOOKUP(#REF!,Sheet1!$A$4:$H$2722,7,1)</f>
        <v>#REF!</v>
      </c>
      <c r="E143" s="45" t="str">
        <f>IFERROR(VLOOKUP(A143,Sheet1!$A$4:$N$2722,7,1),"-")</f>
        <v>-</v>
      </c>
      <c r="F143" s="35" t="str">
        <f>IFERROR(VLOOKUP(A143,Sheet1!$A$4:$N$2722,9,1),"-")</f>
        <v>-</v>
      </c>
      <c r="G143" s="59" t="str">
        <f>IFERROR(VLOOKUP(A143,Sheet1!$A$4:$N$2722,10,1),"-")</f>
        <v>-</v>
      </c>
      <c r="H143" s="59" t="str">
        <f>IFERROR(VLOOKUP(A143,Sheet1!$A$4:$N$2722,11,1),"-")</f>
        <v>-</v>
      </c>
      <c r="I143" s="43" t="str">
        <f>IFERROR(VLOOKUP($A143,Sheet1!$A$4:$H$2722,8,1),"-")</f>
        <v>-</v>
      </c>
      <c r="J143" s="43" t="str">
        <f>IFERROR(VLOOKUP($A143,Sheet1!$A$4:$H$2722,8,1),"-")</f>
        <v>-</v>
      </c>
      <c r="K143" s="9"/>
      <c r="L143" s="743"/>
    </row>
    <row r="144" spans="1:12" ht="15" customHeight="1" x14ac:dyDescent="0.3">
      <c r="D144" t="s">
        <v>3171</v>
      </c>
      <c r="K144" s="9"/>
      <c r="L144" s="743"/>
    </row>
    <row r="145" spans="1:12" ht="15" customHeight="1" x14ac:dyDescent="0.3">
      <c r="A145" s="667"/>
      <c r="B145" s="669" t="s">
        <v>3179</v>
      </c>
      <c r="C145" s="669"/>
      <c r="D145" s="669"/>
      <c r="E145" s="669"/>
      <c r="F145" s="669"/>
      <c r="G145" s="669"/>
      <c r="H145" s="669"/>
      <c r="I145" s="671"/>
      <c r="J145" s="672"/>
      <c r="L145" s="743"/>
    </row>
    <row r="146" spans="1:12" ht="15" customHeight="1" x14ac:dyDescent="0.3">
      <c r="A146" s="668"/>
      <c r="B146" s="670"/>
      <c r="C146" s="670"/>
      <c r="D146" s="670"/>
      <c r="E146" s="670"/>
      <c r="F146" s="670"/>
      <c r="G146" s="670"/>
      <c r="H146" s="670"/>
      <c r="I146" s="673"/>
      <c r="J146" s="674"/>
      <c r="L146" s="743"/>
    </row>
    <row r="147" spans="1:12" ht="15" customHeight="1" x14ac:dyDescent="0.3">
      <c r="A147" s="698" t="s">
        <v>2989</v>
      </c>
      <c r="B147" s="631" t="s">
        <v>2996</v>
      </c>
      <c r="C147" s="631"/>
      <c r="D147" s="631"/>
      <c r="E147" s="642" t="s">
        <v>3035</v>
      </c>
      <c r="F147" s="642" t="s">
        <v>2991</v>
      </c>
      <c r="G147" s="642" t="s">
        <v>2990</v>
      </c>
      <c r="H147" s="642" t="s">
        <v>3010</v>
      </c>
      <c r="I147" s="522" t="s">
        <v>3430</v>
      </c>
      <c r="J147" s="498" t="s">
        <v>3431</v>
      </c>
      <c r="L147" s="743"/>
    </row>
    <row r="148" spans="1:12" ht="15" customHeight="1" x14ac:dyDescent="0.3">
      <c r="A148" s="699"/>
      <c r="B148" s="633"/>
      <c r="C148" s="633"/>
      <c r="D148" s="633"/>
      <c r="E148" s="643"/>
      <c r="F148" s="643"/>
      <c r="G148" s="643"/>
      <c r="H148" s="643"/>
      <c r="I148" s="524"/>
      <c r="J148" s="500"/>
      <c r="K148" s="9"/>
      <c r="L148" s="743"/>
    </row>
    <row r="149" spans="1:12" ht="15" customHeight="1" x14ac:dyDescent="0.3">
      <c r="A149" s="700"/>
      <c r="B149" s="635"/>
      <c r="C149" s="635"/>
      <c r="D149" s="635"/>
      <c r="E149" s="644"/>
      <c r="F149" s="644"/>
      <c r="G149" s="644"/>
      <c r="H149" s="644"/>
      <c r="I149" s="524"/>
      <c r="J149" s="500"/>
      <c r="K149" s="9"/>
      <c r="L149" s="743"/>
    </row>
    <row r="150" spans="1:12" ht="15" customHeight="1" x14ac:dyDescent="0.3">
      <c r="A150" s="111">
        <f>Sheet1!A889</f>
        <v>301035300500</v>
      </c>
      <c r="B150" s="594" t="str">
        <f>IFERROR(VLOOKUP(A150,Sheet1!$A$4:$H$2722,5,0),"-")</f>
        <v>VMS EKOBOARD 50x600x1000 mm</v>
      </c>
      <c r="C150" s="595" t="e">
        <f>VLOOKUP(#REF!,Sheet1!$A$4:$H$2722,7,1)</f>
        <v>#REF!</v>
      </c>
      <c r="D150" s="596" t="e">
        <f>VLOOKUP(#REF!,Sheet1!$A$4:$H$2722,7,1)</f>
        <v>#REF!</v>
      </c>
      <c r="E150" s="31" t="str">
        <f>IFERROR(VLOOKUP(A150,Sheet1!$A$4:$N$2722,7,1),"-")</f>
        <v xml:space="preserve">mp </v>
      </c>
      <c r="F150" s="39">
        <f>IFERROR(VLOOKUP(A150,Sheet1!$A$4:$N$2722,9,1),"-")</f>
        <v>50</v>
      </c>
      <c r="G150" s="58">
        <f>IFERROR(VLOOKUP(A150,Sheet1!$A$4:$N$2722,10,1),"-")</f>
        <v>600</v>
      </c>
      <c r="H150" s="39">
        <f>IFERROR(VLOOKUP(A150,Sheet1!$A$4:$N$2722,11,1),"-")</f>
        <v>1000</v>
      </c>
      <c r="I150" s="26">
        <f>IFERROR(VLOOKUP($A150,Sheet1!$A$4:$H$2722,8,1),"-")</f>
        <v>6.43</v>
      </c>
      <c r="J150" s="26">
        <f>I150-(I150*Cuprins!$H$22)</f>
        <v>6.43</v>
      </c>
      <c r="K150" s="9"/>
      <c r="L150" s="743"/>
    </row>
    <row r="151" spans="1:12" ht="15" customHeight="1" x14ac:dyDescent="0.3">
      <c r="A151" s="112">
        <f>Sheet1!A890</f>
        <v>301035301000</v>
      </c>
      <c r="B151" s="598" t="str">
        <f>IFERROR(VLOOKUP(A151,Sheet1!$A$4:$H$2722,5,0),"-")</f>
        <v>VMS EKOBOARD 100x600x1250 mm</v>
      </c>
      <c r="C151" s="593" t="e">
        <f>VLOOKUP(#REF!,Sheet1!$A$4:$H$2722,7,1)</f>
        <v>#REF!</v>
      </c>
      <c r="D151" s="599" t="e">
        <f>VLOOKUP(#REF!,Sheet1!$A$4:$H$2722,7,1)</f>
        <v>#REF!</v>
      </c>
      <c r="E151" s="41" t="str">
        <f>IFERROR(VLOOKUP(A151,Sheet1!$A$4:$N$2722,7,1),"-")</f>
        <v xml:space="preserve">mp </v>
      </c>
      <c r="F151" s="56">
        <f>IFERROR(VLOOKUP(A151,Sheet1!$A$4:$N$2722,9,1),"-")</f>
        <v>100</v>
      </c>
      <c r="G151" s="38">
        <f>IFERROR(VLOOKUP(A151,Sheet1!$A$4:$N$2722,10,1),"-")</f>
        <v>600</v>
      </c>
      <c r="H151" s="56">
        <f>IFERROR(VLOOKUP(A151,Sheet1!$A$4:$N$2722,11,1),"-")</f>
        <v>1250</v>
      </c>
      <c r="I151" s="25">
        <f>IFERROR(VLOOKUP($A151,Sheet1!$A$4:$H$2722,8,1),"-")</f>
        <v>12.87</v>
      </c>
      <c r="J151" s="25">
        <f>I151-(I151*Cuprins!$H$22)</f>
        <v>12.87</v>
      </c>
      <c r="K151" s="9"/>
      <c r="L151" s="743"/>
    </row>
    <row r="152" spans="1:12" ht="15" customHeight="1" x14ac:dyDescent="0.3">
      <c r="A152" s="111"/>
      <c r="B152" s="594" t="str">
        <f>IFERROR(VLOOKUP(A152,Sheet1!$A$4:$H$2722,5,0),"-")</f>
        <v>-</v>
      </c>
      <c r="C152" s="595" t="e">
        <f>VLOOKUP(#REF!,Sheet1!$A$4:$H$2722,7,1)</f>
        <v>#REF!</v>
      </c>
      <c r="D152" s="596" t="e">
        <f>VLOOKUP(#REF!,Sheet1!$A$4:$H$2722,7,1)</f>
        <v>#REF!</v>
      </c>
      <c r="E152" s="31" t="str">
        <f>IFERROR(VLOOKUP(A152,Sheet1!$A$4:$N$2722,7,1),"-")</f>
        <v>-</v>
      </c>
      <c r="F152" s="39" t="str">
        <f>IFERROR(VLOOKUP(A152,Sheet1!$A$4:$N$2722,9,1),"-")</f>
        <v>-</v>
      </c>
      <c r="G152" s="58" t="str">
        <f>IFERROR(VLOOKUP(A152,Sheet1!$A$4:$N$2722,10,1),"-")</f>
        <v>-</v>
      </c>
      <c r="H152" s="39" t="str">
        <f>IFERROR(VLOOKUP(A152,Sheet1!$A$4:$N$2722,11,1),"-")</f>
        <v>-</v>
      </c>
      <c r="I152" s="26" t="str">
        <f>IFERROR(VLOOKUP($A152,Sheet1!$A$4:$H$2722,8,1),"-")</f>
        <v>-</v>
      </c>
      <c r="J152" s="26" t="str">
        <f>IFERROR(VLOOKUP($A152,Sheet1!$A$4:$H$2722,8,1),"-")</f>
        <v>-</v>
      </c>
      <c r="K152" s="9"/>
      <c r="L152" s="743"/>
    </row>
    <row r="153" spans="1:12" ht="15" customHeight="1" x14ac:dyDescent="0.3">
      <c r="A153" s="113" t="s">
        <v>2994</v>
      </c>
      <c r="B153" s="610" t="str">
        <f>IFERROR(VLOOKUP(A153,Sheet1!$A$4:$H$2722,5,0),"-")</f>
        <v>-</v>
      </c>
      <c r="C153" s="597" t="e">
        <f>VLOOKUP(#REF!,Sheet1!$A$4:$H$2722,7,1)</f>
        <v>#REF!</v>
      </c>
      <c r="D153" s="622" t="e">
        <f>VLOOKUP(#REF!,Sheet1!$A$4:$H$2722,7,1)</f>
        <v>#REF!</v>
      </c>
      <c r="E153" s="45" t="str">
        <f>IFERROR(VLOOKUP(A153,Sheet1!$A$4:$N$2722,7,1),"-")</f>
        <v>-</v>
      </c>
      <c r="F153" s="35" t="str">
        <f>IFERROR(VLOOKUP(A153,Sheet1!$A$4:$N$2722,9,1),"-")</f>
        <v>-</v>
      </c>
      <c r="G153" s="59" t="str">
        <f>IFERROR(VLOOKUP(A153,Sheet1!$A$4:$N$2722,10,1),"-")</f>
        <v>-</v>
      </c>
      <c r="H153" s="59" t="str">
        <f>IFERROR(VLOOKUP(A153,Sheet1!$A$4:$N$2722,11,1),"-")</f>
        <v>-</v>
      </c>
      <c r="I153" s="43" t="str">
        <f>IFERROR(VLOOKUP($A153,Sheet1!$A$4:$H$2722,8,1),"-")</f>
        <v>-</v>
      </c>
      <c r="J153" s="43" t="str">
        <f>IFERROR(VLOOKUP($A153,Sheet1!$A$4:$H$2722,8,1),"-")</f>
        <v>-</v>
      </c>
      <c r="K153" s="9"/>
      <c r="L153" s="743"/>
    </row>
    <row r="154" spans="1:12" ht="15" customHeight="1" x14ac:dyDescent="0.3">
      <c r="A154" s="158"/>
      <c r="B154" s="159"/>
      <c r="C154" s="159"/>
      <c r="D154" s="159"/>
      <c r="E154" s="160"/>
      <c r="F154" s="161"/>
      <c r="G154" s="161"/>
      <c r="H154" s="161"/>
      <c r="I154" s="126"/>
      <c r="J154" s="126"/>
      <c r="L154" s="743"/>
    </row>
    <row r="155" spans="1:12" ht="15" customHeight="1" x14ac:dyDescent="0.3">
      <c r="A155" s="158"/>
      <c r="B155" s="159"/>
      <c r="C155" s="159"/>
      <c r="D155" s="159"/>
      <c r="E155" s="160"/>
      <c r="F155" s="161"/>
      <c r="G155" s="161"/>
      <c r="H155" s="161"/>
      <c r="I155" s="126"/>
      <c r="J155" s="126"/>
      <c r="L155" s="743"/>
    </row>
    <row r="156" spans="1:12" ht="15" customHeight="1" x14ac:dyDescent="0.3">
      <c r="A156" s="158"/>
      <c r="B156" s="159"/>
      <c r="C156" s="159"/>
      <c r="D156" s="159"/>
      <c r="E156" s="160"/>
      <c r="F156" s="161"/>
      <c r="G156" s="161"/>
      <c r="H156" s="161"/>
      <c r="I156" s="126"/>
      <c r="J156" s="126"/>
      <c r="L156" s="743"/>
    </row>
    <row r="157" spans="1:12" ht="15" customHeight="1" x14ac:dyDescent="0.3">
      <c r="A157" s="158"/>
      <c r="B157" s="159"/>
      <c r="C157" s="159"/>
      <c r="D157" s="159"/>
      <c r="E157" s="160"/>
      <c r="F157" s="161"/>
      <c r="G157" s="161"/>
      <c r="H157" s="161"/>
      <c r="I157" s="126"/>
      <c r="J157" s="126"/>
      <c r="L157" s="743"/>
    </row>
    <row r="158" spans="1:12" ht="15" customHeight="1" x14ac:dyDescent="0.3">
      <c r="A158" s="158"/>
      <c r="B158" s="159"/>
      <c r="C158" s="159"/>
      <c r="D158" s="159"/>
      <c r="E158" s="160"/>
      <c r="F158" s="161"/>
      <c r="G158" s="161"/>
      <c r="H158" s="161"/>
      <c r="I158" s="126"/>
      <c r="J158" s="126"/>
      <c r="K158" s="9"/>
      <c r="L158" s="742" t="s">
        <v>3170</v>
      </c>
    </row>
    <row r="159" spans="1:12" ht="15" customHeight="1" x14ac:dyDescent="0.3">
      <c r="A159" s="92"/>
      <c r="B159" s="9"/>
      <c r="C159" s="9"/>
      <c r="D159" s="9"/>
      <c r="E159" s="16"/>
      <c r="F159" s="19"/>
      <c r="G159" s="17"/>
      <c r="H159" s="17"/>
      <c r="I159" s="18"/>
      <c r="J159" s="18"/>
      <c r="L159" s="742"/>
    </row>
    <row r="160" spans="1:12" ht="15" customHeight="1" x14ac:dyDescent="0.3">
      <c r="A160" s="667"/>
      <c r="B160" s="669" t="s">
        <v>3176</v>
      </c>
      <c r="C160" s="669"/>
      <c r="D160" s="669"/>
      <c r="E160" s="669"/>
      <c r="F160" s="669"/>
      <c r="G160" s="669"/>
      <c r="H160" s="669"/>
      <c r="I160" s="671"/>
      <c r="J160" s="672"/>
      <c r="L160" s="742"/>
    </row>
    <row r="161" spans="1:12" ht="15" customHeight="1" x14ac:dyDescent="0.3">
      <c r="A161" s="668"/>
      <c r="B161" s="670"/>
      <c r="C161" s="670"/>
      <c r="D161" s="670"/>
      <c r="E161" s="670"/>
      <c r="F161" s="670"/>
      <c r="G161" s="670"/>
      <c r="H161" s="670"/>
      <c r="I161" s="673"/>
      <c r="J161" s="674"/>
      <c r="L161" s="742"/>
    </row>
    <row r="162" spans="1:12" ht="15" customHeight="1" x14ac:dyDescent="0.3">
      <c r="A162" s="698" t="s">
        <v>2989</v>
      </c>
      <c r="B162" s="631" t="s">
        <v>2996</v>
      </c>
      <c r="C162" s="631"/>
      <c r="D162" s="631"/>
      <c r="E162" s="642" t="s">
        <v>3035</v>
      </c>
      <c r="F162" s="642" t="s">
        <v>2991</v>
      </c>
      <c r="G162" s="642" t="s">
        <v>2990</v>
      </c>
      <c r="H162" s="642" t="s">
        <v>3010</v>
      </c>
      <c r="I162" s="522" t="s">
        <v>3430</v>
      </c>
      <c r="J162" s="498" t="s">
        <v>3431</v>
      </c>
      <c r="K162" s="7"/>
      <c r="L162" s="742"/>
    </row>
    <row r="163" spans="1:12" ht="15" customHeight="1" x14ac:dyDescent="0.3">
      <c r="A163" s="699"/>
      <c r="B163" s="633"/>
      <c r="C163" s="633"/>
      <c r="D163" s="633"/>
      <c r="E163" s="643"/>
      <c r="F163" s="643"/>
      <c r="G163" s="643"/>
      <c r="H163" s="643"/>
      <c r="I163" s="524"/>
      <c r="J163" s="500"/>
      <c r="L163" s="742"/>
    </row>
    <row r="164" spans="1:12" ht="15" customHeight="1" x14ac:dyDescent="0.3">
      <c r="A164" s="700"/>
      <c r="B164" s="635"/>
      <c r="C164" s="635"/>
      <c r="D164" s="635"/>
      <c r="E164" s="644"/>
      <c r="F164" s="643"/>
      <c r="G164" s="644"/>
      <c r="H164" s="644"/>
      <c r="I164" s="524"/>
      <c r="J164" s="500"/>
      <c r="L164" s="742"/>
    </row>
    <row r="165" spans="1:12" ht="15" customHeight="1" x14ac:dyDescent="0.3">
      <c r="A165" s="111">
        <f>Sheet1!A891</f>
        <v>301035400500</v>
      </c>
      <c r="B165" s="626" t="str">
        <f>IFERROR(VLOOKUP(A165,Sheet1!$A$4:$H$2722,5,0),"-")</f>
        <v>VMS Naturboard 037 50x600x1350 mm</v>
      </c>
      <c r="C165" s="627" t="e">
        <f>VLOOKUP(#REF!,Sheet1!$A$4:$H$2722,7,1)</f>
        <v>#REF!</v>
      </c>
      <c r="D165" s="628" t="e">
        <f>VLOOKUP(#REF!,Sheet1!$A$4:$H$2722,7,1)</f>
        <v>#REF!</v>
      </c>
      <c r="E165" s="30" t="str">
        <f>IFERROR(VLOOKUP(A165,Sheet1!$A$4:$N$2722,7,1),"-")</f>
        <v xml:space="preserve">mp </v>
      </c>
      <c r="F165" s="55">
        <f>IFERROR(VLOOKUP(A165,Sheet1!$A$4:$N$2722,9,1),"-")</f>
        <v>50</v>
      </c>
      <c r="G165" s="55">
        <f>IFERROR(VLOOKUP(A165,Sheet1!$A$4:$N$2722,10,1),"-")</f>
        <v>600</v>
      </c>
      <c r="H165" s="55">
        <f>IFERROR(VLOOKUP(A165,Sheet1!$A$4:$N$2722,11,1),"-")</f>
        <v>1350</v>
      </c>
      <c r="I165" s="26">
        <f>IFERROR(VLOOKUP($A165,Sheet1!$A$4:$H$2722,8,1),"-")</f>
        <v>7.76</v>
      </c>
      <c r="J165" s="26">
        <f>I165-(I165*Cuprins!$H$22)</f>
        <v>7.76</v>
      </c>
      <c r="K165" s="9"/>
      <c r="L165" s="742"/>
    </row>
    <row r="166" spans="1:12" ht="15" customHeight="1" x14ac:dyDescent="0.3">
      <c r="A166" s="112">
        <f>Sheet1!A892</f>
        <v>301035401000</v>
      </c>
      <c r="B166" s="598" t="str">
        <f>IFERROR(VLOOKUP(A166,Sheet1!$A$4:$H$2722,5,0),"-")</f>
        <v>VMS Naturboard 037 100x600x1350 mm</v>
      </c>
      <c r="C166" s="593" t="e">
        <f>VLOOKUP(#REF!,Sheet1!$A$4:$H$2722,7,1)</f>
        <v>#REF!</v>
      </c>
      <c r="D166" s="599" t="e">
        <f>VLOOKUP(#REF!,Sheet1!$A$4:$H$2722,7,1)</f>
        <v>#REF!</v>
      </c>
      <c r="E166" s="41" t="str">
        <f>IFERROR(VLOOKUP(A166,Sheet1!$A$4:$N$2722,7,1),"-")</f>
        <v xml:space="preserve">mp </v>
      </c>
      <c r="F166" s="56">
        <f>IFERROR(VLOOKUP(A166,Sheet1!$A$4:$N$2722,9,1),"-")</f>
        <v>100</v>
      </c>
      <c r="G166" s="38">
        <f>IFERROR(VLOOKUP(A166,Sheet1!$A$4:$N$2722,10,1),"-")</f>
        <v>600</v>
      </c>
      <c r="H166" s="56">
        <f>IFERROR(VLOOKUP(A166,Sheet1!$A$4:$N$2722,11,1),"-")</f>
        <v>1350</v>
      </c>
      <c r="I166" s="25">
        <f>IFERROR(VLOOKUP($A166,Sheet1!$A$4:$H$2722,8,1),"-")</f>
        <v>15.54</v>
      </c>
      <c r="J166" s="25">
        <f>I166-(I166*Cuprins!$H$22)</f>
        <v>15.54</v>
      </c>
      <c r="L166" s="742"/>
    </row>
    <row r="167" spans="1:12" ht="15" customHeight="1" x14ac:dyDescent="0.3">
      <c r="A167" s="111">
        <f>Sheet1!A893</f>
        <v>301035401500</v>
      </c>
      <c r="B167" s="594" t="str">
        <f>IFERROR(VLOOKUP(A167,Sheet1!$A$4:$H$2722,5,0),"-")</f>
        <v>VMS Naturboard 037 150x600x1350 mm</v>
      </c>
      <c r="C167" s="595" t="e">
        <f>VLOOKUP(#REF!,Sheet1!$A$4:$H$2722,7,1)</f>
        <v>#REF!</v>
      </c>
      <c r="D167" s="596" t="e">
        <f>VLOOKUP(#REF!,Sheet1!$A$4:$H$2722,7,1)</f>
        <v>#REF!</v>
      </c>
      <c r="E167" s="31" t="str">
        <f>IFERROR(VLOOKUP(A167,Sheet1!$A$4:$N$2722,7,1),"-")</f>
        <v xml:space="preserve">mp </v>
      </c>
      <c r="F167" s="39">
        <f>IFERROR(VLOOKUP(A167,Sheet1!$A$4:$N$2722,9,1),"-")</f>
        <v>150</v>
      </c>
      <c r="G167" s="58">
        <f>IFERROR(VLOOKUP(A167,Sheet1!$A$4:$N$2722,10,1),"-")</f>
        <v>600</v>
      </c>
      <c r="H167" s="39">
        <f>IFERROR(VLOOKUP(A167,Sheet1!$A$4:$N$2722,11,1),"-")</f>
        <v>1350</v>
      </c>
      <c r="I167" s="26">
        <f>IFERROR(VLOOKUP($A167,Sheet1!$A$4:$H$2722,8,1),"-")</f>
        <v>23.3</v>
      </c>
      <c r="J167" s="26">
        <f>I167-(I167*Cuprins!$H$22)</f>
        <v>23.3</v>
      </c>
      <c r="L167" s="742"/>
    </row>
    <row r="168" spans="1:12" ht="15" customHeight="1" x14ac:dyDescent="0.3">
      <c r="A168" s="113">
        <f>Sheet1!A894</f>
        <v>301035401600</v>
      </c>
      <c r="B168" s="614" t="str">
        <f>IFERROR(VLOOKUP(A168,Sheet1!$A$4:$H$2722,5,0),"-")</f>
        <v>VMS Naturboard 037 160x600x1350 mm</v>
      </c>
      <c r="C168" s="609" t="e">
        <f>VLOOKUP(#REF!,Sheet1!$A$4:$H$2722,7,1)</f>
        <v>#REF!</v>
      </c>
      <c r="D168" s="615" t="e">
        <f>VLOOKUP(#REF!,Sheet1!$A$4:$H$2722,7,1)</f>
        <v>#REF!</v>
      </c>
      <c r="E168" s="45" t="str">
        <f>IFERROR(VLOOKUP(A168,Sheet1!$A$4:$N$2722,7,1),"-")</f>
        <v xml:space="preserve">mp </v>
      </c>
      <c r="F168" s="35">
        <f>IFERROR(VLOOKUP(A168,Sheet1!$A$4:$N$2722,9,1),"-")</f>
        <v>160</v>
      </c>
      <c r="G168" s="59">
        <f>IFERROR(VLOOKUP(A168,Sheet1!$A$4:$N$2722,10,1),"-")</f>
        <v>600</v>
      </c>
      <c r="H168" s="59">
        <f>IFERROR(VLOOKUP(A168,Sheet1!$A$4:$N$2722,11,1),"-")</f>
        <v>1350</v>
      </c>
      <c r="I168" s="43">
        <f>IFERROR(VLOOKUP($A168,Sheet1!$A$4:$H$2722,8,1),"-")</f>
        <v>25.27</v>
      </c>
      <c r="J168" s="43">
        <f>I168-(I168*Cuprins!$H$22)</f>
        <v>25.27</v>
      </c>
      <c r="L168" s="742"/>
    </row>
    <row r="169" spans="1:12" ht="15" customHeight="1" x14ac:dyDescent="0.3">
      <c r="K169" s="7"/>
      <c r="L169" s="742"/>
    </row>
    <row r="170" spans="1:12" ht="15" customHeight="1" x14ac:dyDescent="0.3">
      <c r="L170" s="742"/>
    </row>
    <row r="171" spans="1:12" ht="15" customHeight="1" x14ac:dyDescent="0.3">
      <c r="L171" s="742"/>
    </row>
    <row r="172" spans="1:12" ht="15" customHeight="1" x14ac:dyDescent="0.3">
      <c r="L172" s="742"/>
    </row>
    <row r="173" spans="1:12" ht="15" customHeight="1" x14ac:dyDescent="0.3">
      <c r="L173" s="494">
        <f>L121+1</f>
        <v>65</v>
      </c>
    </row>
    <row r="174" spans="1:12" ht="15" customHeight="1" x14ac:dyDescent="0.3">
      <c r="L174" s="494"/>
    </row>
    <row r="175" spans="1:12" ht="15" customHeight="1" x14ac:dyDescent="0.3">
      <c r="L175" s="743" t="s">
        <v>3169</v>
      </c>
    </row>
    <row r="176" spans="1:12" ht="15" customHeight="1" x14ac:dyDescent="0.3">
      <c r="L176" s="743"/>
    </row>
    <row r="177" spans="11:12" ht="15" customHeight="1" x14ac:dyDescent="0.3">
      <c r="L177" s="743"/>
    </row>
    <row r="178" spans="11:12" ht="15" customHeight="1" x14ac:dyDescent="0.3">
      <c r="L178" s="743"/>
    </row>
    <row r="179" spans="11:12" ht="15" customHeight="1" x14ac:dyDescent="0.3">
      <c r="L179" s="743"/>
    </row>
    <row r="180" spans="11:12" ht="15" customHeight="1" x14ac:dyDescent="0.3">
      <c r="L180" s="743"/>
    </row>
    <row r="181" spans="11:12" ht="15" customHeight="1" x14ac:dyDescent="0.3">
      <c r="K181" s="7"/>
      <c r="L181" s="743"/>
    </row>
    <row r="182" spans="11:12" ht="15" customHeight="1" x14ac:dyDescent="0.3">
      <c r="L182" s="743"/>
    </row>
    <row r="183" spans="11:12" ht="15" customHeight="1" x14ac:dyDescent="0.3">
      <c r="L183" s="743"/>
    </row>
    <row r="184" spans="11:12" ht="15" customHeight="1" x14ac:dyDescent="0.3">
      <c r="L184" s="743"/>
    </row>
    <row r="185" spans="11:12" ht="15" customHeight="1" x14ac:dyDescent="0.3">
      <c r="L185" s="743"/>
    </row>
    <row r="186" spans="11:12" ht="15" customHeight="1" x14ac:dyDescent="0.3">
      <c r="L186" s="743"/>
    </row>
    <row r="187" spans="11:12" ht="15" customHeight="1" x14ac:dyDescent="0.3">
      <c r="L187" s="743"/>
    </row>
    <row r="188" spans="11:12" ht="15" customHeight="1" x14ac:dyDescent="0.3">
      <c r="L188" s="743"/>
    </row>
    <row r="189" spans="11:12" ht="15" customHeight="1" x14ac:dyDescent="0.3">
      <c r="L189" s="743"/>
    </row>
    <row r="190" spans="11:12" ht="15" customHeight="1" x14ac:dyDescent="0.3">
      <c r="L190" s="743"/>
    </row>
    <row r="191" spans="11:12" ht="15" customHeight="1" x14ac:dyDescent="0.3">
      <c r="K191" s="8"/>
      <c r="L191" s="743"/>
    </row>
    <row r="192" spans="11:12" ht="15" customHeight="1" x14ac:dyDescent="0.3">
      <c r="L192" s="743"/>
    </row>
    <row r="193" spans="11:12" ht="15" customHeight="1" x14ac:dyDescent="0.3">
      <c r="L193" s="743"/>
    </row>
    <row r="194" spans="11:12" ht="15" customHeight="1" x14ac:dyDescent="0.3">
      <c r="L194" s="743"/>
    </row>
    <row r="195" spans="11:12" ht="15" customHeight="1" x14ac:dyDescent="0.3">
      <c r="K195" s="7"/>
      <c r="L195" s="743"/>
    </row>
    <row r="196" spans="11:12" ht="15" customHeight="1" x14ac:dyDescent="0.3">
      <c r="K196" s="9"/>
      <c r="L196" s="743"/>
    </row>
    <row r="197" spans="11:12" ht="15" customHeight="1" x14ac:dyDescent="0.3">
      <c r="K197" s="9"/>
      <c r="L197" s="743"/>
    </row>
    <row r="198" spans="11:12" ht="15" customHeight="1" x14ac:dyDescent="0.3">
      <c r="L198" s="743"/>
    </row>
    <row r="199" spans="11:12" ht="15" customHeight="1" x14ac:dyDescent="0.3">
      <c r="L199" s="743"/>
    </row>
    <row r="200" spans="11:12" ht="15" customHeight="1" x14ac:dyDescent="0.3">
      <c r="L200" s="743"/>
    </row>
    <row r="201" spans="11:12" ht="15" customHeight="1" x14ac:dyDescent="0.3">
      <c r="K201" s="9"/>
      <c r="L201" s="743"/>
    </row>
    <row r="202" spans="11:12" ht="15" customHeight="1" x14ac:dyDescent="0.3">
      <c r="K202" s="9"/>
      <c r="L202" s="743"/>
    </row>
    <row r="203" spans="11:12" ht="15" customHeight="1" x14ac:dyDescent="0.3">
      <c r="K203" s="9"/>
      <c r="L203" s="743"/>
    </row>
    <row r="204" spans="11:12" ht="15" customHeight="1" x14ac:dyDescent="0.3">
      <c r="K204" s="9"/>
      <c r="L204" s="743"/>
    </row>
    <row r="205" spans="11:12" ht="15" customHeight="1" x14ac:dyDescent="0.3">
      <c r="K205" s="9"/>
      <c r="L205" s="743"/>
    </row>
    <row r="206" spans="11:12" ht="15" customHeight="1" x14ac:dyDescent="0.3">
      <c r="K206" s="9"/>
      <c r="L206" s="743"/>
    </row>
    <row r="207" spans="11:12" ht="15" customHeight="1" x14ac:dyDescent="0.3">
      <c r="K207" s="9"/>
      <c r="L207" s="743"/>
    </row>
    <row r="208" spans="11:12" ht="15" customHeight="1" x14ac:dyDescent="0.3">
      <c r="L208" s="743"/>
    </row>
    <row r="209" spans="1:12" ht="15" customHeight="1" x14ac:dyDescent="0.3">
      <c r="L209" s="743"/>
    </row>
    <row r="210" spans="1:12" ht="15" customHeight="1" x14ac:dyDescent="0.3">
      <c r="K210" s="7"/>
      <c r="L210" s="742" t="s">
        <v>3170</v>
      </c>
    </row>
    <row r="211" spans="1:12" ht="15" customHeight="1" thickBot="1" x14ac:dyDescent="0.35">
      <c r="L211" s="742"/>
    </row>
    <row r="212" spans="1:12" ht="15" customHeight="1" x14ac:dyDescent="0.3">
      <c r="A212" s="686"/>
      <c r="B212" s="661" t="s">
        <v>3428</v>
      </c>
      <c r="C212" s="661"/>
      <c r="D212" s="661"/>
      <c r="E212" s="661"/>
      <c r="F212" s="661"/>
      <c r="G212" s="661"/>
      <c r="H212" s="661"/>
      <c r="I212" s="738"/>
      <c r="J212" s="664"/>
      <c r="L212" s="742"/>
    </row>
    <row r="213" spans="1:12" ht="15" customHeight="1" x14ac:dyDescent="0.3">
      <c r="A213" s="687"/>
      <c r="B213" s="662"/>
      <c r="C213" s="662"/>
      <c r="D213" s="662"/>
      <c r="E213" s="662"/>
      <c r="F213" s="662"/>
      <c r="G213" s="662"/>
      <c r="H213" s="662"/>
      <c r="I213" s="739"/>
      <c r="J213" s="665"/>
      <c r="K213" s="9"/>
      <c r="L213" s="742"/>
    </row>
    <row r="214" spans="1:12" ht="15" customHeight="1" thickBot="1" x14ac:dyDescent="0.35">
      <c r="A214" s="688"/>
      <c r="B214" s="663"/>
      <c r="C214" s="663"/>
      <c r="D214" s="663"/>
      <c r="E214" s="663"/>
      <c r="F214" s="663"/>
      <c r="G214" s="663"/>
      <c r="H214" s="663"/>
      <c r="I214" s="740"/>
      <c r="J214" s="666"/>
      <c r="K214" s="9"/>
      <c r="L214" s="742"/>
    </row>
    <row r="215" spans="1:12" ht="15" customHeight="1" x14ac:dyDescent="0.3">
      <c r="A215" s="1"/>
      <c r="B215" s="88"/>
      <c r="C215" s="4"/>
      <c r="D215" s="4"/>
      <c r="E215" s="4"/>
      <c r="F215" s="4"/>
      <c r="G215" s="4"/>
      <c r="H215" s="5"/>
      <c r="I215" s="3"/>
      <c r="J215" s="3"/>
      <c r="L215" s="742"/>
    </row>
    <row r="216" spans="1:12" ht="15" customHeight="1" x14ac:dyDescent="0.3">
      <c r="A216" s="667"/>
      <c r="B216" s="669" t="s">
        <v>3176</v>
      </c>
      <c r="C216" s="669"/>
      <c r="D216" s="669"/>
      <c r="E216" s="669"/>
      <c r="F216" s="669"/>
      <c r="G216" s="669"/>
      <c r="H216" s="669"/>
      <c r="I216" s="671"/>
      <c r="J216" s="672"/>
      <c r="L216" s="742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742"/>
    </row>
    <row r="218" spans="1:12" ht="15" customHeight="1" x14ac:dyDescent="0.3">
      <c r="A218" s="698" t="s">
        <v>2989</v>
      </c>
      <c r="B218" s="631" t="s">
        <v>2996</v>
      </c>
      <c r="C218" s="631"/>
      <c r="D218" s="631"/>
      <c r="E218" s="642" t="s">
        <v>3035</v>
      </c>
      <c r="F218" s="642" t="s">
        <v>2991</v>
      </c>
      <c r="G218" s="642" t="s">
        <v>2990</v>
      </c>
      <c r="H218" s="642" t="s">
        <v>3010</v>
      </c>
      <c r="I218" s="522" t="s">
        <v>3430</v>
      </c>
      <c r="J218" s="498" t="s">
        <v>3431</v>
      </c>
      <c r="L218" s="742"/>
    </row>
    <row r="219" spans="1:12" ht="15" customHeight="1" x14ac:dyDescent="0.3">
      <c r="A219" s="699"/>
      <c r="B219" s="633"/>
      <c r="C219" s="633"/>
      <c r="D219" s="633"/>
      <c r="E219" s="643"/>
      <c r="F219" s="643"/>
      <c r="G219" s="643"/>
      <c r="H219" s="643"/>
      <c r="I219" s="524"/>
      <c r="J219" s="500"/>
      <c r="L219" s="742"/>
    </row>
    <row r="220" spans="1:12" ht="15" customHeight="1" x14ac:dyDescent="0.3">
      <c r="A220" s="700"/>
      <c r="B220" s="635"/>
      <c r="C220" s="635"/>
      <c r="D220" s="635"/>
      <c r="E220" s="644"/>
      <c r="F220" s="643"/>
      <c r="G220" s="644"/>
      <c r="H220" s="644"/>
      <c r="I220" s="524"/>
      <c r="J220" s="500"/>
      <c r="K220" s="7"/>
      <c r="L220" s="742"/>
    </row>
    <row r="221" spans="1:12" ht="15" customHeight="1" x14ac:dyDescent="0.3">
      <c r="A221" s="109">
        <f>Sheet1!A895</f>
        <v>301035500500</v>
      </c>
      <c r="B221" s="626" t="str">
        <f>IFERROR(VLOOKUP(A221,Sheet1!$A$4:$H$2722,5,0),"-")</f>
        <v>VMS Akustik Board 50x600x1250 mm</v>
      </c>
      <c r="C221" s="627" t="e">
        <f>VLOOKUP(#REF!,Sheet1!$A$4:$H$2722,7,1)</f>
        <v>#REF!</v>
      </c>
      <c r="D221" s="628" t="e">
        <f>VLOOKUP(#REF!,Sheet1!$A$4:$H$2722,7,1)</f>
        <v>#REF!</v>
      </c>
      <c r="E221" s="30" t="str">
        <f>IFERROR(VLOOKUP(A221,Sheet1!$A$4:$N$2722,7,1),"-")</f>
        <v xml:space="preserve">mp </v>
      </c>
      <c r="F221" s="55">
        <f>IFERROR(VLOOKUP(A221,Sheet1!$A$4:$N$2722,9,1),"-")</f>
        <v>50</v>
      </c>
      <c r="G221" s="55">
        <f>IFERROR(VLOOKUP(A221,Sheet1!$A$4:$N$2722,10,1),"-")</f>
        <v>600</v>
      </c>
      <c r="H221" s="55">
        <f>IFERROR(VLOOKUP(A221,Sheet1!$A$4:$N$2722,11,1),"-")</f>
        <v>1250</v>
      </c>
      <c r="I221" s="26">
        <f>IFERROR(VLOOKUP($A221,Sheet1!$A$4:$H$2722,8,1),"-")</f>
        <v>6.79</v>
      </c>
      <c r="J221" s="26">
        <f>I221-(I221*Cuprins!$H$22)</f>
        <v>6.79</v>
      </c>
      <c r="L221" s="742"/>
    </row>
    <row r="222" spans="1:12" ht="15" customHeight="1" x14ac:dyDescent="0.3">
      <c r="A222" s="107">
        <f>Sheet1!A896</f>
        <v>301035501000</v>
      </c>
      <c r="B222" s="89" t="str">
        <f>IFERROR(VLOOKUP(A222,Sheet1!$A$4:$H$2722,5,0),"-")</f>
        <v>VMS Akustik Board 100x600x1250 mm</v>
      </c>
      <c r="C222" s="90"/>
      <c r="D222" s="91"/>
      <c r="E222" s="41" t="str">
        <f>IFERROR(VLOOKUP(A222,Sheet1!$A$4:$N$2722,7,1),"-")</f>
        <v>mp</v>
      </c>
      <c r="F222" s="56">
        <f>IFERROR(VLOOKUP(A222,Sheet1!$A$4:$N$2722,9,1),"-")</f>
        <v>100</v>
      </c>
      <c r="G222" s="38">
        <f>IFERROR(VLOOKUP(A222,Sheet1!$A$4:$N$2722,10,1),"-")</f>
        <v>600</v>
      </c>
      <c r="H222" s="57">
        <f>IFERROR(VLOOKUP(A222,Sheet1!$A$4:$N$2722,11,1),"-")</f>
        <v>1250</v>
      </c>
      <c r="I222" s="42">
        <f>IFERROR(VLOOKUP($A222,Sheet1!$A$4:$H$2722,8,1),"-")</f>
        <v>13.58</v>
      </c>
      <c r="J222" s="42">
        <f>I222-(I222*Cuprins!$H$22)</f>
        <v>13.58</v>
      </c>
      <c r="L222" s="742"/>
    </row>
    <row r="223" spans="1:12" ht="15" customHeight="1" x14ac:dyDescent="0.3">
      <c r="A223" s="105" t="s">
        <v>2994</v>
      </c>
      <c r="B223" s="594" t="str">
        <f>IFERROR(VLOOKUP(A223,Sheet1!$A$4:$H$2722,5,0),"-")</f>
        <v>-</v>
      </c>
      <c r="C223" s="595" t="e">
        <f>VLOOKUP(#REF!,Sheet1!$A$4:$H$2722,7,1)</f>
        <v>#REF!</v>
      </c>
      <c r="D223" s="596" t="e">
        <f>VLOOKUP(#REF!,Sheet1!$A$4:$H$2722,7,1)</f>
        <v>#REF!</v>
      </c>
      <c r="E223" s="31" t="str">
        <f>IFERROR(VLOOKUP(A223,Sheet1!$A$4:$N$2722,7,1),"-")</f>
        <v>-</v>
      </c>
      <c r="F223" s="39" t="str">
        <f>IFERROR(VLOOKUP(A223,Sheet1!$A$4:$N$2722,9,1),"-")</f>
        <v>-</v>
      </c>
      <c r="G223" s="58" t="str">
        <f>IFERROR(VLOOKUP(A223,Sheet1!$A$4:$N$2722,10,1),"-")</f>
        <v>-</v>
      </c>
      <c r="H223" s="39" t="str">
        <f>IFERROR(VLOOKUP(A223,Sheet1!$A$4:$N$2722,11,1),"-")</f>
        <v>-</v>
      </c>
      <c r="I223" s="26" t="str">
        <f>IFERROR(VLOOKUP($A223,Sheet1!$A$4:$H$2722,8,1),"-")</f>
        <v>-</v>
      </c>
      <c r="J223" s="26" t="str">
        <f>IFERROR(VLOOKUP($A223,Sheet1!$A$4:$H$2722,8,1),"-")</f>
        <v>-</v>
      </c>
      <c r="K223" s="9"/>
      <c r="L223" s="742"/>
    </row>
    <row r="224" spans="1:12" ht="15" customHeight="1" x14ac:dyDescent="0.3">
      <c r="A224" s="108"/>
      <c r="B224" s="614" t="str">
        <f>IFERROR(VLOOKUP(A224,Sheet1!$A$4:$H$2722,5,0),"-")</f>
        <v>-</v>
      </c>
      <c r="C224" s="609" t="e">
        <f>VLOOKUP(#REF!,Sheet1!$A$4:$H$2722,7,1)</f>
        <v>#REF!</v>
      </c>
      <c r="D224" s="615" t="e">
        <f>VLOOKUP(#REF!,Sheet1!$A$4:$H$2722,7,1)</f>
        <v>#REF!</v>
      </c>
      <c r="E224" s="45" t="str">
        <f>IFERROR(VLOOKUP(A224,Sheet1!$A$4:$N$2722,7,1),"-")</f>
        <v>-</v>
      </c>
      <c r="F224" s="28" t="str">
        <f>IFERROR(VLOOKUP(A224,Sheet1!$A$4:$N$2722,9,1),"-")</f>
        <v>-</v>
      </c>
      <c r="G224" s="44" t="str">
        <f>IFERROR(VLOOKUP(A224,Sheet1!$A$4:$N$2722,10,1),"-")</f>
        <v>-</v>
      </c>
      <c r="H224" s="44" t="str">
        <f>IFERROR(VLOOKUP(A224,Sheet1!$A$4:$N$2722,11,1),"-")</f>
        <v>-</v>
      </c>
      <c r="I224" s="43" t="str">
        <f>IFERROR(VLOOKUP($A224,Sheet1!$A$4:$H$2722,8,1),"-")</f>
        <v>-</v>
      </c>
      <c r="J224" s="43" t="str">
        <f>IFERROR(VLOOKUP($A224,Sheet1!$A$4:$H$2722,8,1),"-")</f>
        <v>-</v>
      </c>
      <c r="L224" s="742"/>
    </row>
    <row r="225" spans="1:12" ht="15" customHeight="1" x14ac:dyDescent="0.3">
      <c r="A225" s="13"/>
      <c r="C225" s="13"/>
      <c r="D225" s="13"/>
      <c r="E225" s="13"/>
      <c r="F225" s="13"/>
      <c r="H225" s="13"/>
      <c r="I225" s="13"/>
      <c r="J225" s="13"/>
      <c r="L225" s="494">
        <f>L173+1</f>
        <v>66</v>
      </c>
    </row>
    <row r="226" spans="1:12" ht="15" customHeight="1" x14ac:dyDescent="0.3">
      <c r="A226" s="667"/>
      <c r="B226" s="669" t="s">
        <v>3180</v>
      </c>
      <c r="C226" s="669"/>
      <c r="D226" s="669"/>
      <c r="E226" s="669"/>
      <c r="F226" s="669"/>
      <c r="G226" s="669"/>
      <c r="H226" s="669"/>
      <c r="I226" s="671"/>
      <c r="J226" s="672"/>
      <c r="L226" s="494"/>
    </row>
    <row r="227" spans="1:12" ht="15" customHeight="1" x14ac:dyDescent="0.3">
      <c r="A227" s="668"/>
      <c r="B227" s="670"/>
      <c r="C227" s="670"/>
      <c r="D227" s="670"/>
      <c r="E227" s="670"/>
      <c r="F227" s="670"/>
      <c r="G227" s="670"/>
      <c r="H227" s="670"/>
      <c r="I227" s="673"/>
      <c r="J227" s="674"/>
      <c r="K227" s="7"/>
      <c r="L227" s="743" t="s">
        <v>3169</v>
      </c>
    </row>
    <row r="228" spans="1:12" ht="15" customHeight="1" x14ac:dyDescent="0.3">
      <c r="A228" s="698" t="s">
        <v>2989</v>
      </c>
      <c r="B228" s="631" t="s">
        <v>2996</v>
      </c>
      <c r="C228" s="631"/>
      <c r="D228" s="631"/>
      <c r="E228" s="642" t="s">
        <v>3035</v>
      </c>
      <c r="F228" s="642" t="s">
        <v>2991</v>
      </c>
      <c r="G228" s="642" t="s">
        <v>2990</v>
      </c>
      <c r="H228" s="642" t="s">
        <v>3010</v>
      </c>
      <c r="I228" s="522" t="s">
        <v>3430</v>
      </c>
      <c r="J228" s="498" t="s">
        <v>3431</v>
      </c>
      <c r="L228" s="743"/>
    </row>
    <row r="229" spans="1:12" ht="15" customHeight="1" x14ac:dyDescent="0.3">
      <c r="A229" s="699"/>
      <c r="B229" s="633"/>
      <c r="C229" s="633"/>
      <c r="D229" s="633"/>
      <c r="E229" s="643"/>
      <c r="F229" s="643"/>
      <c r="G229" s="643"/>
      <c r="H229" s="643"/>
      <c r="I229" s="524"/>
      <c r="J229" s="500"/>
      <c r="L229" s="743"/>
    </row>
    <row r="230" spans="1:12" ht="15" customHeight="1" x14ac:dyDescent="0.3">
      <c r="A230" s="700"/>
      <c r="B230" s="635"/>
      <c r="C230" s="635"/>
      <c r="D230" s="635"/>
      <c r="E230" s="644"/>
      <c r="F230" s="643"/>
      <c r="G230" s="644"/>
      <c r="H230" s="644"/>
      <c r="I230" s="524"/>
      <c r="J230" s="500"/>
      <c r="L230" s="743"/>
    </row>
    <row r="231" spans="1:12" ht="15" customHeight="1" x14ac:dyDescent="0.3">
      <c r="A231" s="109">
        <f>Sheet1!A897</f>
        <v>301035510000</v>
      </c>
      <c r="B231" s="93" t="str">
        <f>IFERROR(VLOOKUP(A231,Sheet1!$A$4:$H$2722,5,0),"-")</f>
        <v>VMS UNIFIT 035 100x1200x6300 mm</v>
      </c>
      <c r="C231" s="94"/>
      <c r="D231" s="95"/>
      <c r="E231" s="30" t="str">
        <f>IFERROR(VLOOKUP(A231,Sheet1!$A$4:$N$2722,7,1),"-")</f>
        <v xml:space="preserve">mp </v>
      </c>
      <c r="F231" s="55">
        <f>IFERROR(VLOOKUP(A231,Sheet1!$A$4:$N$2722,9,1),"-")</f>
        <v>100</v>
      </c>
      <c r="G231" s="55">
        <f>IFERROR(VLOOKUP(A231,Sheet1!$A$4:$N$2722,10,1),"-")</f>
        <v>1200</v>
      </c>
      <c r="H231" s="55">
        <f>IFERROR(VLOOKUP(A231,Sheet1!$A$4:$N$2722,11,1),"-")</f>
        <v>6300</v>
      </c>
      <c r="I231" s="26">
        <f>IFERROR(VLOOKUP($A231,Sheet1!$A$4:$H$2722,8,1),"-")</f>
        <v>16.5</v>
      </c>
      <c r="J231" s="26">
        <f>I231-(I231*Cuprins!$H$22)</f>
        <v>16.5</v>
      </c>
      <c r="L231" s="743"/>
    </row>
    <row r="232" spans="1:12" ht="15" customHeight="1" x14ac:dyDescent="0.3">
      <c r="A232" s="107"/>
      <c r="B232" s="89" t="str">
        <f>IFERROR(VLOOKUP(A232,Sheet1!$A$4:$H$2722,5,0),"-")</f>
        <v>-</v>
      </c>
      <c r="C232" s="90"/>
      <c r="D232" s="91"/>
      <c r="E232" s="41" t="str">
        <f>IFERROR(VLOOKUP(A232,Sheet1!$A$4:$N$2722,7,1),"-")</f>
        <v>-</v>
      </c>
      <c r="F232" s="56" t="str">
        <f>IFERROR(VLOOKUP(A232,Sheet1!$A$4:$N$2722,9,1),"-")</f>
        <v>-</v>
      </c>
      <c r="G232" s="38" t="str">
        <f>IFERROR(VLOOKUP(A232,Sheet1!$A$4:$N$2722,10,1),"-")</f>
        <v>-</v>
      </c>
      <c r="H232" s="56" t="str">
        <f>IFERROR(VLOOKUP(A232,Sheet1!$A$4:$N$2722,11,1),"-")</f>
        <v>-</v>
      </c>
      <c r="I232" s="25" t="str">
        <f>IFERROR(VLOOKUP($A232,Sheet1!$A$4:$H$2722,8,1),"-")</f>
        <v>-</v>
      </c>
      <c r="J232" s="25" t="str">
        <f>IFERROR(VLOOKUP($A232,Sheet1!$A$4:$H$2722,8,1),"-")</f>
        <v>-</v>
      </c>
      <c r="L232" s="743"/>
    </row>
    <row r="233" spans="1:12" ht="15" customHeight="1" x14ac:dyDescent="0.3">
      <c r="A233" s="105"/>
      <c r="B233" s="594" t="str">
        <f>IFERROR(VLOOKUP(A233,Sheet1!$A$4:$H$2722,5,0),"-")</f>
        <v>-</v>
      </c>
      <c r="C233" s="595" t="e">
        <f>VLOOKUP(#REF!,Sheet1!$A$4:$H$2722,7,1)</f>
        <v>#REF!</v>
      </c>
      <c r="D233" s="596" t="e">
        <f>VLOOKUP(#REF!,Sheet1!$A$4:$H$2722,7,1)</f>
        <v>#REF!</v>
      </c>
      <c r="E233" s="31" t="str">
        <f>IFERROR(VLOOKUP(A233,Sheet1!$A$4:$N$2722,7,1),"-")</f>
        <v>-</v>
      </c>
      <c r="F233" s="39" t="str">
        <f>IFERROR(VLOOKUP(A233,Sheet1!$A$4:$N$2722,9,1),"-")</f>
        <v>-</v>
      </c>
      <c r="G233" s="58" t="str">
        <f>IFERROR(VLOOKUP(A233,Sheet1!$A$4:$N$2722,10,1),"-")</f>
        <v>-</v>
      </c>
      <c r="H233" s="39" t="str">
        <f>IFERROR(VLOOKUP(A233,Sheet1!$A$4:$N$2722,11,1),"-")</f>
        <v>-</v>
      </c>
      <c r="I233" s="26" t="str">
        <f>IFERROR(VLOOKUP($A233,Sheet1!$A$4:$H$2722,8,1),"-")</f>
        <v>-</v>
      </c>
      <c r="J233" s="26" t="str">
        <f>IFERROR(VLOOKUP($A233,Sheet1!$A$4:$H$2722,8,1),"-")</f>
        <v>-</v>
      </c>
      <c r="L233" s="743"/>
    </row>
    <row r="234" spans="1:12" ht="15" customHeight="1" x14ac:dyDescent="0.3">
      <c r="A234" s="107" t="s">
        <v>2994</v>
      </c>
      <c r="B234" s="598" t="str">
        <f>IFERROR(VLOOKUP(A234,Sheet1!$A$4:$H$2722,5,0),"-")</f>
        <v>-</v>
      </c>
      <c r="C234" s="593" t="e">
        <f>VLOOKUP(#REF!,Sheet1!$A$4:$H$2722,7,1)</f>
        <v>#REF!</v>
      </c>
      <c r="D234" s="599" t="e">
        <f>VLOOKUP(#REF!,Sheet1!$A$4:$H$2722,7,1)</f>
        <v>#REF!</v>
      </c>
      <c r="E234" s="72" t="str">
        <f>IFERROR(VLOOKUP(A234,Sheet1!$A$4:$N$2722,7,1),"-")</f>
        <v>-</v>
      </c>
      <c r="F234" s="38" t="str">
        <f>IFERROR(VLOOKUP(A234,Sheet1!$A$4:$N$2722,9,1),"-")</f>
        <v>-</v>
      </c>
      <c r="G234" s="56" t="str">
        <f>IFERROR(VLOOKUP(A234,Sheet1!$A$4:$N$2722,10,1),"-")</f>
        <v>-</v>
      </c>
      <c r="H234" s="56" t="str">
        <f>IFERROR(VLOOKUP(A234,Sheet1!$A$4:$N$2722,11,1),"-")</f>
        <v>-</v>
      </c>
      <c r="I234" s="42" t="str">
        <f>IFERROR(VLOOKUP($A234,Sheet1!$A$4:$H$2722,8,1),"-")</f>
        <v>-</v>
      </c>
      <c r="J234" s="42" t="str">
        <f>IFERROR(VLOOKUP($A234,Sheet1!$A$4:$H$2722,8,1),"-")</f>
        <v>-</v>
      </c>
      <c r="L234" s="743"/>
    </row>
    <row r="235" spans="1:12" ht="15" customHeight="1" thickBot="1" x14ac:dyDescent="0.35">
      <c r="L235" s="743"/>
    </row>
    <row r="236" spans="1:12" ht="15" customHeight="1" x14ac:dyDescent="0.3">
      <c r="A236" s="686"/>
      <c r="B236" s="661" t="s">
        <v>3428</v>
      </c>
      <c r="C236" s="661"/>
      <c r="D236" s="661"/>
      <c r="E236" s="661"/>
      <c r="F236" s="661"/>
      <c r="G236" s="661"/>
      <c r="H236" s="661"/>
      <c r="I236" s="738"/>
      <c r="J236" s="664"/>
      <c r="L236" s="743"/>
    </row>
    <row r="237" spans="1:12" ht="15" customHeight="1" x14ac:dyDescent="0.3">
      <c r="A237" s="687"/>
      <c r="B237" s="662"/>
      <c r="C237" s="662"/>
      <c r="D237" s="662"/>
      <c r="E237" s="662"/>
      <c r="F237" s="662"/>
      <c r="G237" s="662"/>
      <c r="H237" s="662"/>
      <c r="I237" s="739"/>
      <c r="J237" s="665"/>
      <c r="L237" s="743"/>
    </row>
    <row r="238" spans="1:12" ht="15" customHeight="1" thickBot="1" x14ac:dyDescent="0.35">
      <c r="A238" s="688"/>
      <c r="B238" s="663"/>
      <c r="C238" s="663"/>
      <c r="D238" s="663"/>
      <c r="E238" s="663"/>
      <c r="F238" s="663"/>
      <c r="G238" s="663"/>
      <c r="H238" s="663"/>
      <c r="I238" s="740"/>
      <c r="J238" s="666"/>
      <c r="L238" s="743"/>
    </row>
    <row r="239" spans="1:12" ht="15" customHeight="1" x14ac:dyDescent="0.3">
      <c r="A239" s="1"/>
      <c r="B239" s="88"/>
      <c r="C239" s="4"/>
      <c r="D239" s="4"/>
      <c r="E239" s="4"/>
      <c r="F239" s="4"/>
      <c r="G239" s="4"/>
      <c r="H239" s="5"/>
      <c r="I239" s="3"/>
      <c r="J239" s="3"/>
      <c r="L239" s="743"/>
    </row>
    <row r="240" spans="1:12" ht="15" customHeight="1" x14ac:dyDescent="0.3">
      <c r="A240" s="667"/>
      <c r="B240" s="669" t="s">
        <v>3181</v>
      </c>
      <c r="C240" s="669"/>
      <c r="D240" s="669"/>
      <c r="E240" s="669"/>
      <c r="F240" s="669"/>
      <c r="G240" s="669"/>
      <c r="H240" s="669"/>
      <c r="I240" s="671"/>
      <c r="J240" s="672"/>
      <c r="L240" s="743"/>
    </row>
    <row r="241" spans="1:12" x14ac:dyDescent="0.3">
      <c r="A241" s="668"/>
      <c r="B241" s="670"/>
      <c r="C241" s="670"/>
      <c r="D241" s="670"/>
      <c r="E241" s="670"/>
      <c r="F241" s="670"/>
      <c r="G241" s="670"/>
      <c r="H241" s="670"/>
      <c r="I241" s="673"/>
      <c r="J241" s="674"/>
      <c r="L241" s="743"/>
    </row>
    <row r="242" spans="1:12" x14ac:dyDescent="0.3">
      <c r="A242" s="698" t="s">
        <v>2989</v>
      </c>
      <c r="B242" s="631" t="s">
        <v>2996</v>
      </c>
      <c r="C242" s="631"/>
      <c r="D242" s="631"/>
      <c r="E242" s="642" t="s">
        <v>3035</v>
      </c>
      <c r="F242" s="642" t="s">
        <v>2991</v>
      </c>
      <c r="G242" s="642" t="s">
        <v>2990</v>
      </c>
      <c r="H242" s="642" t="s">
        <v>3010</v>
      </c>
      <c r="I242" s="522" t="s">
        <v>3430</v>
      </c>
      <c r="J242" s="498" t="s">
        <v>3431</v>
      </c>
      <c r="L242" s="743"/>
    </row>
    <row r="243" spans="1:12" x14ac:dyDescent="0.3">
      <c r="A243" s="699"/>
      <c r="B243" s="633"/>
      <c r="C243" s="633"/>
      <c r="D243" s="633"/>
      <c r="E243" s="643"/>
      <c r="F243" s="643"/>
      <c r="G243" s="643"/>
      <c r="H243" s="643"/>
      <c r="I243" s="524"/>
      <c r="J243" s="500"/>
      <c r="L243" s="743"/>
    </row>
    <row r="244" spans="1:12" x14ac:dyDescent="0.3">
      <c r="A244" s="700"/>
      <c r="B244" s="635"/>
      <c r="C244" s="635"/>
      <c r="D244" s="635"/>
      <c r="E244" s="644"/>
      <c r="F244" s="643"/>
      <c r="G244" s="644"/>
      <c r="H244" s="644"/>
      <c r="I244" s="524"/>
      <c r="J244" s="500"/>
      <c r="L244" s="743"/>
    </row>
    <row r="245" spans="1:12" x14ac:dyDescent="0.3">
      <c r="A245" s="109">
        <f>Sheet1!A898</f>
        <v>3010371005000</v>
      </c>
      <c r="B245" s="626" t="str">
        <f>IFERROR(VLOOKUP(A245,Sheet1!$A$4:$H$2722,5,0),"-")</f>
        <v>VMS Eko Double 2x50x6000x1200mm</v>
      </c>
      <c r="C245" s="627" t="e">
        <f>VLOOKUP(#REF!,Sheet1!$A$4:$H$2722,7,1)</f>
        <v>#REF!</v>
      </c>
      <c r="D245" s="628" t="e">
        <f>VLOOKUP(#REF!,Sheet1!$A$4:$H$2722,7,1)</f>
        <v>#REF!</v>
      </c>
      <c r="E245" s="262" t="str">
        <f>IFERROR(VLOOKUP(A245,Sheet1!$A$4:$N$2722,7,1),"-")</f>
        <v>buc</v>
      </c>
      <c r="F245" s="263">
        <f>IFERROR(VLOOKUP(A245,Sheet1!$A$4:$N$2722,9,0),"-")</f>
        <v>50</v>
      </c>
      <c r="G245" s="263">
        <f>IFERROR(VLOOKUP(A245,Sheet1!$A$4:$N$2722,10,0),"-")</f>
        <v>1200</v>
      </c>
      <c r="H245" s="263">
        <f>IFERROR(VLOOKUP(A245,Sheet1!$A$4:$N$2722,11,0),"-")</f>
        <v>6000</v>
      </c>
      <c r="I245" s="26">
        <f>IFERROR(VLOOKUP($A245,Sheet1!$A$4:$H$2722,8,1),"-")</f>
        <v>50.82</v>
      </c>
      <c r="J245" s="26">
        <f>I245-(I245*Cuprins!$H$22)</f>
        <v>50.82</v>
      </c>
      <c r="L245" s="743"/>
    </row>
    <row r="246" spans="1:12" x14ac:dyDescent="0.3">
      <c r="A246" s="107"/>
      <c r="B246" s="89" t="str">
        <f>IFERROR(VLOOKUP(A246,Sheet1!$A$4:$H$2722,5,0),"-")</f>
        <v>-</v>
      </c>
      <c r="C246" s="90"/>
      <c r="D246" s="91"/>
      <c r="E246" s="41" t="str">
        <f>IFERROR(VLOOKUP(A246,Sheet1!$A$4:$N$2722,7,1),"-")</f>
        <v>-</v>
      </c>
      <c r="F246" s="56" t="str">
        <f>IFERROR(VLOOKUP(A246,Sheet1!$A$4:$N$2722,9,1),"-")</f>
        <v>-</v>
      </c>
      <c r="G246" s="38" t="str">
        <f>IFERROR(VLOOKUP(A246,Sheet1!$A$4:$N$2722,10,1),"-")</f>
        <v>-</v>
      </c>
      <c r="H246" s="57" t="str">
        <f>IFERROR(VLOOKUP(A246,Sheet1!$A$4:$N$2722,11,1),"-")</f>
        <v>-</v>
      </c>
      <c r="I246" s="42" t="str">
        <f>IFERROR(VLOOKUP($A246,Sheet1!$A$4:$H$2722,8,1),"-")</f>
        <v>-</v>
      </c>
      <c r="J246" s="42" t="str">
        <f>IFERROR(VLOOKUP($A246,Sheet1!$A$4:$H$2722,8,1),"-")</f>
        <v>-</v>
      </c>
      <c r="L246" s="743"/>
    </row>
    <row r="247" spans="1:12" x14ac:dyDescent="0.3">
      <c r="A247" s="105" t="s">
        <v>2994</v>
      </c>
      <c r="B247" s="594" t="str">
        <f>IFERROR(VLOOKUP(A247,Sheet1!$A$4:$H$2722,5,0),"-")</f>
        <v>-</v>
      </c>
      <c r="C247" s="595" t="e">
        <f>VLOOKUP(#REF!,Sheet1!$A$4:$H$2722,7,1)</f>
        <v>#REF!</v>
      </c>
      <c r="D247" s="596" t="e">
        <f>VLOOKUP(#REF!,Sheet1!$A$4:$H$2722,7,1)</f>
        <v>#REF!</v>
      </c>
      <c r="E247" s="31" t="str">
        <f>IFERROR(VLOOKUP(A247,Sheet1!$A$4:$N$2722,7,1),"-")</f>
        <v>-</v>
      </c>
      <c r="F247" s="39" t="str">
        <f>IFERROR(VLOOKUP(A247,Sheet1!$A$4:$N$2722,9,1),"-")</f>
        <v>-</v>
      </c>
      <c r="G247" s="58" t="str">
        <f>IFERROR(VLOOKUP(A247,Sheet1!$A$4:$N$2722,10,1),"-")</f>
        <v>-</v>
      </c>
      <c r="H247" s="39" t="str">
        <f>IFERROR(VLOOKUP(A247,Sheet1!$A$4:$N$2722,11,1),"-")</f>
        <v>-</v>
      </c>
      <c r="I247" s="26" t="str">
        <f>IFERROR(VLOOKUP($A247,Sheet1!$A$4:$H$2722,8,1),"-")</f>
        <v>-</v>
      </c>
      <c r="J247" s="26" t="str">
        <f>IFERROR(VLOOKUP($A247,Sheet1!$A$4:$H$2722,8,1),"-")</f>
        <v>-</v>
      </c>
      <c r="L247" s="743"/>
    </row>
    <row r="248" spans="1:12" x14ac:dyDescent="0.3">
      <c r="A248" s="108"/>
      <c r="B248" s="614" t="str">
        <f>IFERROR(VLOOKUP(A248,Sheet1!$A$4:$H$2722,5,0),"-")</f>
        <v>-</v>
      </c>
      <c r="C248" s="609" t="e">
        <f>VLOOKUP(#REF!,Sheet1!$A$4:$H$2722,7,1)</f>
        <v>#REF!</v>
      </c>
      <c r="D248" s="615" t="e">
        <f>VLOOKUP(#REF!,Sheet1!$A$4:$H$2722,7,1)</f>
        <v>#REF!</v>
      </c>
      <c r="E248" s="45" t="str">
        <f>IFERROR(VLOOKUP(A248,Sheet1!$A$4:$N$2722,7,1),"-")</f>
        <v>-</v>
      </c>
      <c r="F248" s="28" t="str">
        <f>IFERROR(VLOOKUP(A248,Sheet1!$A$4:$N$2722,9,1),"-")</f>
        <v>-</v>
      </c>
      <c r="G248" s="44" t="str">
        <f>IFERROR(VLOOKUP(A248,Sheet1!$A$4:$N$2722,10,1),"-")</f>
        <v>-</v>
      </c>
      <c r="H248" s="44" t="str">
        <f>IFERROR(VLOOKUP(A248,Sheet1!$A$4:$N$2722,11,1),"-")</f>
        <v>-</v>
      </c>
      <c r="I248" s="43" t="str">
        <f>IFERROR(VLOOKUP($A248,Sheet1!$A$4:$H$2722,8,1),"-")</f>
        <v>-</v>
      </c>
      <c r="J248" s="43" t="str">
        <f>IFERROR(VLOOKUP($A248,Sheet1!$A$4:$H$2722,8,1),"-")</f>
        <v>-</v>
      </c>
      <c r="L248" s="743"/>
    </row>
    <row r="249" spans="1:12" x14ac:dyDescent="0.3">
      <c r="A249" s="13"/>
      <c r="C249" s="13"/>
      <c r="D249" s="13"/>
      <c r="E249" s="13"/>
      <c r="F249" s="13"/>
      <c r="H249" s="13"/>
      <c r="I249" s="13"/>
      <c r="J249" s="13"/>
      <c r="L249" s="743"/>
    </row>
    <row r="250" spans="1:12" x14ac:dyDescent="0.3">
      <c r="A250" s="667"/>
      <c r="B250" s="669" t="s">
        <v>3182</v>
      </c>
      <c r="C250" s="669"/>
      <c r="D250" s="669"/>
      <c r="E250" s="669"/>
      <c r="F250" s="669"/>
      <c r="G250" s="669"/>
      <c r="H250" s="669"/>
      <c r="I250" s="671"/>
      <c r="J250" s="672"/>
      <c r="L250" s="743"/>
    </row>
    <row r="251" spans="1:12" x14ac:dyDescent="0.3">
      <c r="A251" s="668"/>
      <c r="B251" s="670"/>
      <c r="C251" s="670"/>
      <c r="D251" s="670"/>
      <c r="E251" s="670"/>
      <c r="F251" s="670"/>
      <c r="G251" s="670"/>
      <c r="H251" s="670"/>
      <c r="I251" s="673"/>
      <c r="J251" s="674"/>
      <c r="L251" s="743"/>
    </row>
    <row r="252" spans="1:12" x14ac:dyDescent="0.3">
      <c r="A252" s="698" t="s">
        <v>2989</v>
      </c>
      <c r="B252" s="631" t="s">
        <v>2996</v>
      </c>
      <c r="C252" s="631"/>
      <c r="D252" s="631"/>
      <c r="E252" s="642" t="s">
        <v>3035</v>
      </c>
      <c r="F252" s="642" t="s">
        <v>2991</v>
      </c>
      <c r="G252" s="642" t="s">
        <v>2990</v>
      </c>
      <c r="H252" s="642" t="s">
        <v>3010</v>
      </c>
      <c r="I252" s="522" t="s">
        <v>3430</v>
      </c>
      <c r="J252" s="498" t="s">
        <v>3431</v>
      </c>
      <c r="L252" s="743"/>
    </row>
    <row r="253" spans="1:12" x14ac:dyDescent="0.3">
      <c r="A253" s="699"/>
      <c r="B253" s="633"/>
      <c r="C253" s="633"/>
      <c r="D253" s="633"/>
      <c r="E253" s="643"/>
      <c r="F253" s="643"/>
      <c r="G253" s="643"/>
      <c r="H253" s="643"/>
      <c r="I253" s="524"/>
      <c r="J253" s="500"/>
      <c r="L253" s="743"/>
    </row>
    <row r="254" spans="1:12" x14ac:dyDescent="0.3">
      <c r="A254" s="700"/>
      <c r="B254" s="635"/>
      <c r="C254" s="635"/>
      <c r="D254" s="635"/>
      <c r="E254" s="644"/>
      <c r="F254" s="643"/>
      <c r="G254" s="644"/>
      <c r="H254" s="644"/>
      <c r="I254" s="524"/>
      <c r="J254" s="500"/>
      <c r="L254" s="743"/>
    </row>
    <row r="255" spans="1:12" x14ac:dyDescent="0.3">
      <c r="A255" s="109">
        <f>Sheet1!A899</f>
        <v>301037200500</v>
      </c>
      <c r="B255" s="93" t="s">
        <v>3183</v>
      </c>
      <c r="C255" s="94"/>
      <c r="D255" s="95"/>
      <c r="E255" s="30" t="str">
        <f>IFERROR(VLOOKUP(A255,Sheet1!$A$4:$N$2722,7,1),"-")</f>
        <v xml:space="preserve">mp </v>
      </c>
      <c r="F255" s="55">
        <f>IFERROR(VLOOKUP(A255,Sheet1!$A$4:$N$2722,9,1),"-")</f>
        <v>100</v>
      </c>
      <c r="G255" s="55">
        <f>IFERROR(VLOOKUP(A255,Sheet1!$A$4:$N$2722,10,1),"-")</f>
        <v>1200</v>
      </c>
      <c r="H255" s="55">
        <f>IFERROR(VLOOKUP(A255,Sheet1!$A$4:$N$2722,11,1),"-")</f>
        <v>6300</v>
      </c>
      <c r="I255" s="26">
        <f>IFERROR(VLOOKUP($A255,Sheet1!$A$4:$H$2722,8,1),"-")</f>
        <v>16.5</v>
      </c>
      <c r="J255" s="26">
        <f>I255-(I255*Cuprins!$H$22)</f>
        <v>16.5</v>
      </c>
      <c r="L255" s="743"/>
    </row>
    <row r="256" spans="1:12" x14ac:dyDescent="0.3">
      <c r="A256" s="107">
        <f>Sheet1!A900</f>
        <v>301037201000</v>
      </c>
      <c r="B256" s="89" t="str">
        <f>IFERROR(VLOOKUP(A256,Sheet1!$A$4:$H$2722,5,0),"-")</f>
        <v>VMS RIO 10 AL 7500x1200x100mm</v>
      </c>
      <c r="C256" s="90"/>
      <c r="D256" s="91"/>
      <c r="E256" s="41" t="str">
        <f>IFERROR(VLOOKUP(A256,Sheet1!$A$4:$N$2722,7,1),"-")</f>
        <v xml:space="preserve">mp </v>
      </c>
      <c r="F256" s="56">
        <f>IFERROR(VLOOKUP(A256,Sheet1!$A$4:$N$2722,9,1),"-")</f>
        <v>100</v>
      </c>
      <c r="G256" s="38">
        <f>IFERROR(VLOOKUP(A256,Sheet1!$A$4:$N$2722,10,1),"-")</f>
        <v>1200</v>
      </c>
      <c r="H256" s="56">
        <f>IFERROR(VLOOKUP(A256,Sheet1!$A$4:$N$2722,11,1),"-")</f>
        <v>7500</v>
      </c>
      <c r="I256" s="25">
        <f>IFERROR(VLOOKUP($A256,Sheet1!$A$4:$H$2722,8,1),"-")</f>
        <v>14.42</v>
      </c>
      <c r="J256" s="25">
        <f>I256-(I256*Cuprins!$H$22)</f>
        <v>14.42</v>
      </c>
      <c r="L256" s="743"/>
    </row>
    <row r="257" spans="1:12" x14ac:dyDescent="0.3">
      <c r="A257" s="105"/>
      <c r="B257" s="594" t="str">
        <f>IFERROR(VLOOKUP(A257,Sheet1!$A$4:$H$2722,5,0),"-")</f>
        <v>-</v>
      </c>
      <c r="C257" s="595" t="e">
        <f>VLOOKUP(#REF!,Sheet1!$A$4:$H$2722,7,1)</f>
        <v>#REF!</v>
      </c>
      <c r="D257" s="596" t="e">
        <f>VLOOKUP(#REF!,Sheet1!$A$4:$H$2722,7,1)</f>
        <v>#REF!</v>
      </c>
      <c r="E257" s="31" t="str">
        <f>IFERROR(VLOOKUP(A257,Sheet1!$A$4:$N$2722,7,1),"-")</f>
        <v>-</v>
      </c>
      <c r="F257" s="39" t="str">
        <f>IFERROR(VLOOKUP(A257,Sheet1!$A$4:$N$2722,9,1),"-")</f>
        <v>-</v>
      </c>
      <c r="G257" s="58" t="str">
        <f>IFERROR(VLOOKUP(A257,Sheet1!$A$4:$N$2722,10,1),"-")</f>
        <v>-</v>
      </c>
      <c r="H257" s="39" t="str">
        <f>IFERROR(VLOOKUP(A257,Sheet1!$A$4:$N$2722,11,1),"-")</f>
        <v>-</v>
      </c>
      <c r="I257" s="26" t="str">
        <f>IFERROR(VLOOKUP($A257,Sheet1!$A$4:$H$2722,8,1),"-")</f>
        <v>-</v>
      </c>
      <c r="J257" s="26" t="str">
        <f>IFERROR(VLOOKUP($A257,Sheet1!$A$4:$H$2722,8,1),"-")</f>
        <v>-</v>
      </c>
      <c r="L257" s="743"/>
    </row>
    <row r="258" spans="1:12" x14ac:dyDescent="0.3">
      <c r="A258" s="108" t="s">
        <v>2994</v>
      </c>
      <c r="B258" s="614" t="str">
        <f>IFERROR(VLOOKUP(A258,Sheet1!$A$4:$H$2722,5,0),"-")</f>
        <v>-</v>
      </c>
      <c r="C258" s="609" t="e">
        <f>VLOOKUP(#REF!,Sheet1!$A$4:$H$2722,7,1)</f>
        <v>#REF!</v>
      </c>
      <c r="D258" s="615" t="e">
        <f>VLOOKUP(#REF!,Sheet1!$A$4:$H$2722,7,1)</f>
        <v>#REF!</v>
      </c>
      <c r="E258" s="45" t="str">
        <f>IFERROR(VLOOKUP(A258,Sheet1!$A$4:$N$2722,7,1),"-")</f>
        <v>-</v>
      </c>
      <c r="F258" s="35" t="str">
        <f>IFERROR(VLOOKUP(A258,Sheet1!$A$4:$N$2722,9,1),"-")</f>
        <v>-</v>
      </c>
      <c r="G258" s="59" t="str">
        <f>IFERROR(VLOOKUP(A258,Sheet1!$A$4:$N$2722,10,1),"-")</f>
        <v>-</v>
      </c>
      <c r="H258" s="59" t="str">
        <f>IFERROR(VLOOKUP(A258,Sheet1!$A$4:$N$2722,11,1),"-")</f>
        <v>-</v>
      </c>
      <c r="I258" s="43" t="str">
        <f>IFERROR(VLOOKUP($A258,Sheet1!$A$4:$H$2722,8,1),"-")</f>
        <v>-</v>
      </c>
      <c r="J258" s="43" t="str">
        <f>IFERROR(VLOOKUP($A258,Sheet1!$A$4:$H$2722,8,1),"-")</f>
        <v>-</v>
      </c>
      <c r="L258" s="743"/>
    </row>
    <row r="259" spans="1:12" x14ac:dyDescent="0.3">
      <c r="A259" s="158"/>
      <c r="B259" s="293"/>
      <c r="C259" s="293"/>
      <c r="D259" s="293"/>
      <c r="E259" s="160"/>
      <c r="F259" s="161"/>
      <c r="G259" s="161"/>
      <c r="H259" s="161"/>
      <c r="I259" s="126"/>
      <c r="J259" s="126"/>
      <c r="L259" s="743"/>
    </row>
    <row r="260" spans="1:12" x14ac:dyDescent="0.3">
      <c r="A260" s="158"/>
      <c r="B260" s="293"/>
      <c r="C260" s="293"/>
      <c r="D260" s="293"/>
      <c r="E260" s="160"/>
      <c r="F260" s="161"/>
      <c r="G260" s="161"/>
      <c r="H260" s="161"/>
      <c r="I260" s="126"/>
      <c r="J260" s="126"/>
      <c r="L260" s="743"/>
    </row>
    <row r="261" spans="1:12" x14ac:dyDescent="0.3">
      <c r="A261" s="158"/>
      <c r="B261" s="293"/>
      <c r="C261" s="293"/>
      <c r="D261" s="293"/>
      <c r="E261" s="160"/>
      <c r="F261" s="161"/>
      <c r="G261" s="161"/>
      <c r="H261" s="161"/>
      <c r="I261" s="126"/>
      <c r="J261" s="126"/>
      <c r="L261" s="743"/>
    </row>
    <row r="262" spans="1:12" ht="15" customHeight="1" x14ac:dyDescent="0.3">
      <c r="A262" s="158"/>
      <c r="B262" s="293"/>
      <c r="C262" s="293"/>
      <c r="D262" s="293"/>
      <c r="E262" s="160"/>
      <c r="F262" s="161"/>
      <c r="G262" s="161"/>
      <c r="H262" s="161"/>
      <c r="I262" s="126"/>
      <c r="J262" s="126"/>
      <c r="L262" s="742" t="s">
        <v>3170</v>
      </c>
    </row>
    <row r="263" spans="1:12" x14ac:dyDescent="0.3">
      <c r="L263" s="742"/>
    </row>
    <row r="264" spans="1:12" x14ac:dyDescent="0.3">
      <c r="A264" s="667"/>
      <c r="B264" s="669" t="s">
        <v>3184</v>
      </c>
      <c r="C264" s="669"/>
      <c r="D264" s="669"/>
      <c r="E264" s="669"/>
      <c r="F264" s="669"/>
      <c r="G264" s="669"/>
      <c r="H264" s="669"/>
      <c r="I264" s="671"/>
      <c r="J264" s="672"/>
      <c r="L264" s="742"/>
    </row>
    <row r="265" spans="1:12" x14ac:dyDescent="0.3">
      <c r="A265" s="668"/>
      <c r="B265" s="670"/>
      <c r="C265" s="670"/>
      <c r="D265" s="670"/>
      <c r="E265" s="670"/>
      <c r="F265" s="670"/>
      <c r="G265" s="670"/>
      <c r="H265" s="670"/>
      <c r="I265" s="673"/>
      <c r="J265" s="674"/>
      <c r="L265" s="742"/>
    </row>
    <row r="266" spans="1:12" x14ac:dyDescent="0.3">
      <c r="A266" s="698" t="s">
        <v>2989</v>
      </c>
      <c r="B266" s="631" t="s">
        <v>2996</v>
      </c>
      <c r="C266" s="631"/>
      <c r="D266" s="631"/>
      <c r="E266" s="642" t="s">
        <v>3035</v>
      </c>
      <c r="F266" s="642" t="s">
        <v>2991</v>
      </c>
      <c r="G266" s="642" t="s">
        <v>2990</v>
      </c>
      <c r="H266" s="642" t="s">
        <v>3010</v>
      </c>
      <c r="I266" s="522" t="s">
        <v>3430</v>
      </c>
      <c r="J266" s="498" t="s">
        <v>3431</v>
      </c>
      <c r="L266" s="742"/>
    </row>
    <row r="267" spans="1:12" x14ac:dyDescent="0.3">
      <c r="A267" s="699"/>
      <c r="B267" s="633"/>
      <c r="C267" s="633"/>
      <c r="D267" s="633"/>
      <c r="E267" s="643"/>
      <c r="F267" s="643"/>
      <c r="G267" s="643"/>
      <c r="H267" s="643"/>
      <c r="I267" s="524"/>
      <c r="J267" s="500"/>
      <c r="L267" s="742"/>
    </row>
    <row r="268" spans="1:12" x14ac:dyDescent="0.3">
      <c r="A268" s="700"/>
      <c r="B268" s="635"/>
      <c r="C268" s="635"/>
      <c r="D268" s="635"/>
      <c r="E268" s="644"/>
      <c r="F268" s="643"/>
      <c r="G268" s="644"/>
      <c r="H268" s="644"/>
      <c r="I268" s="524"/>
      <c r="J268" s="500"/>
      <c r="L268" s="742"/>
    </row>
    <row r="269" spans="1:12" x14ac:dyDescent="0.3">
      <c r="A269" s="111">
        <f>Sheet1!A901</f>
        <v>301037201500</v>
      </c>
      <c r="B269" s="626" t="str">
        <f>IFERROR(VLOOKUP(A269,Sheet1!$A$4:$H$2722,5,0),"-")</f>
        <v>VMS RIO TWIN 50x2x7000x1200 mm</v>
      </c>
      <c r="C269" s="627" t="e">
        <f>VLOOKUP(#REF!,Sheet1!$A$4:$H$2722,7,1)</f>
        <v>#REF!</v>
      </c>
      <c r="D269" s="628" t="e">
        <f>VLOOKUP(#REF!,Sheet1!$A$4:$H$2722,7,1)</f>
        <v>#REF!</v>
      </c>
      <c r="E269" s="30" t="str">
        <f>IFERROR(VLOOKUP(A269,Sheet1!$A$4:$N$2722,7,1),"-")</f>
        <v xml:space="preserve">mp </v>
      </c>
      <c r="F269" s="55" t="str">
        <f>IFERROR(VLOOKUP(A269,Sheet1!$A$4:$N$2722,9,1),"-")</f>
        <v>50x2</v>
      </c>
      <c r="G269" s="55">
        <f>IFERROR(VLOOKUP(A269,Sheet1!$A$4:$N$2722,10,1),"-")</f>
        <v>1200</v>
      </c>
      <c r="H269" s="55">
        <f>IFERROR(VLOOKUP(A269,Sheet1!$A$4:$N$2722,11,1),"-")</f>
        <v>7000</v>
      </c>
      <c r="I269" s="26">
        <f>IFERROR(VLOOKUP($A269,Sheet1!$A$4:$H$2722,8,1),"-")</f>
        <v>4.71</v>
      </c>
      <c r="J269" s="26">
        <f>I269-(I269*Cuprins!$H$22)</f>
        <v>4.71</v>
      </c>
      <c r="L269" s="742"/>
    </row>
    <row r="270" spans="1:12" x14ac:dyDescent="0.3">
      <c r="A270" s="112">
        <f>Sheet1!A902</f>
        <v>301037300500</v>
      </c>
      <c r="B270" s="744" t="str">
        <f>IFERROR(VLOOKUP(A270,Sheet1!$A$4:$H$2722,5,0),"-")</f>
        <v>VMS DOMO TWIN 50x2x7500x1200 mm</v>
      </c>
      <c r="C270" s="728" t="e">
        <f>VLOOKUP(#REF!,Sheet1!$A$4:$H$2722,7,1)</f>
        <v>#REF!</v>
      </c>
      <c r="D270" s="745" t="e">
        <f>VLOOKUP(#REF!,Sheet1!$A$4:$H$2722,7,1)</f>
        <v>#REF!</v>
      </c>
      <c r="E270" s="41" t="str">
        <f>IFERROR(VLOOKUP(A270,Sheet1!$A$4:$N$2722,7,1),"-")</f>
        <v xml:space="preserve">mp </v>
      </c>
      <c r="F270" s="56" t="str">
        <f>IFERROR(VLOOKUP(A270,Sheet1!$A$4:$N$2722,9,1),"-")</f>
        <v>50x2</v>
      </c>
      <c r="G270" s="38">
        <f>IFERROR(VLOOKUP(A270,Sheet1!$A$4:$N$2722,10,1),"-")</f>
        <v>1200</v>
      </c>
      <c r="H270" s="56">
        <f>IFERROR(VLOOKUP(A270,Sheet1!$A$4:$N$2722,11,1),"-")</f>
        <v>7500</v>
      </c>
      <c r="I270" s="25">
        <f>IFERROR(VLOOKUP($A270,Sheet1!$A$4:$H$2722,8,1),"-")</f>
        <v>5.89</v>
      </c>
      <c r="J270" s="25">
        <f>I270-(I270*Cuprins!$H$22)</f>
        <v>5.89</v>
      </c>
      <c r="L270" s="742"/>
    </row>
    <row r="271" spans="1:12" x14ac:dyDescent="0.3">
      <c r="A271" s="111"/>
      <c r="B271" s="626" t="str">
        <f>IFERROR(VLOOKUP(A271,Sheet1!$A$4:$H$2722,5,0),"-")</f>
        <v>-</v>
      </c>
      <c r="C271" s="627" t="e">
        <f>VLOOKUP(#REF!,Sheet1!$A$4:$H$2722,7,1)</f>
        <v>#REF!</v>
      </c>
      <c r="D271" s="628" t="e">
        <f>VLOOKUP(#REF!,Sheet1!$A$4:$H$2722,7,1)</f>
        <v>#REF!</v>
      </c>
      <c r="E271" s="30" t="str">
        <f>IFERROR(VLOOKUP(A271,Sheet1!$A$4:$N$2722,7,1),"-")</f>
        <v>-</v>
      </c>
      <c r="F271" s="55" t="str">
        <f>IFERROR(VLOOKUP(A271,Sheet1!$A$4:$N$2722,9,1),"-")</f>
        <v>-</v>
      </c>
      <c r="G271" s="55" t="str">
        <f>IFERROR(VLOOKUP(A271,Sheet1!$A$4:$N$2722,10,1),"-")</f>
        <v>-</v>
      </c>
      <c r="H271" s="55" t="str">
        <f>IFERROR(VLOOKUP(A271,Sheet1!$A$4:$N$2722,11,1),"-")</f>
        <v>-</v>
      </c>
      <c r="I271" s="26" t="str">
        <f>IFERROR(VLOOKUP($A271,Sheet1!$A$4:$H$2722,8,1),"-")</f>
        <v>-</v>
      </c>
      <c r="J271" s="26" t="str">
        <f>IFERROR(VLOOKUP($A271,Sheet1!$A$4:$H$2722,8,1),"-")</f>
        <v>-</v>
      </c>
      <c r="L271" s="742"/>
    </row>
    <row r="272" spans="1:12" x14ac:dyDescent="0.3">
      <c r="A272" s="112"/>
      <c r="B272" s="598" t="str">
        <f>IFERROR(VLOOKUP(A272,Sheet1!$A$4:$H$2722,5,0),"-")</f>
        <v>-</v>
      </c>
      <c r="C272" s="593" t="e">
        <f>VLOOKUP(#REF!,Sheet1!$A$4:$H$2722,7,1)</f>
        <v>#REF!</v>
      </c>
      <c r="D272" s="599" t="e">
        <f>VLOOKUP(#REF!,Sheet1!$A$4:$H$2722,7,1)</f>
        <v>#REF!</v>
      </c>
      <c r="E272" s="41" t="str">
        <f>IFERROR(VLOOKUP(A272,Sheet1!$A$4:$N$2722,7,1),"-")</f>
        <v>-</v>
      </c>
      <c r="F272" s="56" t="str">
        <f>IFERROR(VLOOKUP(A272,Sheet1!$A$4:$N$2722,9,1),"-")</f>
        <v>-</v>
      </c>
      <c r="G272" s="38" t="str">
        <f>IFERROR(VLOOKUP(A272,Sheet1!$A$4:$N$2722,10,1),"-")</f>
        <v>-</v>
      </c>
      <c r="H272" s="56" t="str">
        <f>IFERROR(VLOOKUP(A272,Sheet1!$A$4:$N$2722,11,1),"-")</f>
        <v>-</v>
      </c>
      <c r="I272" s="25" t="str">
        <f>IFERROR(VLOOKUP($A272,Sheet1!$A$4:$H$2722,8,1),"-")</f>
        <v>-</v>
      </c>
      <c r="J272" s="25" t="str">
        <f>IFERROR(VLOOKUP($A272,Sheet1!$A$4:$H$2722,8,1),"-")</f>
        <v>-</v>
      </c>
      <c r="L272" s="742"/>
    </row>
    <row r="273" spans="1:12" x14ac:dyDescent="0.3">
      <c r="A273" s="111"/>
      <c r="B273" s="594" t="str">
        <f>IFERROR(VLOOKUP(A273,Sheet1!$A$4:$H$2722,5,0),"-")</f>
        <v>-</v>
      </c>
      <c r="C273" s="595" t="e">
        <f>VLOOKUP(#REF!,Sheet1!$A$4:$H$2722,7,1)</f>
        <v>#REF!</v>
      </c>
      <c r="D273" s="596" t="e">
        <f>VLOOKUP(#REF!,Sheet1!$A$4:$H$2722,7,1)</f>
        <v>#REF!</v>
      </c>
      <c r="E273" s="31" t="str">
        <f>IFERROR(VLOOKUP(A273,Sheet1!$A$4:$N$2722,7,1),"-")</f>
        <v>-</v>
      </c>
      <c r="F273" s="39" t="str">
        <f>IFERROR(VLOOKUP(A273,Sheet1!$A$4:$N$2722,9,1),"-")</f>
        <v>-</v>
      </c>
      <c r="G273" s="58" t="str">
        <f>IFERROR(VLOOKUP(A273,Sheet1!$A$4:$N$2722,10,1),"-")</f>
        <v>-</v>
      </c>
      <c r="H273" s="39" t="str">
        <f>IFERROR(VLOOKUP(A273,Sheet1!$A$4:$N$2722,11,1),"-")</f>
        <v>-</v>
      </c>
      <c r="I273" s="26" t="str">
        <f>IFERROR(VLOOKUP($A273,Sheet1!$A$4:$H$2722,8,1),"-")</f>
        <v>-</v>
      </c>
      <c r="J273" s="26" t="str">
        <f>IFERROR(VLOOKUP($A273,Sheet1!$A$4:$H$2722,8,1),"-")</f>
        <v>-</v>
      </c>
      <c r="L273" s="742"/>
    </row>
    <row r="274" spans="1:12" x14ac:dyDescent="0.3">
      <c r="A274" s="113" t="s">
        <v>2994</v>
      </c>
      <c r="B274" s="610" t="str">
        <f>IFERROR(VLOOKUP(A274,Sheet1!$A$4:$H$2722,5,0),"-")</f>
        <v>-</v>
      </c>
      <c r="C274" s="597" t="e">
        <f>VLOOKUP(#REF!,Sheet1!$A$4:$H$2722,7,1)</f>
        <v>#REF!</v>
      </c>
      <c r="D274" s="622" t="e">
        <f>VLOOKUP(#REF!,Sheet1!$A$4:$H$2722,7,1)</f>
        <v>#REF!</v>
      </c>
      <c r="E274" s="45" t="str">
        <f>IFERROR(VLOOKUP(A274,Sheet1!$A$4:$N$2722,7,1),"-")</f>
        <v>-</v>
      </c>
      <c r="F274" s="35" t="str">
        <f>IFERROR(VLOOKUP(A274,Sheet1!$A$4:$N$2722,9,1),"-")</f>
        <v>-</v>
      </c>
      <c r="G274" s="59" t="str">
        <f>IFERROR(VLOOKUP(A274,Sheet1!$A$4:$N$2722,10,1),"-")</f>
        <v>-</v>
      </c>
      <c r="H274" s="59" t="str">
        <f>IFERROR(VLOOKUP(A274,Sheet1!$A$4:$N$2722,11,1),"-")</f>
        <v>-</v>
      </c>
      <c r="I274" s="43" t="str">
        <f>IFERROR(VLOOKUP($A274,Sheet1!$A$4:$H$2722,8,1),"-")</f>
        <v>-</v>
      </c>
      <c r="J274" s="43" t="str">
        <f>IFERROR(VLOOKUP($A274,Sheet1!$A$4:$H$2722,8,1),"-")</f>
        <v>-</v>
      </c>
      <c r="L274" s="742"/>
    </row>
    <row r="275" spans="1:12" x14ac:dyDescent="0.3">
      <c r="D275" t="s">
        <v>3171</v>
      </c>
      <c r="L275" s="742"/>
    </row>
    <row r="276" spans="1:12" ht="15" customHeight="1" x14ac:dyDescent="0.3">
      <c r="A276" s="667"/>
      <c r="B276" s="669" t="s">
        <v>3185</v>
      </c>
      <c r="C276" s="669"/>
      <c r="D276" s="669"/>
      <c r="E276" s="669"/>
      <c r="F276" s="669"/>
      <c r="G276" s="669"/>
      <c r="H276" s="669"/>
      <c r="I276" s="671"/>
      <c r="J276" s="672"/>
      <c r="L276" s="742"/>
    </row>
    <row r="277" spans="1:12" ht="15" customHeight="1" x14ac:dyDescent="0.3">
      <c r="A277" s="668"/>
      <c r="B277" s="670"/>
      <c r="C277" s="670"/>
      <c r="D277" s="670"/>
      <c r="E277" s="670"/>
      <c r="F277" s="670"/>
      <c r="G277" s="670"/>
      <c r="H277" s="670"/>
      <c r="I277" s="673"/>
      <c r="J277" s="674"/>
      <c r="L277" s="494">
        <f>L225+1</f>
        <v>67</v>
      </c>
    </row>
    <row r="278" spans="1:12" ht="15" customHeight="1" x14ac:dyDescent="0.3">
      <c r="A278" s="698" t="s">
        <v>2989</v>
      </c>
      <c r="B278" s="631" t="s">
        <v>2996</v>
      </c>
      <c r="C278" s="631"/>
      <c r="D278" s="631"/>
      <c r="E278" s="642" t="s">
        <v>3035</v>
      </c>
      <c r="F278" s="642" t="s">
        <v>2991</v>
      </c>
      <c r="G278" s="642" t="s">
        <v>2990</v>
      </c>
      <c r="H278" s="642" t="s">
        <v>3010</v>
      </c>
      <c r="I278" s="522" t="s">
        <v>3430</v>
      </c>
      <c r="J278" s="498" t="s">
        <v>3431</v>
      </c>
      <c r="L278" s="494"/>
    </row>
    <row r="279" spans="1:12" ht="15" customHeight="1" x14ac:dyDescent="0.3">
      <c r="A279" s="699"/>
      <c r="B279" s="633"/>
      <c r="C279" s="633"/>
      <c r="D279" s="633"/>
      <c r="E279" s="643"/>
      <c r="F279" s="643"/>
      <c r="G279" s="643"/>
      <c r="H279" s="643"/>
      <c r="I279" s="524"/>
      <c r="J279" s="500"/>
      <c r="L279" s="743" t="s">
        <v>3169</v>
      </c>
    </row>
    <row r="280" spans="1:12" x14ac:dyDescent="0.3">
      <c r="A280" s="700"/>
      <c r="B280" s="635"/>
      <c r="C280" s="635"/>
      <c r="D280" s="635"/>
      <c r="E280" s="644"/>
      <c r="F280" s="643"/>
      <c r="G280" s="644"/>
      <c r="H280" s="644"/>
      <c r="I280" s="524"/>
      <c r="J280" s="500"/>
      <c r="L280" s="743"/>
    </row>
    <row r="281" spans="1:12" x14ac:dyDescent="0.3">
      <c r="A281" s="111">
        <f>Sheet1!A903</f>
        <v>301037405000</v>
      </c>
      <c r="B281" s="594" t="str">
        <f>IFERROR(VLOOKUP(A281,Sheet1!$A$4:$H$2722,5,0),"-")</f>
        <v>VMS Akusto 5 TWIN 50x2x7500x600 mm</v>
      </c>
      <c r="C281" s="595" t="e">
        <f>VLOOKUP(#REF!,Sheet1!$A$4:$H$2722,7,1)</f>
        <v>#REF!</v>
      </c>
      <c r="D281" s="596" t="e">
        <f>VLOOKUP(#REF!,Sheet1!$A$4:$H$2722,7,1)</f>
        <v>#REF!</v>
      </c>
      <c r="E281" s="31" t="str">
        <f>IFERROR(VLOOKUP(A281,Sheet1!$A$4:$N$2722,7,1),"-")</f>
        <v xml:space="preserve">mp </v>
      </c>
      <c r="F281" s="39" t="str">
        <f>IFERROR(VLOOKUP(A281,Sheet1!$A$4:$N$2722,9,1),"-")</f>
        <v>50x2</v>
      </c>
      <c r="G281" s="58">
        <f>IFERROR(VLOOKUP(A281,Sheet1!$A$4:$N$2722,10,1),"-")</f>
        <v>600</v>
      </c>
      <c r="H281" s="39">
        <f>IFERROR(VLOOKUP(A281,Sheet1!$A$4:$N$2722,11,1),"-")</f>
        <v>7500</v>
      </c>
      <c r="I281" s="26">
        <f>IFERROR(VLOOKUP($A281,Sheet1!$A$4:$H$2722,8,1),"-")</f>
        <v>5.89</v>
      </c>
      <c r="J281" s="26">
        <f>I281-(I281*Cuprins!$H$22)</f>
        <v>5.89</v>
      </c>
      <c r="L281" s="743"/>
    </row>
    <row r="282" spans="1:12" x14ac:dyDescent="0.3">
      <c r="A282" s="112">
        <f>Sheet1!A904</f>
        <v>301037407500</v>
      </c>
      <c r="B282" s="598" t="str">
        <f>IFERROR(VLOOKUP(A282,Sheet1!$A$4:$H$2722,5,0),"-")</f>
        <v>VMS Akusto 7.5 MPS 75x9000x1200 mm</v>
      </c>
      <c r="C282" s="593" t="e">
        <f>VLOOKUP(#REF!,Sheet1!$A$4:$H$2722,7,1)</f>
        <v>#REF!</v>
      </c>
      <c r="D282" s="599" t="e">
        <f>VLOOKUP(#REF!,Sheet1!$A$4:$H$2722,7,1)</f>
        <v>#REF!</v>
      </c>
      <c r="E282" s="41" t="str">
        <f>IFERROR(VLOOKUP(A282,Sheet1!$A$4:$N$2722,7,1),"-")</f>
        <v xml:space="preserve">mp </v>
      </c>
      <c r="F282" s="56">
        <f>IFERROR(VLOOKUP(A282,Sheet1!$A$4:$N$2722,9,1),"-")</f>
        <v>75</v>
      </c>
      <c r="G282" s="38">
        <f>IFERROR(VLOOKUP(A282,Sheet1!$A$4:$N$2722,10,1),"-")</f>
        <v>1200</v>
      </c>
      <c r="H282" s="56">
        <f>IFERROR(VLOOKUP(A282,Sheet1!$A$4:$N$2722,11,1),"-")</f>
        <v>9000</v>
      </c>
      <c r="I282" s="25">
        <f>IFERROR(VLOOKUP($A282,Sheet1!$A$4:$H$2722,8,1),"-")</f>
        <v>8.73</v>
      </c>
      <c r="J282" s="25">
        <f>I282-(I282*Cuprins!$H$22)</f>
        <v>8.73</v>
      </c>
      <c r="L282" s="743"/>
    </row>
    <row r="283" spans="1:12" x14ac:dyDescent="0.3">
      <c r="A283" s="111"/>
      <c r="B283" s="594" t="str">
        <f>IFERROR(VLOOKUP(A283,Sheet1!$A$4:$H$2722,5,0),"-")</f>
        <v>-</v>
      </c>
      <c r="C283" s="595" t="e">
        <f>VLOOKUP(#REF!,Sheet1!$A$4:$H$2722,7,1)</f>
        <v>#REF!</v>
      </c>
      <c r="D283" s="596" t="e">
        <f>VLOOKUP(#REF!,Sheet1!$A$4:$H$2722,7,1)</f>
        <v>#REF!</v>
      </c>
      <c r="E283" s="31" t="str">
        <f>IFERROR(VLOOKUP(A283,Sheet1!$A$4:$N$2722,7,1),"-")</f>
        <v>-</v>
      </c>
      <c r="F283" s="39" t="str">
        <f>IFERROR(VLOOKUP(A283,Sheet1!$A$4:$N$2722,9,1),"-")</f>
        <v>-</v>
      </c>
      <c r="G283" s="58" t="str">
        <f>IFERROR(VLOOKUP(A283,Sheet1!$A$4:$N$2722,10,1),"-")</f>
        <v>-</v>
      </c>
      <c r="H283" s="39" t="str">
        <f>IFERROR(VLOOKUP(A283,Sheet1!$A$4:$N$2722,11,1),"-")</f>
        <v>-</v>
      </c>
      <c r="I283" s="26" t="str">
        <f>IFERROR(VLOOKUP($A283,Sheet1!$A$4:$H$2722,8,1),"-")</f>
        <v>-</v>
      </c>
      <c r="J283" s="26" t="s">
        <v>2994</v>
      </c>
      <c r="L283" s="743"/>
    </row>
    <row r="284" spans="1:12" x14ac:dyDescent="0.3">
      <c r="A284" s="113" t="s">
        <v>2994</v>
      </c>
      <c r="B284" s="610" t="str">
        <f>IFERROR(VLOOKUP(A284,Sheet1!$A$4:$H$2722,5,0),"-")</f>
        <v>-</v>
      </c>
      <c r="C284" s="597" t="e">
        <f>VLOOKUP(#REF!,Sheet1!$A$4:$H$2722,7,1)</f>
        <v>#REF!</v>
      </c>
      <c r="D284" s="622" t="e">
        <f>VLOOKUP(#REF!,Sheet1!$A$4:$H$2722,7,1)</f>
        <v>#REF!</v>
      </c>
      <c r="E284" s="45" t="str">
        <f>IFERROR(VLOOKUP(A284,Sheet1!$A$4:$N$2722,7,1),"-")</f>
        <v>-</v>
      </c>
      <c r="F284" s="35" t="str">
        <f>IFERROR(VLOOKUP(A284,Sheet1!$A$4:$N$2722,9,1),"-")</f>
        <v>-</v>
      </c>
      <c r="G284" s="59" t="str">
        <f>IFERROR(VLOOKUP(A284,Sheet1!$A$4:$N$2722,10,1),"-")</f>
        <v>-</v>
      </c>
      <c r="H284" s="59" t="str">
        <f>IFERROR(VLOOKUP(A284,Sheet1!$A$4:$N$2722,11,1),"-")</f>
        <v>-</v>
      </c>
      <c r="I284" s="43" t="str">
        <f>IFERROR(VLOOKUP($A284,Sheet1!$A$4:$H$2722,8,1),"-")</f>
        <v>-</v>
      </c>
      <c r="J284" s="43" t="str">
        <f>IFERROR(VLOOKUP($A284,Sheet1!$A$4:$H$2722,8,1),"-")</f>
        <v>-</v>
      </c>
      <c r="L284" s="743"/>
    </row>
    <row r="285" spans="1:12" x14ac:dyDescent="0.3">
      <c r="A285" s="92"/>
      <c r="B285" s="9"/>
      <c r="C285" s="9"/>
      <c r="D285" s="9"/>
      <c r="E285" s="16"/>
      <c r="F285" s="19"/>
      <c r="G285" s="17"/>
      <c r="H285" s="17"/>
      <c r="I285" s="18"/>
      <c r="J285" s="18"/>
      <c r="L285" s="743"/>
    </row>
    <row r="286" spans="1:12" x14ac:dyDescent="0.3">
      <c r="L286" s="743"/>
    </row>
    <row r="287" spans="1:12" x14ac:dyDescent="0.3">
      <c r="L287" s="743"/>
    </row>
    <row r="288" spans="1:12" x14ac:dyDescent="0.3">
      <c r="L288" s="743"/>
    </row>
    <row r="289" spans="12:12" x14ac:dyDescent="0.3">
      <c r="L289" s="743"/>
    </row>
    <row r="290" spans="12:12" x14ac:dyDescent="0.3">
      <c r="L290" s="743"/>
    </row>
    <row r="291" spans="12:12" x14ac:dyDescent="0.3">
      <c r="L291" s="743"/>
    </row>
    <row r="292" spans="12:12" x14ac:dyDescent="0.3">
      <c r="L292" s="743"/>
    </row>
    <row r="293" spans="12:12" x14ac:dyDescent="0.3">
      <c r="L293" s="743"/>
    </row>
    <row r="294" spans="12:12" x14ac:dyDescent="0.3">
      <c r="L294" s="743"/>
    </row>
    <row r="295" spans="12:12" x14ac:dyDescent="0.3">
      <c r="L295" s="743"/>
    </row>
    <row r="296" spans="12:12" x14ac:dyDescent="0.3">
      <c r="L296" s="743"/>
    </row>
    <row r="297" spans="12:12" x14ac:dyDescent="0.3">
      <c r="L297" s="743"/>
    </row>
    <row r="298" spans="12:12" x14ac:dyDescent="0.3">
      <c r="L298" s="743"/>
    </row>
    <row r="299" spans="12:12" x14ac:dyDescent="0.3">
      <c r="L299" s="743"/>
    </row>
    <row r="300" spans="12:12" x14ac:dyDescent="0.3">
      <c r="L300" s="743"/>
    </row>
    <row r="301" spans="12:12" x14ac:dyDescent="0.3">
      <c r="L301" s="743"/>
    </row>
    <row r="302" spans="12:12" x14ac:dyDescent="0.3">
      <c r="L302" s="743"/>
    </row>
    <row r="303" spans="12:12" x14ac:dyDescent="0.3">
      <c r="L303" s="743"/>
    </row>
    <row r="304" spans="12:12" x14ac:dyDescent="0.3">
      <c r="L304" s="743"/>
    </row>
    <row r="305" spans="12:12" x14ac:dyDescent="0.3">
      <c r="L305" s="743"/>
    </row>
    <row r="306" spans="12:12" x14ac:dyDescent="0.3">
      <c r="L306" s="743"/>
    </row>
    <row r="307" spans="12:12" x14ac:dyDescent="0.3">
      <c r="L307" s="743"/>
    </row>
    <row r="308" spans="12:12" x14ac:dyDescent="0.3">
      <c r="L308" s="743"/>
    </row>
    <row r="309" spans="12:12" x14ac:dyDescent="0.3">
      <c r="L309" s="743"/>
    </row>
    <row r="310" spans="12:12" x14ac:dyDescent="0.3">
      <c r="L310" s="743"/>
    </row>
    <row r="311" spans="12:12" x14ac:dyDescent="0.3">
      <c r="L311" s="743"/>
    </row>
    <row r="312" spans="12:12" x14ac:dyDescent="0.3">
      <c r="L312" s="743"/>
    </row>
    <row r="313" spans="12:12" x14ac:dyDescent="0.3">
      <c r="L313" s="743"/>
    </row>
  </sheetData>
  <mergeCells count="267">
    <mergeCell ref="L262:L276"/>
    <mergeCell ref="L277:L278"/>
    <mergeCell ref="L279:L313"/>
    <mergeCell ref="L54:L68"/>
    <mergeCell ref="L69:L70"/>
    <mergeCell ref="L71:L105"/>
    <mergeCell ref="L106:L120"/>
    <mergeCell ref="L121:L122"/>
    <mergeCell ref="L123:L157"/>
    <mergeCell ref="L158:L172"/>
    <mergeCell ref="L173:L174"/>
    <mergeCell ref="L175:L209"/>
    <mergeCell ref="L210:L224"/>
    <mergeCell ref="A276:A277"/>
    <mergeCell ref="B276:H277"/>
    <mergeCell ref="I276:J277"/>
    <mergeCell ref="A278:A280"/>
    <mergeCell ref="B278:D280"/>
    <mergeCell ref="E278:E280"/>
    <mergeCell ref="F278:F280"/>
    <mergeCell ref="G278:G280"/>
    <mergeCell ref="H278:H280"/>
    <mergeCell ref="I278:I280"/>
    <mergeCell ref="J278:J280"/>
    <mergeCell ref="A264:A265"/>
    <mergeCell ref="B264:H265"/>
    <mergeCell ref="I264:J265"/>
    <mergeCell ref="A266:A268"/>
    <mergeCell ref="B266:D268"/>
    <mergeCell ref="E266:E268"/>
    <mergeCell ref="F266:F268"/>
    <mergeCell ref="G266:G268"/>
    <mergeCell ref="H266:H268"/>
    <mergeCell ref="I266:I268"/>
    <mergeCell ref="J266:J268"/>
    <mergeCell ref="A250:A251"/>
    <mergeCell ref="B250:H251"/>
    <mergeCell ref="I250:J251"/>
    <mergeCell ref="A252:A254"/>
    <mergeCell ref="B252:D254"/>
    <mergeCell ref="E252:E254"/>
    <mergeCell ref="F252:F254"/>
    <mergeCell ref="G252:G254"/>
    <mergeCell ref="H252:H254"/>
    <mergeCell ref="I252:I254"/>
    <mergeCell ref="J252:J254"/>
    <mergeCell ref="A240:A241"/>
    <mergeCell ref="B240:H241"/>
    <mergeCell ref="I240:J241"/>
    <mergeCell ref="A242:A244"/>
    <mergeCell ref="B242:D244"/>
    <mergeCell ref="E242:E244"/>
    <mergeCell ref="F242:F244"/>
    <mergeCell ref="G242:G244"/>
    <mergeCell ref="H242:H244"/>
    <mergeCell ref="I242:I244"/>
    <mergeCell ref="J242:J244"/>
    <mergeCell ref="A226:A227"/>
    <mergeCell ref="B226:H227"/>
    <mergeCell ref="I226:J227"/>
    <mergeCell ref="A228:A230"/>
    <mergeCell ref="B228:D230"/>
    <mergeCell ref="E228:E230"/>
    <mergeCell ref="F228:F230"/>
    <mergeCell ref="G228:G230"/>
    <mergeCell ref="H228:H230"/>
    <mergeCell ref="I228:I230"/>
    <mergeCell ref="J228:J230"/>
    <mergeCell ref="A216:A217"/>
    <mergeCell ref="B216:H217"/>
    <mergeCell ref="I216:J217"/>
    <mergeCell ref="A218:A220"/>
    <mergeCell ref="B218:D220"/>
    <mergeCell ref="E218:E220"/>
    <mergeCell ref="F218:F220"/>
    <mergeCell ref="G218:G220"/>
    <mergeCell ref="H218:H220"/>
    <mergeCell ref="I218:I220"/>
    <mergeCell ref="J218:J220"/>
    <mergeCell ref="A160:A161"/>
    <mergeCell ref="B160:H161"/>
    <mergeCell ref="I160:J161"/>
    <mergeCell ref="A162:A164"/>
    <mergeCell ref="B162:D164"/>
    <mergeCell ref="E162:E164"/>
    <mergeCell ref="F162:F164"/>
    <mergeCell ref="G162:G164"/>
    <mergeCell ref="H162:H164"/>
    <mergeCell ref="I162:I164"/>
    <mergeCell ref="J162:J164"/>
    <mergeCell ref="A145:A146"/>
    <mergeCell ref="B145:H146"/>
    <mergeCell ref="I145:J146"/>
    <mergeCell ref="A147:A149"/>
    <mergeCell ref="B147:D149"/>
    <mergeCell ref="E147:E149"/>
    <mergeCell ref="F147:F149"/>
    <mergeCell ref="G147:G149"/>
    <mergeCell ref="H147:H149"/>
    <mergeCell ref="I147:I149"/>
    <mergeCell ref="J147:J149"/>
    <mergeCell ref="A133:A134"/>
    <mergeCell ref="B133:H134"/>
    <mergeCell ref="I133:J134"/>
    <mergeCell ref="A135:A137"/>
    <mergeCell ref="B135:D137"/>
    <mergeCell ref="E135:E137"/>
    <mergeCell ref="F135:F137"/>
    <mergeCell ref="G135:G137"/>
    <mergeCell ref="H135:H137"/>
    <mergeCell ref="I135:I137"/>
    <mergeCell ref="J135:J137"/>
    <mergeCell ref="A125:A127"/>
    <mergeCell ref="B125:D127"/>
    <mergeCell ref="E125:E127"/>
    <mergeCell ref="F125:F127"/>
    <mergeCell ref="G125:G127"/>
    <mergeCell ref="H125:H127"/>
    <mergeCell ref="I125:I127"/>
    <mergeCell ref="J125:J127"/>
    <mergeCell ref="A122:A124"/>
    <mergeCell ref="B122:H124"/>
    <mergeCell ref="I122:J124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58:A60"/>
    <mergeCell ref="B58:D60"/>
    <mergeCell ref="E58:E60"/>
    <mergeCell ref="F58:F60"/>
    <mergeCell ref="G58:G60"/>
    <mergeCell ref="H58:H60"/>
    <mergeCell ref="I58:I60"/>
    <mergeCell ref="J58:J60"/>
    <mergeCell ref="A112:A113"/>
    <mergeCell ref="B112:H113"/>
    <mergeCell ref="I112:J113"/>
    <mergeCell ref="B61:D61"/>
    <mergeCell ref="B62:D62"/>
    <mergeCell ref="B63:D63"/>
    <mergeCell ref="A42:A44"/>
    <mergeCell ref="B42:D44"/>
    <mergeCell ref="E42:E44"/>
    <mergeCell ref="F42:F44"/>
    <mergeCell ref="G42:G44"/>
    <mergeCell ref="H42:H44"/>
    <mergeCell ref="I42:I44"/>
    <mergeCell ref="J42:J44"/>
    <mergeCell ref="A56:A57"/>
    <mergeCell ref="B56:H57"/>
    <mergeCell ref="I56:J57"/>
    <mergeCell ref="B48:D48"/>
    <mergeCell ref="B45:D45"/>
    <mergeCell ref="B46:D46"/>
    <mergeCell ref="B47:D47"/>
    <mergeCell ref="A30:A32"/>
    <mergeCell ref="B30:D32"/>
    <mergeCell ref="E30:E32"/>
    <mergeCell ref="F30:F32"/>
    <mergeCell ref="G30:G32"/>
    <mergeCell ref="H30:H32"/>
    <mergeCell ref="I30:I32"/>
    <mergeCell ref="J30:J32"/>
    <mergeCell ref="A40:A41"/>
    <mergeCell ref="B40:H41"/>
    <mergeCell ref="I40:J41"/>
    <mergeCell ref="B33:D33"/>
    <mergeCell ref="B34:D34"/>
    <mergeCell ref="B38:D38"/>
    <mergeCell ref="B35:D35"/>
    <mergeCell ref="B36:D36"/>
    <mergeCell ref="B37:D37"/>
    <mergeCell ref="A236:A238"/>
    <mergeCell ref="B236:H238"/>
    <mergeCell ref="I236:J238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B166:D166"/>
    <mergeCell ref="B167:D167"/>
    <mergeCell ref="B168:D168"/>
    <mergeCell ref="B165:D165"/>
    <mergeCell ref="B139:D139"/>
    <mergeCell ref="B140:D140"/>
    <mergeCell ref="B151:D151"/>
    <mergeCell ref="B152:D152"/>
    <mergeCell ref="B153:D153"/>
    <mergeCell ref="B150:D150"/>
    <mergeCell ref="B141:D141"/>
    <mergeCell ref="A4:A6"/>
    <mergeCell ref="B4:H6"/>
    <mergeCell ref="I4:J6"/>
    <mergeCell ref="A108:A110"/>
    <mergeCell ref="B108:H110"/>
    <mergeCell ref="I108:J110"/>
    <mergeCell ref="A212:A214"/>
    <mergeCell ref="B212:H214"/>
    <mergeCell ref="I212:J214"/>
    <mergeCell ref="J10:J12"/>
    <mergeCell ref="A18:A19"/>
    <mergeCell ref="B18:H19"/>
    <mergeCell ref="I18:J19"/>
    <mergeCell ref="A20:A22"/>
    <mergeCell ref="B20:D22"/>
    <mergeCell ref="E20:E22"/>
    <mergeCell ref="F20:F22"/>
    <mergeCell ref="G20:G22"/>
    <mergeCell ref="H20:H22"/>
    <mergeCell ref="I20:I22"/>
    <mergeCell ref="J20:J22"/>
    <mergeCell ref="A28:A29"/>
    <mergeCell ref="B28:H29"/>
    <mergeCell ref="I28:J29"/>
    <mergeCell ref="B284:D284"/>
    <mergeCell ref="B281:D281"/>
    <mergeCell ref="B282:D282"/>
    <mergeCell ref="B283:D283"/>
    <mergeCell ref="B274:D274"/>
    <mergeCell ref="B257:D257"/>
    <mergeCell ref="B258:D258"/>
    <mergeCell ref="B271:D271"/>
    <mergeCell ref="B272:D272"/>
    <mergeCell ref="B273:D273"/>
    <mergeCell ref="B269:D269"/>
    <mergeCell ref="B270:D270"/>
    <mergeCell ref="B247:D247"/>
    <mergeCell ref="B248:D248"/>
    <mergeCell ref="B223:D223"/>
    <mergeCell ref="B224:D224"/>
    <mergeCell ref="B245:D245"/>
    <mergeCell ref="B233:D233"/>
    <mergeCell ref="B234:D234"/>
    <mergeCell ref="B221:D221"/>
    <mergeCell ref="L225:L226"/>
    <mergeCell ref="L227:L261"/>
    <mergeCell ref="B142:D142"/>
    <mergeCell ref="B143:D143"/>
    <mergeCell ref="B130:D130"/>
    <mergeCell ref="B138:D138"/>
    <mergeCell ref="B131:D131"/>
    <mergeCell ref="B117:D117"/>
    <mergeCell ref="B119:D119"/>
    <mergeCell ref="B120:D120"/>
    <mergeCell ref="B64:D64"/>
    <mergeCell ref="B23:D23"/>
    <mergeCell ref="B24:D24"/>
    <mergeCell ref="B13:D13"/>
    <mergeCell ref="B14:D14"/>
    <mergeCell ref="B15:D15"/>
    <mergeCell ref="B16:D16"/>
    <mergeCell ref="B25:D25"/>
    <mergeCell ref="B26:D26"/>
    <mergeCell ref="L2:L16"/>
    <mergeCell ref="L19:L53"/>
    <mergeCell ref="L17:L18"/>
  </mergeCells>
  <hyperlinks>
    <hyperlink ref="A1" location="Cuprins!A1" display="cuprins" xr:uid="{00000000-0004-0000-1000-000000000000}"/>
    <hyperlink ref="C1" location="'Fisa de proiect'!A1" display="Fisa de Proiect" xr:uid="{00000000-0004-0000-10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E500"/>
  </sheetPr>
  <dimension ref="A1:L677"/>
  <sheetViews>
    <sheetView view="pageBreakPreview" zoomScale="85" zoomScaleNormal="130" zoomScaleSheetLayoutView="85" workbookViewId="0">
      <pane ySplit="1" topLeftCell="A641" activePane="bottomLeft" state="frozen"/>
      <selection pane="bottomLeft" activeCell="L641" sqref="L641:L642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42" t="s">
        <v>3170</v>
      </c>
    </row>
    <row r="3" spans="1:12" ht="15" customHeight="1" thickBot="1" x14ac:dyDescent="0.35">
      <c r="K3" s="7"/>
      <c r="L3" s="742"/>
    </row>
    <row r="4" spans="1:12" ht="15" customHeight="1" x14ac:dyDescent="0.3">
      <c r="A4" s="686"/>
      <c r="B4" s="661" t="s">
        <v>3375</v>
      </c>
      <c r="C4" s="661"/>
      <c r="D4" s="661"/>
      <c r="E4" s="661"/>
      <c r="F4" s="661"/>
      <c r="G4" s="661"/>
      <c r="H4" s="661"/>
      <c r="I4" s="738"/>
      <c r="J4" s="664"/>
      <c r="L4" s="742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42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42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742"/>
    </row>
    <row r="8" spans="1:12" ht="15" customHeight="1" x14ac:dyDescent="0.3">
      <c r="A8" s="667"/>
      <c r="B8" s="669" t="s">
        <v>3187</v>
      </c>
      <c r="C8" s="669"/>
      <c r="D8" s="669"/>
      <c r="E8" s="669"/>
      <c r="F8" s="669"/>
      <c r="G8" s="669"/>
      <c r="H8" s="669"/>
      <c r="I8" s="671"/>
      <c r="J8" s="672"/>
      <c r="L8" s="742"/>
    </row>
    <row r="9" spans="1:12" ht="15" customHeight="1" x14ac:dyDescent="0.3">
      <c r="A9" s="675"/>
      <c r="B9" s="676"/>
      <c r="C9" s="676"/>
      <c r="D9" s="676"/>
      <c r="E9" s="676"/>
      <c r="F9" s="676"/>
      <c r="G9" s="676"/>
      <c r="H9" s="676"/>
      <c r="I9" s="677"/>
      <c r="J9" s="678"/>
      <c r="L9" s="742"/>
    </row>
    <row r="10" spans="1:12" ht="15" customHeight="1" x14ac:dyDescent="0.3">
      <c r="A10" s="668"/>
      <c r="B10" s="670"/>
      <c r="C10" s="670"/>
      <c r="D10" s="670"/>
      <c r="E10" s="670"/>
      <c r="F10" s="670"/>
      <c r="G10" s="670"/>
      <c r="H10" s="670"/>
      <c r="I10" s="673"/>
      <c r="J10" s="674"/>
      <c r="L10" s="742"/>
    </row>
    <row r="11" spans="1:12" ht="15" customHeight="1" x14ac:dyDescent="0.3">
      <c r="A11" s="698" t="s">
        <v>2989</v>
      </c>
      <c r="B11" s="631" t="s">
        <v>2996</v>
      </c>
      <c r="C11" s="631"/>
      <c r="D11" s="631"/>
      <c r="E11" s="642" t="s">
        <v>3035</v>
      </c>
      <c r="F11" s="642" t="s">
        <v>2991</v>
      </c>
      <c r="G11" s="642" t="s">
        <v>2990</v>
      </c>
      <c r="H11" s="642" t="s">
        <v>3010</v>
      </c>
      <c r="I11" s="522" t="s">
        <v>3430</v>
      </c>
      <c r="J11" s="498" t="s">
        <v>3431</v>
      </c>
      <c r="L11" s="742"/>
    </row>
    <row r="12" spans="1:12" ht="15" customHeight="1" x14ac:dyDescent="0.3">
      <c r="A12" s="699"/>
      <c r="B12" s="633"/>
      <c r="C12" s="633"/>
      <c r="D12" s="633"/>
      <c r="E12" s="643"/>
      <c r="F12" s="643"/>
      <c r="G12" s="643"/>
      <c r="H12" s="643"/>
      <c r="I12" s="524"/>
      <c r="J12" s="500"/>
      <c r="L12" s="742"/>
    </row>
    <row r="13" spans="1:12" ht="15" customHeight="1" x14ac:dyDescent="0.3">
      <c r="A13" s="700"/>
      <c r="B13" s="635"/>
      <c r="C13" s="635"/>
      <c r="D13" s="635"/>
      <c r="E13" s="644"/>
      <c r="F13" s="643"/>
      <c r="G13" s="644"/>
      <c r="H13" s="644"/>
      <c r="I13" s="524"/>
      <c r="J13" s="500"/>
      <c r="L13" s="742"/>
    </row>
    <row r="14" spans="1:12" ht="15" customHeight="1" x14ac:dyDescent="0.3">
      <c r="A14" s="109">
        <f>Sheet1!A905</f>
        <v>302035100400</v>
      </c>
      <c r="B14" s="626" t="str">
        <f>IFERROR(VLOOKUP(A14,Sheet1!$A$4:$H$2722,5,0),"-")</f>
        <v>VMB KRS (NaturBoard FIT) 40x600x1000</v>
      </c>
      <c r="C14" s="627" t="e">
        <f>VLOOKUP(#REF!,Sheet1!$A$4:$H$2722,7,1)</f>
        <v>#REF!</v>
      </c>
      <c r="D14" s="628" t="e">
        <f>VLOOKUP(#REF!,Sheet1!$A$4:$H$2722,7,1)</f>
        <v>#REF!</v>
      </c>
      <c r="E14" s="30" t="str">
        <f>IFERROR(VLOOKUP(A14,Sheet1!$A$4:$N$2722,7,1),"-")</f>
        <v xml:space="preserve">mp </v>
      </c>
      <c r="F14" s="55">
        <f>IFERROR(VLOOKUP(A14,Sheet1!$A$4:$N$2722,9,1),"-")</f>
        <v>40</v>
      </c>
      <c r="G14" s="55">
        <f>IFERROR(VLOOKUP(A14,Sheet1!$A$4:$N$2722,10,1),"-")</f>
        <v>600</v>
      </c>
      <c r="H14" s="55">
        <f>IFERROR(VLOOKUP(A14,Sheet1!$A$4:$N$2722,11,1),"-")</f>
        <v>1000</v>
      </c>
      <c r="I14" s="26">
        <f>IFERROR(VLOOKUP($A14,Sheet1!$A$4:$H$2722,8,1),"-")</f>
        <v>6.62</v>
      </c>
      <c r="J14" s="26">
        <f>I14-(I14*Cuprins!$H$23)</f>
        <v>6.62</v>
      </c>
      <c r="K14" s="8"/>
      <c r="L14" s="742"/>
    </row>
    <row r="15" spans="1:12" ht="15" customHeight="1" x14ac:dyDescent="0.3">
      <c r="A15" s="107">
        <f>Sheet1!A906</f>
        <v>302035100500</v>
      </c>
      <c r="B15" s="89" t="str">
        <f>IFERROR(VLOOKUP(A15,Sheet1!$A$4:$H$2722,5,0),"-")</f>
        <v>VMB KRS (NaturBoard FIT) 50x600x1000</v>
      </c>
      <c r="C15" s="90"/>
      <c r="D15" s="91"/>
      <c r="E15" s="41" t="str">
        <f>IFERROR(VLOOKUP(A15,Sheet1!$A$4:$N$2722,7,1),"-")</f>
        <v xml:space="preserve">mp </v>
      </c>
      <c r="F15" s="56">
        <f>IFERROR(VLOOKUP(A15,Sheet1!$A$4:$N$2722,9,1),"-")</f>
        <v>50</v>
      </c>
      <c r="G15" s="38">
        <f>IFERROR(VLOOKUP(A15,Sheet1!$A$4:$N$2722,10,1),"-")</f>
        <v>600</v>
      </c>
      <c r="H15" s="57">
        <f>IFERROR(VLOOKUP(A15,Sheet1!$A$4:$N$2722,11,1),"-")</f>
        <v>1000</v>
      </c>
      <c r="I15" s="42">
        <f>IFERROR(VLOOKUP($A15,Sheet1!$A$4:$H$2722,8,1),"-")</f>
        <v>11.7</v>
      </c>
      <c r="J15" s="42">
        <f>I15-(I15*Cuprins!$H$23)</f>
        <v>11.7</v>
      </c>
      <c r="L15" s="742"/>
    </row>
    <row r="16" spans="1:12" ht="15" customHeight="1" x14ac:dyDescent="0.3">
      <c r="A16" s="105">
        <f>Sheet1!A907</f>
        <v>302035100800</v>
      </c>
      <c r="B16" s="594" t="str">
        <f>IFERROR(VLOOKUP(A16,Sheet1!$A$4:$H$2722,5,0),"-")</f>
        <v>VMB KRS (NaturBoard FIT) 80x600x1000</v>
      </c>
      <c r="C16" s="595" t="e">
        <f>VLOOKUP(#REF!,Sheet1!$A$4:$H$2722,7,1)</f>
        <v>#REF!</v>
      </c>
      <c r="D16" s="596" t="e">
        <f>VLOOKUP(#REF!,Sheet1!$A$4:$H$2722,7,1)</f>
        <v>#REF!</v>
      </c>
      <c r="E16" s="31" t="str">
        <f>IFERROR(VLOOKUP(A16,Sheet1!$A$4:$N$2722,7,1),"-")</f>
        <v xml:space="preserve">mp </v>
      </c>
      <c r="F16" s="39">
        <f>IFERROR(VLOOKUP(A16,Sheet1!$A$4:$N$2722,9,1),"-")</f>
        <v>80</v>
      </c>
      <c r="G16" s="58">
        <f>IFERROR(VLOOKUP(A16,Sheet1!$A$4:$N$2722,10,1),"-")</f>
        <v>600</v>
      </c>
      <c r="H16" s="39">
        <f>IFERROR(VLOOKUP(A16,Sheet1!$A$4:$N$2722,11,1),"-")</f>
        <v>1000</v>
      </c>
      <c r="I16" s="26">
        <f>IFERROR(VLOOKUP($A16,Sheet1!$A$4:$H$2722,8,1),"-")</f>
        <v>15.85</v>
      </c>
      <c r="J16" s="26">
        <f>I16-(I16*Cuprins!$H$23)</f>
        <v>15.85</v>
      </c>
      <c r="L16" s="742"/>
    </row>
    <row r="17" spans="1:12" ht="15" customHeight="1" x14ac:dyDescent="0.3">
      <c r="A17" s="108">
        <f>Sheet1!A908</f>
        <v>302035101000</v>
      </c>
      <c r="B17" s="614" t="str">
        <f>IFERROR(VLOOKUP(A17,Sheet1!$A$4:$H$2722,5,0),"-")</f>
        <v>VMB KRS (NaturBoard FIT) 100x600x1000</v>
      </c>
      <c r="C17" s="609" t="e">
        <f>VLOOKUP(#REF!,Sheet1!$A$4:$H$2722,7,1)</f>
        <v>#REF!</v>
      </c>
      <c r="D17" s="615" t="e">
        <f>VLOOKUP(#REF!,Sheet1!$A$4:$H$2722,7,1)</f>
        <v>#REF!</v>
      </c>
      <c r="E17" s="45" t="str">
        <f>IFERROR(VLOOKUP(A17,Sheet1!$A$4:$N$2722,7,1),"-")</f>
        <v xml:space="preserve">mp </v>
      </c>
      <c r="F17" s="28">
        <f>IFERROR(VLOOKUP(A17,Sheet1!$A$4:$N$2722,9,1),"-")</f>
        <v>100</v>
      </c>
      <c r="G17" s="44">
        <f>IFERROR(VLOOKUP(A17,Sheet1!$A$4:$N$2722,10,1),"-")</f>
        <v>600</v>
      </c>
      <c r="H17" s="44">
        <f>IFERROR(VLOOKUP(A17,Sheet1!$A$4:$N$2722,11,1),"-")</f>
        <v>1000</v>
      </c>
      <c r="I17" s="43">
        <f>IFERROR(VLOOKUP($A17,Sheet1!$A$4:$H$2722,8,1),"-")</f>
        <v>23.4</v>
      </c>
      <c r="J17" s="43">
        <f>I17-(I17*Cuprins!$H$23)</f>
        <v>23.4</v>
      </c>
      <c r="L17" s="494">
        <f>'Vata de Sticla'!L277+1</f>
        <v>68</v>
      </c>
    </row>
    <row r="18" spans="1:12" ht="15" customHeight="1" x14ac:dyDescent="0.3">
      <c r="A18" s="13"/>
      <c r="C18" s="13"/>
      <c r="D18" s="13"/>
      <c r="E18" s="13"/>
      <c r="F18" s="13"/>
      <c r="H18" s="13"/>
      <c r="I18" s="13"/>
      <c r="J18" s="13"/>
      <c r="K18" s="7"/>
      <c r="L18" s="494"/>
    </row>
    <row r="19" spans="1:12" ht="15" customHeight="1" x14ac:dyDescent="0.3">
      <c r="A19" s="667"/>
      <c r="B19" s="669" t="s">
        <v>3188</v>
      </c>
      <c r="C19" s="669"/>
      <c r="D19" s="669"/>
      <c r="E19" s="669"/>
      <c r="F19" s="669"/>
      <c r="G19" s="669"/>
      <c r="H19" s="669"/>
      <c r="I19" s="671"/>
      <c r="J19" s="672"/>
      <c r="K19" s="9"/>
      <c r="L19" s="743" t="s">
        <v>3376</v>
      </c>
    </row>
    <row r="20" spans="1:12" ht="15" customHeight="1" x14ac:dyDescent="0.3">
      <c r="A20" s="675"/>
      <c r="B20" s="676"/>
      <c r="C20" s="676"/>
      <c r="D20" s="676"/>
      <c r="E20" s="676"/>
      <c r="F20" s="676"/>
      <c r="G20" s="676"/>
      <c r="H20" s="676"/>
      <c r="I20" s="677"/>
      <c r="J20" s="678"/>
      <c r="K20" s="9"/>
      <c r="L20" s="743"/>
    </row>
    <row r="21" spans="1:12" ht="15" customHeight="1" x14ac:dyDescent="0.3">
      <c r="A21" s="668"/>
      <c r="B21" s="670"/>
      <c r="C21" s="670"/>
      <c r="D21" s="670"/>
      <c r="E21" s="670"/>
      <c r="F21" s="670"/>
      <c r="G21" s="670"/>
      <c r="H21" s="670"/>
      <c r="I21" s="673"/>
      <c r="J21" s="674"/>
      <c r="K21" s="9"/>
      <c r="L21" s="743"/>
    </row>
    <row r="22" spans="1:12" ht="15" customHeight="1" x14ac:dyDescent="0.3">
      <c r="A22" s="698" t="s">
        <v>2989</v>
      </c>
      <c r="B22" s="631" t="s">
        <v>2996</v>
      </c>
      <c r="C22" s="631"/>
      <c r="D22" s="631"/>
      <c r="E22" s="642" t="s">
        <v>3035</v>
      </c>
      <c r="F22" s="642" t="s">
        <v>2991</v>
      </c>
      <c r="G22" s="642" t="s">
        <v>2990</v>
      </c>
      <c r="H22" s="642" t="s">
        <v>3010</v>
      </c>
      <c r="I22" s="522" t="s">
        <v>3430</v>
      </c>
      <c r="J22" s="498" t="s">
        <v>3431</v>
      </c>
      <c r="L22" s="743"/>
    </row>
    <row r="23" spans="1:12" ht="15" customHeight="1" x14ac:dyDescent="0.3">
      <c r="A23" s="699"/>
      <c r="B23" s="633"/>
      <c r="C23" s="633"/>
      <c r="D23" s="633"/>
      <c r="E23" s="643"/>
      <c r="F23" s="643"/>
      <c r="G23" s="643"/>
      <c r="H23" s="643"/>
      <c r="I23" s="524"/>
      <c r="J23" s="500"/>
      <c r="L23" s="743"/>
    </row>
    <row r="24" spans="1:12" ht="15" customHeight="1" x14ac:dyDescent="0.3">
      <c r="A24" s="700"/>
      <c r="B24" s="635"/>
      <c r="C24" s="635"/>
      <c r="D24" s="635"/>
      <c r="E24" s="644"/>
      <c r="F24" s="643"/>
      <c r="G24" s="644"/>
      <c r="H24" s="644"/>
      <c r="I24" s="524"/>
      <c r="J24" s="500"/>
      <c r="L24" s="743"/>
    </row>
    <row r="25" spans="1:12" ht="15" customHeight="1" x14ac:dyDescent="0.3">
      <c r="A25" s="109">
        <f>Sheet1!A909</f>
        <v>302035150400</v>
      </c>
      <c r="B25" s="93" t="str">
        <f>IFERROR(VLOOKUP(A25,Sheet1!$A$4:$H$2722,5,0),"-")</f>
        <v>VMB KRSK (NB FIT PLUS) 40x600x1000</v>
      </c>
      <c r="C25" s="94"/>
      <c r="D25" s="95"/>
      <c r="E25" s="30" t="str">
        <f>IFERROR(VLOOKUP(A25,Sheet1!$A$4:$N$2722,7,1),"-")</f>
        <v xml:space="preserve">mp </v>
      </c>
      <c r="F25" s="55">
        <f>IFERROR(VLOOKUP(A25,Sheet1!$A$4:$N$2722,9,1),"-")</f>
        <v>40</v>
      </c>
      <c r="G25" s="55">
        <f>IFERROR(VLOOKUP(A25,Sheet1!$A$4:$N$2722,10,1),"-")</f>
        <v>600</v>
      </c>
      <c r="H25" s="55">
        <f>IFERROR(VLOOKUP(A25,Sheet1!$A$4:$N$2722,11,1),"-")</f>
        <v>1000</v>
      </c>
      <c r="I25" s="26">
        <f>IFERROR(VLOOKUP($A25,Sheet1!$A$4:$H$2722,8,1),"-")</f>
        <v>10.220000000000001</v>
      </c>
      <c r="J25" s="26">
        <f>I25-(I25*Cuprins!$H$23)</f>
        <v>10.220000000000001</v>
      </c>
      <c r="K25" s="9"/>
      <c r="L25" s="743"/>
    </row>
    <row r="26" spans="1:12" ht="15" customHeight="1" x14ac:dyDescent="0.3">
      <c r="A26" s="107">
        <f>Sheet1!A910</f>
        <v>302035150500</v>
      </c>
      <c r="B26" s="89" t="str">
        <f>IFERROR(VLOOKUP(A26,Sheet1!$A$4:$H$2722,5,0),"-")</f>
        <v>VMB KRSK (NB FIT PLUS) 50x600x1000</v>
      </c>
      <c r="C26" s="90"/>
      <c r="D26" s="91"/>
      <c r="E26" s="41" t="str">
        <f>IFERROR(VLOOKUP(A26,Sheet1!$A$4:$N$2722,7,1),"-")</f>
        <v xml:space="preserve">mp </v>
      </c>
      <c r="F26" s="56">
        <f>IFERROR(VLOOKUP(A26,Sheet1!$A$4:$N$2722,9,1),"-")</f>
        <v>50</v>
      </c>
      <c r="G26" s="38">
        <f>IFERROR(VLOOKUP(A26,Sheet1!$A$4:$N$2722,10,1),"-")</f>
        <v>600</v>
      </c>
      <c r="H26" s="56">
        <f>IFERROR(VLOOKUP(A26,Sheet1!$A$4:$N$2722,11,1),"-")</f>
        <v>1000</v>
      </c>
      <c r="I26" s="25">
        <f>IFERROR(VLOOKUP($A26,Sheet1!$A$4:$H$2722,8,1),"-")</f>
        <v>12.76</v>
      </c>
      <c r="J26" s="25">
        <f>I26-(I26*Cuprins!$H$23)</f>
        <v>12.76</v>
      </c>
      <c r="K26" s="9"/>
      <c r="L26" s="743"/>
    </row>
    <row r="27" spans="1:12" ht="15" customHeight="1" x14ac:dyDescent="0.3">
      <c r="A27" s="105">
        <f>Sheet1!A911</f>
        <v>302035150600</v>
      </c>
      <c r="B27" s="594" t="str">
        <f>IFERROR(VLOOKUP(A27,Sheet1!$A$4:$H$2722,5,0),"-")</f>
        <v>VMB KRSK (NB Fit Plus) 60x600x1000</v>
      </c>
      <c r="C27" s="595" t="e">
        <f>VLOOKUP(#REF!,Sheet1!$A$4:$H$2722,7,1)</f>
        <v>#REF!</v>
      </c>
      <c r="D27" s="596" t="e">
        <f>VLOOKUP(#REF!,Sheet1!$A$4:$H$2722,7,1)</f>
        <v>#REF!</v>
      </c>
      <c r="E27" s="31" t="str">
        <f>IFERROR(VLOOKUP(A27,Sheet1!$A$4:$N$2722,7,1),"-")</f>
        <v xml:space="preserve">mp </v>
      </c>
      <c r="F27" s="39">
        <f>IFERROR(VLOOKUP(A27,Sheet1!$A$4:$N$2722,9,1),"-")</f>
        <v>60</v>
      </c>
      <c r="G27" s="58">
        <f>IFERROR(VLOOKUP(A27,Sheet1!$A$4:$N$2722,10,1),"-")</f>
        <v>600</v>
      </c>
      <c r="H27" s="39">
        <f>IFERROR(VLOOKUP(A27,Sheet1!$A$4:$N$2722,11,1),"-")</f>
        <v>1000</v>
      </c>
      <c r="I27" s="26">
        <f>IFERROR(VLOOKUP($A27,Sheet1!$A$4:$H$2722,8,1),"-")</f>
        <v>15.31</v>
      </c>
      <c r="J27" s="26">
        <f>I27-(I27*Cuprins!$H$23)</f>
        <v>15.31</v>
      </c>
      <c r="K27" s="9"/>
      <c r="L27" s="743"/>
    </row>
    <row r="28" spans="1:12" ht="15" customHeight="1" x14ac:dyDescent="0.3">
      <c r="A28" s="107">
        <f>Sheet1!A912</f>
        <v>302035150800</v>
      </c>
      <c r="B28" s="598" t="str">
        <f>IFERROR(VLOOKUP(A28,Sheet1!$A$4:$H$2722,5,0),"-")</f>
        <v>VMB KRSK (NB FIT PLUS) 80x600x1000</v>
      </c>
      <c r="C28" s="654"/>
      <c r="D28" s="599"/>
      <c r="E28" s="41" t="str">
        <f>IFERROR(VLOOKUP(A28,Sheet1!$A$4:$N$2722,7,1),"-")</f>
        <v xml:space="preserve">mp </v>
      </c>
      <c r="F28" s="56">
        <f>IFERROR(VLOOKUP(A28,Sheet1!$A$4:$N$2722,9,1),"-")</f>
        <v>80</v>
      </c>
      <c r="G28" s="38">
        <f>IFERROR(VLOOKUP(A28,Sheet1!$A$4:$N$2722,10,1),"-")</f>
        <v>600</v>
      </c>
      <c r="H28" s="56">
        <f>IFERROR(VLOOKUP(A28,Sheet1!$A$4:$N$2722,11,1),"-")</f>
        <v>1000</v>
      </c>
      <c r="I28" s="25">
        <f>IFERROR(VLOOKUP($A28,Sheet1!$A$4:$H$2722,8,1),"-")</f>
        <v>20.440000000000001</v>
      </c>
      <c r="J28" s="25">
        <f>I28-(I28*Cuprins!$H$23)</f>
        <v>20.440000000000001</v>
      </c>
      <c r="K28" s="9"/>
      <c r="L28" s="743"/>
    </row>
    <row r="29" spans="1:12" ht="15" customHeight="1" x14ac:dyDescent="0.3">
      <c r="A29" s="105">
        <f>Sheet1!A913</f>
        <v>302035151000</v>
      </c>
      <c r="B29" s="594" t="str">
        <f>IFERROR(VLOOKUP(A29,Sheet1!$A$4:$H$2722,5,0),"-")</f>
        <v xml:space="preserve">VMB KRSK (NB FIT PLUS) 100x600x1000 </v>
      </c>
      <c r="C29" s="595" t="e">
        <f>VLOOKUP(#REF!,Sheet1!$A$4:$H$2722,7,1)</f>
        <v>#REF!</v>
      </c>
      <c r="D29" s="596" t="e">
        <f>VLOOKUP(#REF!,Sheet1!$A$4:$H$2722,7,1)</f>
        <v>#REF!</v>
      </c>
      <c r="E29" s="31" t="str">
        <f>IFERROR(VLOOKUP(A29,Sheet1!$A$4:$N$2722,7,1),"-")</f>
        <v xml:space="preserve">mp </v>
      </c>
      <c r="F29" s="39">
        <f>IFERROR(VLOOKUP(A29,Sheet1!$A$4:$N$2722,9,1),"-")</f>
        <v>100</v>
      </c>
      <c r="G29" s="58">
        <f>IFERROR(VLOOKUP(A29,Sheet1!$A$4:$N$2722,10,1),"-")</f>
        <v>600</v>
      </c>
      <c r="H29" s="39">
        <f>IFERROR(VLOOKUP(A29,Sheet1!$A$4:$N$2722,11,1),"-")</f>
        <v>1000</v>
      </c>
      <c r="I29" s="26">
        <f>IFERROR(VLOOKUP($A29,Sheet1!$A$4:$H$2722,8,1),"-")</f>
        <v>25.54</v>
      </c>
      <c r="J29" s="26">
        <f>I29-(I29*Cuprins!$H$23)</f>
        <v>25.54</v>
      </c>
      <c r="K29" s="9"/>
      <c r="L29" s="743"/>
    </row>
    <row r="30" spans="1:12" ht="15" customHeight="1" x14ac:dyDescent="0.3">
      <c r="A30" s="107">
        <f>Sheet1!A914</f>
        <v>302035151200</v>
      </c>
      <c r="B30" s="598" t="str">
        <f>IFERROR(VLOOKUP(A30,Sheet1!$A$4:$H$2722,5,0),"-")</f>
        <v>VMB KRSK 120x600x1000</v>
      </c>
      <c r="C30" s="751"/>
      <c r="D30" s="752"/>
      <c r="E30" s="41" t="str">
        <f>IFERROR(VLOOKUP(A30,Sheet1!$A$4:$N$2722,7,1),"-")</f>
        <v xml:space="preserve">mp </v>
      </c>
      <c r="F30" s="56">
        <f>IFERROR(VLOOKUP(A30,Sheet1!$A$4:$N$2722,9,1),"-")</f>
        <v>120</v>
      </c>
      <c r="G30" s="38">
        <f>IFERROR(VLOOKUP(A30,Sheet1!$A$4:$N$2722,10,1),"-")</f>
        <v>600</v>
      </c>
      <c r="H30" s="56">
        <f>IFERROR(VLOOKUP(A30,Sheet1!$A$4:$N$2722,11,1),"-")</f>
        <v>1000</v>
      </c>
      <c r="I30" s="25">
        <f>IFERROR(VLOOKUP($A30,Sheet1!$A$4:$H$2722,8,1),"-")</f>
        <v>25.81</v>
      </c>
      <c r="J30" s="25">
        <f>I30-(I30*Cuprins!$H$23)</f>
        <v>25.81</v>
      </c>
      <c r="K30" s="9"/>
      <c r="L30" s="743"/>
    </row>
    <row r="31" spans="1:12" ht="15" customHeight="1" x14ac:dyDescent="0.3">
      <c r="A31" s="105">
        <f>Sheet1!A915</f>
        <v>302035151500</v>
      </c>
      <c r="B31" s="594" t="str">
        <f>IFERROR(VLOOKUP(A31,Sheet1!$A$4:$H$2722,5,0),"-")</f>
        <v>VMB KRSK 150x600x1000</v>
      </c>
      <c r="C31" s="595" t="e">
        <f>VLOOKUP(#REF!,Sheet1!$A$4:$H$2722,7,1)</f>
        <v>#REF!</v>
      </c>
      <c r="D31" s="596" t="e">
        <f>VLOOKUP(#REF!,Sheet1!$A$4:$H$2722,7,1)</f>
        <v>#REF!</v>
      </c>
      <c r="E31" s="31" t="str">
        <f>IFERROR(VLOOKUP(A31,Sheet1!$A$4:$N$2722,7,1),"-")</f>
        <v xml:space="preserve">mp </v>
      </c>
      <c r="F31" s="39">
        <f>IFERROR(VLOOKUP(A31,Sheet1!$A$4:$N$2722,9,1),"-")</f>
        <v>150</v>
      </c>
      <c r="G31" s="58">
        <f>IFERROR(VLOOKUP(A31,Sheet1!$A$4:$N$2722,10,1),"-")</f>
        <v>600</v>
      </c>
      <c r="H31" s="39">
        <f>IFERROR(VLOOKUP(A31,Sheet1!$A$4:$N$2722,11,1),"-")</f>
        <v>1000</v>
      </c>
      <c r="I31" s="26">
        <f>IFERROR(VLOOKUP($A31,Sheet1!$A$4:$H$2722,8,1),"-")</f>
        <v>32.299999999999997</v>
      </c>
      <c r="J31" s="26">
        <f>I31-(I31*Cuprins!$H$23)</f>
        <v>32.299999999999997</v>
      </c>
      <c r="K31" s="9"/>
      <c r="L31" s="743"/>
    </row>
    <row r="32" spans="1:12" ht="15" customHeight="1" x14ac:dyDescent="0.3">
      <c r="A32" s="108">
        <f>Sheet1!A916</f>
        <v>302035151600</v>
      </c>
      <c r="B32" s="614" t="str">
        <f>IFERROR(VLOOKUP(A32,Sheet1!$A$4:$H$2722,5,0),"-")</f>
        <v>VMB KRSK 160x600x1000</v>
      </c>
      <c r="C32" s="609" t="e">
        <f>VLOOKUP(#REF!,Sheet1!$A$4:$H$2722,7,1)</f>
        <v>#REF!</v>
      </c>
      <c r="D32" s="615" t="e">
        <f>VLOOKUP(#REF!,Sheet1!$A$4:$H$2722,7,1)</f>
        <v>#REF!</v>
      </c>
      <c r="E32" s="45" t="str">
        <f>IFERROR(VLOOKUP(A32,Sheet1!$A$4:$N$2722,7,1),"-")</f>
        <v xml:space="preserve">mp </v>
      </c>
      <c r="F32" s="35">
        <f>IFERROR(VLOOKUP(A32,Sheet1!$A$4:$N$2722,9,1),"-")</f>
        <v>160</v>
      </c>
      <c r="G32" s="59">
        <f>IFERROR(VLOOKUP(A32,Sheet1!$A$4:$N$2722,10,1),"-")</f>
        <v>600</v>
      </c>
      <c r="H32" s="59">
        <f>IFERROR(VLOOKUP(A32,Sheet1!$A$4:$N$2722,11,1),"-")</f>
        <v>1000</v>
      </c>
      <c r="I32" s="43">
        <f>IFERROR(VLOOKUP($A32,Sheet1!$A$4:$H$2722,8,1),"-")</f>
        <v>35.479999999999997</v>
      </c>
      <c r="J32" s="43">
        <f>I32-(I32*Cuprins!$H$23)</f>
        <v>35.479999999999997</v>
      </c>
      <c r="K32" s="9"/>
      <c r="L32" s="743"/>
    </row>
    <row r="33" spans="1:12" ht="15" customHeight="1" x14ac:dyDescent="0.3">
      <c r="A33" s="105"/>
      <c r="B33" s="594" t="str">
        <f>IFERROR(VLOOKUP(A33,Sheet1!$A$4:$H$2722,5,0),"-")</f>
        <v>-</v>
      </c>
      <c r="C33" s="595" t="e">
        <f>VLOOKUP(#REF!,Sheet1!$A$4:$H$2722,7,1)</f>
        <v>#REF!</v>
      </c>
      <c r="D33" s="596" t="e">
        <f>VLOOKUP(#REF!,Sheet1!$A$4:$H$2722,7,1)</f>
        <v>#REF!</v>
      </c>
      <c r="E33" s="31" t="str">
        <f>IFERROR(VLOOKUP(A33,Sheet1!$A$4:$N$2722,7,1),"-")</f>
        <v>-</v>
      </c>
      <c r="F33" s="39" t="str">
        <f>IFERROR(VLOOKUP(A33,Sheet1!$A$4:$N$2722,9,1),"-")</f>
        <v>-</v>
      </c>
      <c r="G33" s="58" t="str">
        <f>IFERROR(VLOOKUP(A33,Sheet1!$A$4:$N$2722,10,1),"-")</f>
        <v>-</v>
      </c>
      <c r="H33" s="39" t="str">
        <f>IFERROR(VLOOKUP(A33,Sheet1!$A$4:$N$2722,11,1),"-")</f>
        <v>-</v>
      </c>
      <c r="I33" s="26" t="str">
        <f>IFERROR(VLOOKUP($A33,Sheet1!$A$4:$H$2722,8,1),"-")</f>
        <v>-</v>
      </c>
      <c r="J33" s="26" t="str">
        <f>IFERROR(VLOOKUP($A33,Sheet1!$A$4:$H$2722,8,1),"-")</f>
        <v>-</v>
      </c>
      <c r="K33" s="9"/>
      <c r="L33" s="743"/>
    </row>
    <row r="34" spans="1:12" ht="15" customHeight="1" x14ac:dyDescent="0.3">
      <c r="A34" s="667"/>
      <c r="B34" s="669" t="s">
        <v>3189</v>
      </c>
      <c r="C34" s="669"/>
      <c r="D34" s="669"/>
      <c r="E34" s="669"/>
      <c r="F34" s="669"/>
      <c r="G34" s="669"/>
      <c r="H34" s="669"/>
      <c r="I34" s="671"/>
      <c r="J34" s="672"/>
      <c r="K34" s="9"/>
      <c r="L34" s="743"/>
    </row>
    <row r="35" spans="1:12" ht="15" customHeight="1" x14ac:dyDescent="0.3">
      <c r="A35" s="675"/>
      <c r="B35" s="676"/>
      <c r="C35" s="676"/>
      <c r="D35" s="676"/>
      <c r="E35" s="676"/>
      <c r="F35" s="676"/>
      <c r="G35" s="676"/>
      <c r="H35" s="676"/>
      <c r="I35" s="677"/>
      <c r="J35" s="678"/>
      <c r="K35" s="9"/>
      <c r="L35" s="743"/>
    </row>
    <row r="36" spans="1:12" ht="15" customHeight="1" x14ac:dyDescent="0.3">
      <c r="A36" s="668"/>
      <c r="B36" s="670"/>
      <c r="C36" s="670"/>
      <c r="D36" s="670"/>
      <c r="E36" s="670"/>
      <c r="F36" s="670"/>
      <c r="G36" s="670"/>
      <c r="H36" s="670"/>
      <c r="I36" s="673"/>
      <c r="J36" s="674"/>
      <c r="K36" s="9"/>
      <c r="L36" s="743"/>
    </row>
    <row r="37" spans="1:12" ht="15" customHeight="1" x14ac:dyDescent="0.3">
      <c r="A37" s="698" t="s">
        <v>2989</v>
      </c>
      <c r="B37" s="631" t="s">
        <v>2996</v>
      </c>
      <c r="C37" s="631"/>
      <c r="D37" s="631"/>
      <c r="E37" s="642" t="s">
        <v>3035</v>
      </c>
      <c r="F37" s="642" t="s">
        <v>2991</v>
      </c>
      <c r="G37" s="642" t="s">
        <v>2990</v>
      </c>
      <c r="H37" s="642" t="s">
        <v>3010</v>
      </c>
      <c r="I37" s="522" t="s">
        <v>3430</v>
      </c>
      <c r="J37" s="498" t="s">
        <v>3431</v>
      </c>
      <c r="L37" s="743"/>
    </row>
    <row r="38" spans="1:12" ht="15" customHeight="1" x14ac:dyDescent="0.3">
      <c r="A38" s="699"/>
      <c r="B38" s="633"/>
      <c r="C38" s="633"/>
      <c r="D38" s="633"/>
      <c r="E38" s="643"/>
      <c r="F38" s="643"/>
      <c r="G38" s="643"/>
      <c r="H38" s="643"/>
      <c r="I38" s="524"/>
      <c r="J38" s="500"/>
      <c r="L38" s="743"/>
    </row>
    <row r="39" spans="1:12" ht="15" customHeight="1" x14ac:dyDescent="0.3">
      <c r="A39" s="700"/>
      <c r="B39" s="635"/>
      <c r="C39" s="635"/>
      <c r="D39" s="635"/>
      <c r="E39" s="644"/>
      <c r="F39" s="643"/>
      <c r="G39" s="644"/>
      <c r="H39" s="644"/>
      <c r="I39" s="524"/>
      <c r="J39" s="500"/>
      <c r="L39" s="743"/>
    </row>
    <row r="40" spans="1:12" ht="15" customHeight="1" x14ac:dyDescent="0.3">
      <c r="A40" s="111">
        <f>Sheet1!A917</f>
        <v>302035200500</v>
      </c>
      <c r="B40" s="626" t="str">
        <f>IFERROR(VLOOKUP(A40,Sheet1!$A$4:$H$2722,5,0),"-")</f>
        <v>VMB KRL (NaturBoard Venti) 50x600x1000</v>
      </c>
      <c r="C40" s="627" t="e">
        <f>VLOOKUP(#REF!,Sheet1!$A$4:$H$2722,7,1)</f>
        <v>#REF!</v>
      </c>
      <c r="D40" s="628" t="e">
        <f>VLOOKUP(#REF!,Sheet1!$A$4:$H$2722,7,1)</f>
        <v>#REF!</v>
      </c>
      <c r="E40" s="30" t="str">
        <f>IFERROR(VLOOKUP(A40,Sheet1!$A$4:$N$2722,7,1),"-")</f>
        <v xml:space="preserve">mp </v>
      </c>
      <c r="F40" s="55">
        <f>IFERROR(VLOOKUP(A40,Sheet1!$A$4:$N$2722,9,1),"-")</f>
        <v>50</v>
      </c>
      <c r="G40" s="55">
        <f>IFERROR(VLOOKUP(A40,Sheet1!$A$4:$N$2722,10,1),"-")</f>
        <v>600</v>
      </c>
      <c r="H40" s="55">
        <f>IFERROR(VLOOKUP(A40,Sheet1!$A$4:$N$2722,11,1),"-")</f>
        <v>1000</v>
      </c>
      <c r="I40" s="26">
        <f>IFERROR(VLOOKUP($A40,Sheet1!$A$4:$H$2722,8,1),"-")</f>
        <v>16.5</v>
      </c>
      <c r="J40" s="26">
        <f>I40-(I40*Cuprins!$H$23)</f>
        <v>16.5</v>
      </c>
      <c r="L40" s="743"/>
    </row>
    <row r="41" spans="1:12" ht="15" customHeight="1" x14ac:dyDescent="0.3">
      <c r="A41" s="112">
        <f>Sheet1!A918</f>
        <v>302035200600</v>
      </c>
      <c r="B41" s="744" t="str">
        <f>IFERROR(VLOOKUP(A41,Sheet1!$A$4:$H$2722,5,0),"-")</f>
        <v>VMB KRL 60x600x1000 mm</v>
      </c>
      <c r="C41" s="728" t="e">
        <f>VLOOKUP(#REF!,Sheet1!$A$4:$H$2722,7,1)</f>
        <v>#REF!</v>
      </c>
      <c r="D41" s="745" t="e">
        <f>VLOOKUP(#REF!,Sheet1!$A$4:$H$2722,7,1)</f>
        <v>#REF!</v>
      </c>
      <c r="E41" s="41" t="str">
        <f>IFERROR(VLOOKUP(A41,Sheet1!$A$4:$N$2722,7,1),"-")</f>
        <v xml:space="preserve">mp </v>
      </c>
      <c r="F41" s="56">
        <f>IFERROR(VLOOKUP(A41,Sheet1!$A$4:$N$2722,9,1),"-")</f>
        <v>60</v>
      </c>
      <c r="G41" s="38">
        <f>IFERROR(VLOOKUP(A41,Sheet1!$A$4:$N$2722,10,1),"-")</f>
        <v>600</v>
      </c>
      <c r="H41" s="56">
        <f>IFERROR(VLOOKUP(A41,Sheet1!$A$4:$N$2722,11,1),"-")</f>
        <v>1000</v>
      </c>
      <c r="I41" s="25">
        <f>IFERROR(VLOOKUP($A41,Sheet1!$A$4:$H$2722,8,1),"-")</f>
        <v>18.14</v>
      </c>
      <c r="J41" s="25">
        <f>I41-(I41*Cuprins!$H$23)</f>
        <v>18.14</v>
      </c>
      <c r="L41" s="743"/>
    </row>
    <row r="42" spans="1:12" ht="15" customHeight="1" x14ac:dyDescent="0.3">
      <c r="A42" s="111">
        <f>Sheet1!A919</f>
        <v>302035200800</v>
      </c>
      <c r="B42" s="626" t="str">
        <f>IFERROR(VLOOKUP(A42,Sheet1!$A$4:$H$2722,5,0),"-")</f>
        <v>VMB KRL (NaturBoard Venti) 80x600x1000</v>
      </c>
      <c r="C42" s="627" t="e">
        <f>VLOOKUP(#REF!,Sheet1!$A$4:$H$2722,7,1)</f>
        <v>#REF!</v>
      </c>
      <c r="D42" s="628" t="e">
        <f>VLOOKUP(#REF!,Sheet1!$A$4:$H$2722,7,1)</f>
        <v>#REF!</v>
      </c>
      <c r="E42" s="30" t="str">
        <f>IFERROR(VLOOKUP(A42,Sheet1!$A$4:$N$2722,7,1),"-")</f>
        <v xml:space="preserve">mp </v>
      </c>
      <c r="F42" s="55">
        <f>IFERROR(VLOOKUP(A42,Sheet1!$A$4:$N$2722,9,1),"-")</f>
        <v>80</v>
      </c>
      <c r="G42" s="55">
        <f>IFERROR(VLOOKUP(A42,Sheet1!$A$4:$N$2722,10,1),"-")</f>
        <v>600</v>
      </c>
      <c r="H42" s="55">
        <f>IFERROR(VLOOKUP(A42,Sheet1!$A$4:$N$2722,11,1),"-")</f>
        <v>1000</v>
      </c>
      <c r="I42" s="26">
        <f>IFERROR(VLOOKUP($A42,Sheet1!$A$4:$H$2722,8,1),"-")</f>
        <v>26.41</v>
      </c>
      <c r="J42" s="26">
        <f>I42-(I42*Cuprins!$H$23)</f>
        <v>26.41</v>
      </c>
      <c r="L42" s="743"/>
    </row>
    <row r="43" spans="1:12" ht="15" customHeight="1" x14ac:dyDescent="0.3">
      <c r="A43" s="112">
        <f>Sheet1!A920</f>
        <v>302035201000</v>
      </c>
      <c r="B43" s="598" t="str">
        <f>IFERROR(VLOOKUP(A43,Sheet1!$A$4:$H$2722,5,0),"-")</f>
        <v>VMB KRL (NaturBoard Venti) 100x600x1000</v>
      </c>
      <c r="C43" s="593" t="e">
        <f>VLOOKUP(#REF!,Sheet1!$A$4:$H$2722,7,1)</f>
        <v>#REF!</v>
      </c>
      <c r="D43" s="599" t="e">
        <f>VLOOKUP(#REF!,Sheet1!$A$4:$H$2722,7,1)</f>
        <v>#REF!</v>
      </c>
      <c r="E43" s="41" t="str">
        <f>IFERROR(VLOOKUP(A43,Sheet1!$A$4:$N$2722,7,1),"-")</f>
        <v xml:space="preserve">mp </v>
      </c>
      <c r="F43" s="56">
        <f>IFERROR(VLOOKUP(A43,Sheet1!$A$4:$N$2722,9,1),"-")</f>
        <v>100</v>
      </c>
      <c r="G43" s="38">
        <f>IFERROR(VLOOKUP(A43,Sheet1!$A$4:$N$2722,10,1),"-")</f>
        <v>600</v>
      </c>
      <c r="H43" s="56">
        <f>IFERROR(VLOOKUP(A43,Sheet1!$A$4:$N$2722,11,1),"-")</f>
        <v>1000</v>
      </c>
      <c r="I43" s="25">
        <f>IFERROR(VLOOKUP($A43,Sheet1!$A$4:$H$2722,8,1),"-")</f>
        <v>33.020000000000003</v>
      </c>
      <c r="J43" s="25">
        <f>I43-(I43*Cuprins!$H$23)</f>
        <v>33.020000000000003</v>
      </c>
      <c r="L43" s="743"/>
    </row>
    <row r="44" spans="1:12" ht="15" customHeight="1" x14ac:dyDescent="0.3">
      <c r="A44" s="111"/>
      <c r="B44" s="594" t="str">
        <f>IFERROR(VLOOKUP(A44,Sheet1!$A$4:$H$2722,5,0),"-")</f>
        <v>-</v>
      </c>
      <c r="C44" s="595" t="e">
        <f>VLOOKUP(#REF!,Sheet1!$A$4:$H$2722,7,1)</f>
        <v>#REF!</v>
      </c>
      <c r="D44" s="596" t="e">
        <f>VLOOKUP(#REF!,Sheet1!$A$4:$H$2722,7,1)</f>
        <v>#REF!</v>
      </c>
      <c r="E44" s="31" t="str">
        <f>IFERROR(VLOOKUP(A44,Sheet1!$A$4:$N$2722,7,1),"-")</f>
        <v>-</v>
      </c>
      <c r="F44" s="39" t="str">
        <f>IFERROR(VLOOKUP(A44,Sheet1!$A$4:$N$2722,9,1),"-")</f>
        <v>-</v>
      </c>
      <c r="G44" s="58" t="str">
        <f>IFERROR(VLOOKUP(A44,Sheet1!$A$4:$N$2722,10,1),"-")</f>
        <v>-</v>
      </c>
      <c r="H44" s="39" t="str">
        <f>IFERROR(VLOOKUP(A44,Sheet1!$A$4:$N$2722,11,1),"-")</f>
        <v>-</v>
      </c>
      <c r="I44" s="26" t="str">
        <f>IFERROR(VLOOKUP($A44,Sheet1!$A$4:$H$2722,8,1),"-")</f>
        <v>-</v>
      </c>
      <c r="J44" s="26" t="str">
        <f>IFERROR(VLOOKUP($A44,Sheet1!$A$4:$H$2722,8,1),"-")</f>
        <v>-</v>
      </c>
      <c r="K44" s="7"/>
      <c r="L44" s="743"/>
    </row>
    <row r="45" spans="1:12" ht="15" customHeight="1" x14ac:dyDescent="0.3">
      <c r="A45" s="113" t="s">
        <v>2994</v>
      </c>
      <c r="B45" s="610" t="str">
        <f>IFERROR(VLOOKUP(A45,Sheet1!$A$4:$H$2722,5,0),"-")</f>
        <v>-</v>
      </c>
      <c r="C45" s="597" t="e">
        <f>VLOOKUP(#REF!,Sheet1!$A$4:$H$2722,7,1)</f>
        <v>#REF!</v>
      </c>
      <c r="D45" s="622" t="e">
        <f>VLOOKUP(#REF!,Sheet1!$A$4:$H$2722,7,1)</f>
        <v>#REF!</v>
      </c>
      <c r="E45" s="45" t="str">
        <f>IFERROR(VLOOKUP(A45,Sheet1!$A$4:$N$2722,7,1),"-")</f>
        <v>-</v>
      </c>
      <c r="F45" s="35" t="str">
        <f>IFERROR(VLOOKUP(A45,Sheet1!$A$4:$N$2722,9,1),"-")</f>
        <v>-</v>
      </c>
      <c r="G45" s="59" t="str">
        <f>IFERROR(VLOOKUP(A45,Sheet1!$A$4:$N$2722,10,1),"-")</f>
        <v>-</v>
      </c>
      <c r="H45" s="59" t="str">
        <f>IFERROR(VLOOKUP(A45,Sheet1!$A$4:$N$2722,11,1),"-")</f>
        <v>-</v>
      </c>
      <c r="I45" s="43" t="str">
        <f>IFERROR(VLOOKUP($A45,Sheet1!$A$4:$H$2722,8,1),"-")</f>
        <v>-</v>
      </c>
      <c r="J45" s="43" t="str">
        <f>IFERROR(VLOOKUP($A45,Sheet1!$A$4:$H$2722,8,1),"-")</f>
        <v>-</v>
      </c>
      <c r="L45" s="743"/>
    </row>
    <row r="46" spans="1:12" ht="15" customHeight="1" x14ac:dyDescent="0.3">
      <c r="A46" s="158"/>
      <c r="B46" s="159"/>
      <c r="C46" s="159"/>
      <c r="D46" s="159"/>
      <c r="E46" s="160"/>
      <c r="F46" s="161"/>
      <c r="G46" s="161"/>
      <c r="H46" s="161"/>
      <c r="I46" s="126"/>
      <c r="J46" s="126"/>
      <c r="K46" s="230"/>
      <c r="L46" s="743"/>
    </row>
    <row r="47" spans="1:12" ht="15" customHeight="1" x14ac:dyDescent="0.3">
      <c r="A47" s="158"/>
      <c r="B47" s="159"/>
      <c r="C47" s="159"/>
      <c r="D47" s="159"/>
      <c r="E47" s="160"/>
      <c r="F47" s="161"/>
      <c r="G47" s="161"/>
      <c r="H47" s="161"/>
      <c r="I47" s="126"/>
      <c r="J47" s="126"/>
      <c r="K47" s="334"/>
      <c r="L47" s="743"/>
    </row>
    <row r="48" spans="1:12" ht="15" customHeight="1" x14ac:dyDescent="0.3">
      <c r="A48" s="158"/>
      <c r="B48" s="159"/>
      <c r="C48" s="159"/>
      <c r="D48" s="159"/>
      <c r="E48" s="160"/>
      <c r="F48" s="161"/>
      <c r="G48" s="161"/>
      <c r="H48" s="161"/>
      <c r="I48" s="126"/>
      <c r="J48" s="126"/>
      <c r="K48" s="334"/>
      <c r="L48" s="743"/>
    </row>
    <row r="49" spans="1:12" ht="15" customHeight="1" x14ac:dyDescent="0.3">
      <c r="A49" s="158"/>
      <c r="B49" s="159"/>
      <c r="C49" s="159"/>
      <c r="D49" s="159"/>
      <c r="E49" s="160"/>
      <c r="F49" s="161"/>
      <c r="G49" s="161"/>
      <c r="H49" s="161"/>
      <c r="I49" s="126"/>
      <c r="J49" s="126"/>
      <c r="K49" s="334"/>
      <c r="L49" s="743"/>
    </row>
    <row r="50" spans="1:12" ht="15" customHeight="1" x14ac:dyDescent="0.3">
      <c r="A50" s="158"/>
      <c r="B50" s="159"/>
      <c r="C50" s="159"/>
      <c r="D50" s="159"/>
      <c r="E50" s="160"/>
      <c r="F50" s="161"/>
      <c r="G50" s="161"/>
      <c r="H50" s="161"/>
      <c r="I50" s="126"/>
      <c r="J50" s="126"/>
      <c r="K50" s="230"/>
      <c r="L50" s="743"/>
    </row>
    <row r="51" spans="1:12" ht="15" customHeight="1" x14ac:dyDescent="0.3">
      <c r="A51" s="158"/>
      <c r="B51" s="159"/>
      <c r="C51" s="159"/>
      <c r="D51" s="159"/>
      <c r="E51" s="160"/>
      <c r="F51" s="161"/>
      <c r="G51" s="161"/>
      <c r="H51" s="161"/>
      <c r="I51" s="126"/>
      <c r="J51" s="126"/>
      <c r="K51" s="230"/>
      <c r="L51" s="743"/>
    </row>
    <row r="52" spans="1:12" ht="15" customHeight="1" x14ac:dyDescent="0.3">
      <c r="A52" s="158"/>
      <c r="B52" s="159"/>
      <c r="C52" s="159"/>
      <c r="D52" s="159"/>
      <c r="E52" s="160"/>
      <c r="F52" s="161"/>
      <c r="G52" s="161"/>
      <c r="H52" s="161"/>
      <c r="I52" s="126"/>
      <c r="J52" s="126"/>
      <c r="K52" s="230"/>
      <c r="L52" s="743"/>
    </row>
    <row r="53" spans="1:12" ht="15" customHeight="1" x14ac:dyDescent="0.3">
      <c r="A53" s="158"/>
      <c r="B53" s="159"/>
      <c r="C53" s="159"/>
      <c r="D53" s="159"/>
      <c r="E53" s="160"/>
      <c r="F53" s="161"/>
      <c r="G53" s="161"/>
      <c r="H53" s="161"/>
      <c r="I53" s="126"/>
      <c r="J53" s="126"/>
      <c r="K53" s="230"/>
      <c r="L53" s="743"/>
    </row>
    <row r="54" spans="1:12" ht="15" customHeight="1" x14ac:dyDescent="0.3">
      <c r="A54" s="158"/>
      <c r="B54" s="159"/>
      <c r="C54" s="159"/>
      <c r="D54" s="159"/>
      <c r="E54" s="160"/>
      <c r="F54" s="161"/>
      <c r="G54" s="161"/>
      <c r="H54" s="161"/>
      <c r="I54" s="126"/>
      <c r="J54" s="126"/>
      <c r="K54" s="230"/>
      <c r="L54" s="742" t="s">
        <v>3170</v>
      </c>
    </row>
    <row r="55" spans="1:12" ht="15" customHeight="1" x14ac:dyDescent="0.3">
      <c r="D55" t="s">
        <v>3171</v>
      </c>
      <c r="K55" s="335"/>
      <c r="L55" s="742"/>
    </row>
    <row r="56" spans="1:12" ht="15" customHeight="1" x14ac:dyDescent="0.3">
      <c r="A56" s="667"/>
      <c r="B56" s="669" t="s">
        <v>3190</v>
      </c>
      <c r="C56" s="669"/>
      <c r="D56" s="669"/>
      <c r="E56" s="669"/>
      <c r="F56" s="669"/>
      <c r="G56" s="669"/>
      <c r="H56" s="669"/>
      <c r="I56" s="671"/>
      <c r="J56" s="672"/>
      <c r="K56" s="230"/>
      <c r="L56" s="742"/>
    </row>
    <row r="57" spans="1:12" ht="15" customHeight="1" x14ac:dyDescent="0.3">
      <c r="A57" s="675"/>
      <c r="B57" s="676"/>
      <c r="C57" s="676"/>
      <c r="D57" s="676"/>
      <c r="E57" s="676"/>
      <c r="F57" s="676"/>
      <c r="G57" s="676"/>
      <c r="H57" s="676"/>
      <c r="I57" s="677"/>
      <c r="J57" s="678"/>
      <c r="L57" s="742"/>
    </row>
    <row r="58" spans="1:12" ht="15" customHeight="1" x14ac:dyDescent="0.3">
      <c r="A58" s="668"/>
      <c r="B58" s="670"/>
      <c r="C58" s="670"/>
      <c r="D58" s="670"/>
      <c r="E58" s="670"/>
      <c r="F58" s="670"/>
      <c r="G58" s="670"/>
      <c r="H58" s="670"/>
      <c r="I58" s="673"/>
      <c r="J58" s="674"/>
      <c r="L58" s="742"/>
    </row>
    <row r="59" spans="1:12" ht="15" customHeight="1" x14ac:dyDescent="0.3">
      <c r="A59" s="698" t="s">
        <v>2989</v>
      </c>
      <c r="B59" s="631" t="s">
        <v>2996</v>
      </c>
      <c r="C59" s="631"/>
      <c r="D59" s="631"/>
      <c r="E59" s="642" t="s">
        <v>3035</v>
      </c>
      <c r="F59" s="642" t="s">
        <v>2991</v>
      </c>
      <c r="G59" s="642" t="s">
        <v>2990</v>
      </c>
      <c r="H59" s="642" t="s">
        <v>3010</v>
      </c>
      <c r="I59" s="522" t="s">
        <v>3430</v>
      </c>
      <c r="J59" s="498" t="s">
        <v>3431</v>
      </c>
      <c r="L59" s="742"/>
    </row>
    <row r="60" spans="1:12" ht="15" customHeight="1" x14ac:dyDescent="0.3">
      <c r="A60" s="699"/>
      <c r="B60" s="633"/>
      <c r="C60" s="633"/>
      <c r="D60" s="633"/>
      <c r="E60" s="643"/>
      <c r="F60" s="643"/>
      <c r="G60" s="643"/>
      <c r="H60" s="643"/>
      <c r="I60" s="524"/>
      <c r="J60" s="500"/>
      <c r="K60" s="9"/>
      <c r="L60" s="742"/>
    </row>
    <row r="61" spans="1:12" ht="15" customHeight="1" x14ac:dyDescent="0.3">
      <c r="A61" s="700"/>
      <c r="B61" s="635"/>
      <c r="C61" s="635"/>
      <c r="D61" s="635"/>
      <c r="E61" s="644"/>
      <c r="F61" s="643"/>
      <c r="G61" s="644"/>
      <c r="H61" s="644"/>
      <c r="I61" s="524"/>
      <c r="J61" s="500"/>
      <c r="K61" s="9"/>
      <c r="L61" s="742"/>
    </row>
    <row r="62" spans="1:12" ht="15" customHeight="1" x14ac:dyDescent="0.3">
      <c r="A62" s="111">
        <f>Sheet1!A921</f>
        <v>302035250400</v>
      </c>
      <c r="B62" s="626" t="str">
        <f>IFERROR(VLOOKUP(A62,Sheet1!$A$4:$H$2722,5,0),"-")</f>
        <v>VMB KRP 40x600x1000</v>
      </c>
      <c r="C62" s="627" t="e">
        <f>VLOOKUP(#REF!,Sheet1!$A$4:$H$2722,7,1)</f>
        <v>#REF!</v>
      </c>
      <c r="D62" s="628" t="e">
        <f>VLOOKUP(#REF!,Sheet1!$A$4:$H$2722,7,1)</f>
        <v>#REF!</v>
      </c>
      <c r="E62" s="30" t="str">
        <f>IFERROR(VLOOKUP(A62,Sheet1!$A$4:$N$2722,7,1),"-")</f>
        <v xml:space="preserve">mp </v>
      </c>
      <c r="F62" s="55">
        <f>IFERROR(VLOOKUP(A62,Sheet1!$A$4:$N$2722,9,1),"-")</f>
        <v>40</v>
      </c>
      <c r="G62" s="55">
        <f>IFERROR(VLOOKUP(A62,Sheet1!$A$4:$N$2722,10,1),"-")</f>
        <v>600</v>
      </c>
      <c r="H62" s="55">
        <f>IFERROR(VLOOKUP(A62,Sheet1!$A$4:$N$2722,11,1),"-")</f>
        <v>1000</v>
      </c>
      <c r="I62" s="26">
        <f>IFERROR(VLOOKUP($A62,Sheet1!$A$4:$H$2722,8,1),"-")</f>
        <v>14.13</v>
      </c>
      <c r="J62" s="26">
        <f>I62-(I62*Cuprins!$H$23)</f>
        <v>14.13</v>
      </c>
      <c r="K62" s="9"/>
      <c r="L62" s="742"/>
    </row>
    <row r="63" spans="1:12" ht="15" customHeight="1" x14ac:dyDescent="0.3">
      <c r="A63" s="112">
        <f>Sheet1!A922</f>
        <v>302035250500</v>
      </c>
      <c r="B63" s="744" t="str">
        <f>IFERROR(VLOOKUP(A63,Sheet1!$A$4:$H$2722,5,0),"-")</f>
        <v>VMB KRP (NB VentAcusto) 50x600x1000</v>
      </c>
      <c r="C63" s="728" t="e">
        <f>VLOOKUP(#REF!,Sheet1!$A$4:$H$2722,7,1)</f>
        <v>#REF!</v>
      </c>
      <c r="D63" s="745" t="e">
        <f>VLOOKUP(#REF!,Sheet1!$A$4:$H$2722,7,1)</f>
        <v>#REF!</v>
      </c>
      <c r="E63" s="41" t="str">
        <f>IFERROR(VLOOKUP(A63,Sheet1!$A$4:$N$2722,7,1),"-")</f>
        <v xml:space="preserve">mp </v>
      </c>
      <c r="F63" s="56">
        <f>IFERROR(VLOOKUP(A63,Sheet1!$A$4:$N$2722,9,1),"-")</f>
        <v>50</v>
      </c>
      <c r="G63" s="38">
        <f>IFERROR(VLOOKUP(A63,Sheet1!$A$4:$N$2722,10,1),"-")</f>
        <v>600</v>
      </c>
      <c r="H63" s="56">
        <f>IFERROR(VLOOKUP(A63,Sheet1!$A$4:$N$2722,11,1),"-")</f>
        <v>1000</v>
      </c>
      <c r="I63" s="25">
        <f>IFERROR(VLOOKUP($A63,Sheet1!$A$4:$H$2722,8,1),"-")</f>
        <v>20.38</v>
      </c>
      <c r="J63" s="25">
        <f>I63-(I63*Cuprins!$H$23)</f>
        <v>20.38</v>
      </c>
      <c r="L63" s="742"/>
    </row>
    <row r="64" spans="1:12" ht="15" customHeight="1" x14ac:dyDescent="0.3">
      <c r="A64" s="111">
        <f>Sheet1!A923</f>
        <v>302035250800</v>
      </c>
      <c r="B64" s="626" t="str">
        <f>IFERROR(VLOOKUP(A64,Sheet1!$A$4:$H$2722,5,0),"-")</f>
        <v>VMB KRP (NB VentAcusto) 80x600x1000</v>
      </c>
      <c r="C64" s="627" t="e">
        <f>VLOOKUP(#REF!,Sheet1!$A$4:$H$2722,7,1)</f>
        <v>#REF!</v>
      </c>
      <c r="D64" s="628" t="e">
        <f>VLOOKUP(#REF!,Sheet1!$A$4:$H$2722,7,1)</f>
        <v>#REF!</v>
      </c>
      <c r="E64" s="30" t="str">
        <f>IFERROR(VLOOKUP(A64,Sheet1!$A$4:$N$2722,7,1),"-")</f>
        <v xml:space="preserve">mp </v>
      </c>
      <c r="F64" s="55">
        <f>IFERROR(VLOOKUP(A64,Sheet1!$A$4:$N$2722,9,1),"-")</f>
        <v>80</v>
      </c>
      <c r="G64" s="55">
        <f>IFERROR(VLOOKUP(A64,Sheet1!$A$4:$N$2722,10,1),"-")</f>
        <v>600</v>
      </c>
      <c r="H64" s="55">
        <f>IFERROR(VLOOKUP(A64,Sheet1!$A$4:$N$2722,11,1),"-")</f>
        <v>1000</v>
      </c>
      <c r="I64" s="26">
        <f>IFERROR(VLOOKUP($A64,Sheet1!$A$4:$H$2722,8,1),"-")</f>
        <v>32.6</v>
      </c>
      <c r="J64" s="26">
        <f>I64-(I64*Cuprins!$H$23)</f>
        <v>32.6</v>
      </c>
      <c r="L64" s="742"/>
    </row>
    <row r="65" spans="1:12" ht="15" customHeight="1" x14ac:dyDescent="0.3">
      <c r="A65" s="112">
        <f>Sheet1!A924</f>
        <v>302035251000</v>
      </c>
      <c r="B65" s="598" t="str">
        <f>IFERROR(VLOOKUP(A65,Sheet1!$A$4:$H$2722,5,0),"-")</f>
        <v>VMB KRP 100x600x1000 Alu</v>
      </c>
      <c r="C65" s="593" t="e">
        <f>VLOOKUP(#REF!,Sheet1!$A$4:$H$2722,7,1)</f>
        <v>#REF!</v>
      </c>
      <c r="D65" s="599" t="e">
        <f>VLOOKUP(#REF!,Sheet1!$A$4:$H$2722,7,1)</f>
        <v>#REF!</v>
      </c>
      <c r="E65" s="41" t="str">
        <f>IFERROR(VLOOKUP(A65,Sheet1!$A$4:$N$2722,7,1),"-")</f>
        <v xml:space="preserve">mp </v>
      </c>
      <c r="F65" s="56">
        <f>IFERROR(VLOOKUP(A65,Sheet1!$A$4:$N$2722,9,1),"-")</f>
        <v>100</v>
      </c>
      <c r="G65" s="38">
        <f>IFERROR(VLOOKUP(A65,Sheet1!$A$4:$N$2722,10,1),"-")</f>
        <v>600</v>
      </c>
      <c r="H65" s="56">
        <f>IFERROR(VLOOKUP(A65,Sheet1!$A$4:$N$2722,11,1),"-")</f>
        <v>1000</v>
      </c>
      <c r="I65" s="25">
        <f>IFERROR(VLOOKUP($A65,Sheet1!$A$4:$H$2722,8,1),"-")</f>
        <v>43.94</v>
      </c>
      <c r="J65" s="25">
        <f>I65-(I65*Cuprins!$H$23)</f>
        <v>43.94</v>
      </c>
      <c r="L65" s="742"/>
    </row>
    <row r="66" spans="1:12" ht="15" customHeight="1" x14ac:dyDescent="0.3">
      <c r="A66" s="111">
        <f>Sheet1!A925</f>
        <v>302035251100</v>
      </c>
      <c r="B66" s="594" t="str">
        <f>IFERROR(VLOOKUP(A66,Sheet1!$A$4:$H$2722,5,0),"-")</f>
        <v>VMB KRP (NB VentAcusto) 100x600x1000</v>
      </c>
      <c r="C66" s="595" t="e">
        <f>VLOOKUP(#REF!,Sheet1!$A$4:$H$2722,7,1)</f>
        <v>#REF!</v>
      </c>
      <c r="D66" s="596" t="e">
        <f>VLOOKUP(#REF!,Sheet1!$A$4:$H$2722,7,1)</f>
        <v>#REF!</v>
      </c>
      <c r="E66" s="31" t="str">
        <f>IFERROR(VLOOKUP(A66,Sheet1!$A$4:$N$2722,7,1),"-")</f>
        <v xml:space="preserve">mp </v>
      </c>
      <c r="F66" s="39">
        <f>IFERROR(VLOOKUP(A66,Sheet1!$A$4:$N$2722,9,1),"-")</f>
        <v>100</v>
      </c>
      <c r="G66" s="58">
        <f>IFERROR(VLOOKUP(A66,Sheet1!$A$4:$N$2722,10,1),"-")</f>
        <v>600</v>
      </c>
      <c r="H66" s="39">
        <f>IFERROR(VLOOKUP(A66,Sheet1!$A$4:$N$2722,11,1),"-")</f>
        <v>1000</v>
      </c>
      <c r="I66" s="26">
        <f>IFERROR(VLOOKUP($A66,Sheet1!$A$4:$H$2722,8,1),"-")</f>
        <v>40.75</v>
      </c>
      <c r="J66" s="26">
        <f>I66-(I66*Cuprins!$H$23)</f>
        <v>40.75</v>
      </c>
      <c r="L66" s="742"/>
    </row>
    <row r="67" spans="1:12" ht="15" customHeight="1" x14ac:dyDescent="0.3">
      <c r="A67" s="113" t="s">
        <v>2994</v>
      </c>
      <c r="B67" s="610" t="str">
        <f>IFERROR(VLOOKUP(A67,Sheet1!$A$4:$H$2722,5,0),"-")</f>
        <v>-</v>
      </c>
      <c r="C67" s="597" t="e">
        <f>VLOOKUP(#REF!,Sheet1!$A$4:$H$2722,7,1)</f>
        <v>#REF!</v>
      </c>
      <c r="D67" s="622" t="e">
        <f>VLOOKUP(#REF!,Sheet1!$A$4:$H$2722,7,1)</f>
        <v>#REF!</v>
      </c>
      <c r="E67" s="45" t="str">
        <f>IFERROR(VLOOKUP(A67,Sheet1!$A$4:$N$2722,7,1),"-")</f>
        <v>-</v>
      </c>
      <c r="F67" s="35" t="str">
        <f>IFERROR(VLOOKUP(A67,Sheet1!$A$4:$N$2722,9,1),"-")</f>
        <v>-</v>
      </c>
      <c r="G67" s="59" t="str">
        <f>IFERROR(VLOOKUP(A67,Sheet1!$A$4:$N$2722,10,1),"-")</f>
        <v>-</v>
      </c>
      <c r="H67" s="59" t="str">
        <f>IFERROR(VLOOKUP(A67,Sheet1!$A$4:$N$2722,11,1),"-")</f>
        <v>-</v>
      </c>
      <c r="I67" s="43" t="str">
        <f>IFERROR(VLOOKUP($A67,Sheet1!$A$4:$H$2722,8,1),"-")</f>
        <v>-</v>
      </c>
      <c r="J67" s="43" t="str">
        <f>IFERROR(VLOOKUP($A67,Sheet1!$A$4:$H$2722,8,1),"-")</f>
        <v>-</v>
      </c>
      <c r="L67" s="742"/>
    </row>
    <row r="68" spans="1:12" ht="15" customHeight="1" x14ac:dyDescent="0.3">
      <c r="A68" s="86"/>
      <c r="B68" s="73"/>
      <c r="C68" s="73"/>
      <c r="D68" s="73"/>
      <c r="E68" s="74"/>
      <c r="F68" s="75"/>
      <c r="G68" s="75"/>
      <c r="H68" s="75"/>
      <c r="I68" s="76"/>
      <c r="J68" s="76"/>
      <c r="K68" s="7"/>
      <c r="L68" s="742"/>
    </row>
    <row r="69" spans="1:12" ht="15" customHeight="1" x14ac:dyDescent="0.3">
      <c r="A69" s="667"/>
      <c r="B69" s="669" t="s">
        <v>3191</v>
      </c>
      <c r="C69" s="669"/>
      <c r="D69" s="669"/>
      <c r="E69" s="669"/>
      <c r="F69" s="669"/>
      <c r="G69" s="669"/>
      <c r="H69" s="669"/>
      <c r="I69" s="671"/>
      <c r="J69" s="672"/>
      <c r="L69" s="494">
        <f>L17+1</f>
        <v>69</v>
      </c>
    </row>
    <row r="70" spans="1:12" ht="15" customHeight="1" x14ac:dyDescent="0.3">
      <c r="A70" s="675"/>
      <c r="B70" s="676"/>
      <c r="C70" s="676"/>
      <c r="D70" s="676"/>
      <c r="E70" s="676"/>
      <c r="F70" s="676"/>
      <c r="G70" s="676"/>
      <c r="H70" s="676"/>
      <c r="I70" s="677"/>
      <c r="J70" s="678"/>
      <c r="L70" s="494"/>
    </row>
    <row r="71" spans="1:12" ht="15" customHeight="1" x14ac:dyDescent="0.3">
      <c r="A71" s="668"/>
      <c r="B71" s="670"/>
      <c r="C71" s="670"/>
      <c r="D71" s="670"/>
      <c r="E71" s="670"/>
      <c r="F71" s="670"/>
      <c r="G71" s="670"/>
      <c r="H71" s="670"/>
      <c r="I71" s="673"/>
      <c r="J71" s="674"/>
      <c r="L71" s="743" t="s">
        <v>3376</v>
      </c>
    </row>
    <row r="72" spans="1:12" ht="15" customHeight="1" x14ac:dyDescent="0.3">
      <c r="A72" s="698" t="s">
        <v>2989</v>
      </c>
      <c r="B72" s="631" t="s">
        <v>2996</v>
      </c>
      <c r="C72" s="631"/>
      <c r="D72" s="631"/>
      <c r="E72" s="642" t="s">
        <v>3035</v>
      </c>
      <c r="F72" s="642" t="s">
        <v>2991</v>
      </c>
      <c r="G72" s="642" t="s">
        <v>2990</v>
      </c>
      <c r="H72" s="642" t="s">
        <v>3010</v>
      </c>
      <c r="I72" s="522" t="s">
        <v>3430</v>
      </c>
      <c r="J72" s="498" t="s">
        <v>3431</v>
      </c>
      <c r="L72" s="743"/>
    </row>
    <row r="73" spans="1:12" ht="15" customHeight="1" x14ac:dyDescent="0.3">
      <c r="A73" s="699"/>
      <c r="B73" s="633"/>
      <c r="C73" s="633"/>
      <c r="D73" s="633"/>
      <c r="E73" s="643"/>
      <c r="F73" s="643"/>
      <c r="G73" s="643"/>
      <c r="H73" s="643"/>
      <c r="I73" s="524"/>
      <c r="J73" s="500"/>
      <c r="L73" s="743"/>
    </row>
    <row r="74" spans="1:12" ht="15" customHeight="1" x14ac:dyDescent="0.3">
      <c r="A74" s="700"/>
      <c r="B74" s="635"/>
      <c r="C74" s="635"/>
      <c r="D74" s="635"/>
      <c r="E74" s="644"/>
      <c r="F74" s="643"/>
      <c r="G74" s="644"/>
      <c r="H74" s="644"/>
      <c r="I74" s="524"/>
      <c r="J74" s="500"/>
      <c r="K74" s="7"/>
      <c r="L74" s="743"/>
    </row>
    <row r="75" spans="1:12" ht="15" customHeight="1" x14ac:dyDescent="0.3">
      <c r="A75" s="111">
        <f>Sheet1!A926</f>
        <v>302035300500</v>
      </c>
      <c r="B75" s="626" t="str">
        <f>IFERROR(VLOOKUP(A75,Sheet1!$A$4:$H$2722,5,0),"-")</f>
        <v>VMB KRPVF (NB Venti Plus) 50x600x1000</v>
      </c>
      <c r="C75" s="627" t="e">
        <f>VLOOKUP(#REF!,Sheet1!$A$4:$H$2722,7,1)</f>
        <v>#REF!</v>
      </c>
      <c r="D75" s="628" t="e">
        <f>VLOOKUP(#REF!,Sheet1!$A$4:$H$2722,7,1)</f>
        <v>#REF!</v>
      </c>
      <c r="E75" s="30" t="str">
        <f>IFERROR(VLOOKUP(A75,Sheet1!$A$4:$N$2722,7,1),"-")</f>
        <v xml:space="preserve">mp </v>
      </c>
      <c r="F75" s="55">
        <f>IFERROR(VLOOKUP(A75,Sheet1!$A$4:$N$2722,9,1),"-")</f>
        <v>50</v>
      </c>
      <c r="G75" s="55">
        <f>IFERROR(VLOOKUP(A75,Sheet1!$A$4:$N$2722,10,1),"-")</f>
        <v>600</v>
      </c>
      <c r="H75" s="55">
        <f>IFERROR(VLOOKUP(A75,Sheet1!$A$4:$N$2722,11,1),"-")</f>
        <v>1000</v>
      </c>
      <c r="I75" s="26">
        <f>IFERROR(VLOOKUP($A75,Sheet1!$A$4:$H$2722,8,1),"-")</f>
        <v>25.29</v>
      </c>
      <c r="J75" s="26">
        <f>I75-(I75*Cuprins!$H$23)</f>
        <v>25.29</v>
      </c>
      <c r="L75" s="743"/>
    </row>
    <row r="76" spans="1:12" ht="15" customHeight="1" x14ac:dyDescent="0.3">
      <c r="A76" s="112">
        <f>Sheet1!A927</f>
        <v>302035300800</v>
      </c>
      <c r="B76" s="598" t="str">
        <f>IFERROR(VLOOKUP(A76,Sheet1!$A$4:$H$2722,5,0),"-")</f>
        <v>VMB KRPVF  80x600x1000</v>
      </c>
      <c r="C76" s="593" t="e">
        <f>VLOOKUP(#REF!,Sheet1!$A$4:$H$2722,7,1)</f>
        <v>#REF!</v>
      </c>
      <c r="D76" s="599" t="e">
        <f>VLOOKUP(#REF!,Sheet1!$A$4:$H$2722,7,1)</f>
        <v>#REF!</v>
      </c>
      <c r="E76" s="41" t="str">
        <f>IFERROR(VLOOKUP(A76,Sheet1!$A$4:$N$2722,7,1),"-")</f>
        <v xml:space="preserve">mp </v>
      </c>
      <c r="F76" s="56">
        <f>IFERROR(VLOOKUP(A76,Sheet1!$A$4:$N$2722,9,1),"-")</f>
        <v>80</v>
      </c>
      <c r="G76" s="38">
        <f>IFERROR(VLOOKUP(A76,Sheet1!$A$4:$N$2722,10,1),"-")</f>
        <v>600</v>
      </c>
      <c r="H76" s="56">
        <f>IFERROR(VLOOKUP(A76,Sheet1!$A$4:$N$2722,11,1),"-")</f>
        <v>1000</v>
      </c>
      <c r="I76" s="25">
        <f>IFERROR(VLOOKUP($A76,Sheet1!$A$4:$H$2722,8,1),"-")</f>
        <v>34.43</v>
      </c>
      <c r="J76" s="25">
        <f>I76-(I76*Cuprins!$H$23)</f>
        <v>34.43</v>
      </c>
      <c r="L76" s="743"/>
    </row>
    <row r="77" spans="1:12" ht="15" customHeight="1" x14ac:dyDescent="0.3">
      <c r="A77" s="111">
        <f>Sheet1!A928</f>
        <v>302035301000</v>
      </c>
      <c r="B77" s="594" t="str">
        <f>IFERROR(VLOOKUP(A77,Sheet1!$A$4:$H$2722,5,0),"-")</f>
        <v xml:space="preserve">VMB KRPVF (NB Venti Plus) 100x600x1000 </v>
      </c>
      <c r="C77" s="595" t="e">
        <f>VLOOKUP(#REF!,Sheet1!$A$4:$H$2722,7,1)</f>
        <v>#REF!</v>
      </c>
      <c r="D77" s="596" t="e">
        <f>VLOOKUP(#REF!,Sheet1!$A$4:$H$2722,7,1)</f>
        <v>#REF!</v>
      </c>
      <c r="E77" s="31" t="str">
        <f>IFERROR(VLOOKUP(A77,Sheet1!$A$4:$N$2722,7,1),"-")</f>
        <v xml:space="preserve">mp </v>
      </c>
      <c r="F77" s="39">
        <f>IFERROR(VLOOKUP(A77,Sheet1!$A$4:$N$2722,9,1),"-")</f>
        <v>100</v>
      </c>
      <c r="G77" s="58">
        <f>IFERROR(VLOOKUP(A77,Sheet1!$A$4:$N$2722,10,1),"-")</f>
        <v>600</v>
      </c>
      <c r="H77" s="39">
        <f>IFERROR(VLOOKUP(A77,Sheet1!$A$4:$N$2722,11,1),"-")</f>
        <v>1000</v>
      </c>
      <c r="I77" s="26">
        <f>IFERROR(VLOOKUP($A77,Sheet1!$A$4:$H$2722,8,1),"-")</f>
        <v>50.55</v>
      </c>
      <c r="J77" s="26">
        <f>I77-(I77*Cuprins!$H$23)</f>
        <v>50.55</v>
      </c>
      <c r="L77" s="743"/>
    </row>
    <row r="78" spans="1:12" ht="15" customHeight="1" x14ac:dyDescent="0.3">
      <c r="A78" s="113"/>
      <c r="B78" s="610" t="str">
        <f>IFERROR(VLOOKUP(A78,Sheet1!$A$4:$H$2722,5,0),"-")</f>
        <v>-</v>
      </c>
      <c r="C78" s="597" t="e">
        <f>VLOOKUP(#REF!,Sheet1!$A$4:$H$2722,7,1)</f>
        <v>#REF!</v>
      </c>
      <c r="D78" s="622" t="e">
        <f>VLOOKUP(#REF!,Sheet1!$A$4:$H$2722,7,1)</f>
        <v>#REF!</v>
      </c>
      <c r="E78" s="45" t="str">
        <f>IFERROR(VLOOKUP(A78,Sheet1!$A$4:$N$2722,7,1),"-")</f>
        <v>-</v>
      </c>
      <c r="F78" s="35" t="str">
        <f>IFERROR(VLOOKUP(A78,Sheet1!$A$4:$N$2722,9,1),"-")</f>
        <v>-</v>
      </c>
      <c r="G78" s="59" t="str">
        <f>IFERROR(VLOOKUP(A78,Sheet1!$A$4:$N$2722,10,1),"-")</f>
        <v>-</v>
      </c>
      <c r="H78" s="59" t="str">
        <f>IFERROR(VLOOKUP(A78,Sheet1!$A$4:$N$2722,11,1),"-")</f>
        <v>-</v>
      </c>
      <c r="I78" s="43" t="str">
        <f>IFERROR(VLOOKUP($A78,Sheet1!$A$4:$H$2722,8,1),"-")</f>
        <v>-</v>
      </c>
      <c r="J78" s="43" t="str">
        <f>IFERROR(VLOOKUP($A78,Sheet1!$A$4:$H$2722,8,1),"-")</f>
        <v>-</v>
      </c>
      <c r="L78" s="743"/>
    </row>
    <row r="79" spans="1:12" ht="15" customHeight="1" x14ac:dyDescent="0.3">
      <c r="L79" s="743"/>
    </row>
    <row r="80" spans="1:12" ht="15" customHeight="1" x14ac:dyDescent="0.3">
      <c r="L80" s="743"/>
    </row>
    <row r="81" spans="11:12" ht="15" customHeight="1" x14ac:dyDescent="0.3">
      <c r="L81" s="743"/>
    </row>
    <row r="82" spans="11:12" ht="15" customHeight="1" x14ac:dyDescent="0.3">
      <c r="L82" s="743"/>
    </row>
    <row r="83" spans="11:12" ht="15" customHeight="1" x14ac:dyDescent="0.3">
      <c r="L83" s="743"/>
    </row>
    <row r="84" spans="11:12" ht="15" customHeight="1" x14ac:dyDescent="0.3">
      <c r="K84" s="8"/>
      <c r="L84" s="743"/>
    </row>
    <row r="85" spans="11:12" ht="15" customHeight="1" x14ac:dyDescent="0.3">
      <c r="L85" s="743"/>
    </row>
    <row r="86" spans="11:12" ht="15" customHeight="1" x14ac:dyDescent="0.3">
      <c r="L86" s="743"/>
    </row>
    <row r="87" spans="11:12" ht="15" customHeight="1" x14ac:dyDescent="0.3">
      <c r="L87" s="743"/>
    </row>
    <row r="88" spans="11:12" ht="15" customHeight="1" x14ac:dyDescent="0.3">
      <c r="K88" s="7"/>
      <c r="L88" s="743"/>
    </row>
    <row r="89" spans="11:12" ht="15" customHeight="1" x14ac:dyDescent="0.3">
      <c r="K89" s="9"/>
      <c r="L89" s="743"/>
    </row>
    <row r="90" spans="11:12" ht="15" customHeight="1" x14ac:dyDescent="0.3">
      <c r="K90" s="9"/>
      <c r="L90" s="743"/>
    </row>
    <row r="91" spans="11:12" ht="15" customHeight="1" x14ac:dyDescent="0.3">
      <c r="K91" s="9"/>
      <c r="L91" s="743"/>
    </row>
    <row r="92" spans="11:12" ht="15" customHeight="1" x14ac:dyDescent="0.3">
      <c r="L92" s="743"/>
    </row>
    <row r="93" spans="11:12" ht="15" customHeight="1" x14ac:dyDescent="0.3">
      <c r="L93" s="743"/>
    </row>
    <row r="94" spans="11:12" ht="15" customHeight="1" x14ac:dyDescent="0.3">
      <c r="L94" s="743"/>
    </row>
    <row r="95" spans="11:12" ht="15" customHeight="1" x14ac:dyDescent="0.3">
      <c r="K95" s="9"/>
      <c r="L95" s="743"/>
    </row>
    <row r="96" spans="11:12" ht="15" customHeight="1" x14ac:dyDescent="0.3">
      <c r="K96" s="9"/>
      <c r="L96" s="743"/>
    </row>
    <row r="97" spans="1:12" ht="15" customHeight="1" x14ac:dyDescent="0.3">
      <c r="K97" s="9"/>
      <c r="L97" s="743"/>
    </row>
    <row r="98" spans="1:12" ht="15" customHeight="1" x14ac:dyDescent="0.3">
      <c r="K98" s="9"/>
      <c r="L98" s="743"/>
    </row>
    <row r="99" spans="1:12" ht="15" customHeight="1" x14ac:dyDescent="0.3">
      <c r="K99" s="9"/>
      <c r="L99" s="743"/>
    </row>
    <row r="100" spans="1:12" ht="15" customHeight="1" x14ac:dyDescent="0.3">
      <c r="K100" s="9"/>
      <c r="L100" s="743"/>
    </row>
    <row r="101" spans="1:12" ht="15" customHeight="1" x14ac:dyDescent="0.3">
      <c r="K101" s="9"/>
      <c r="L101" s="743"/>
    </row>
    <row r="102" spans="1:12" ht="15" customHeight="1" x14ac:dyDescent="0.3">
      <c r="K102" s="9"/>
      <c r="L102" s="743"/>
    </row>
    <row r="103" spans="1:12" ht="15" customHeight="1" x14ac:dyDescent="0.3">
      <c r="K103" s="9"/>
      <c r="L103" s="743"/>
    </row>
    <row r="104" spans="1:12" ht="15" customHeight="1" x14ac:dyDescent="0.3">
      <c r="K104" s="9"/>
      <c r="L104" s="743"/>
    </row>
    <row r="105" spans="1:12" ht="15" customHeight="1" x14ac:dyDescent="0.3">
      <c r="K105" s="9"/>
      <c r="L105" s="743"/>
    </row>
    <row r="106" spans="1:12" ht="15" customHeight="1" x14ac:dyDescent="0.3">
      <c r="K106" s="9"/>
      <c r="L106" s="742" t="s">
        <v>3170</v>
      </c>
    </row>
    <row r="107" spans="1:12" ht="15" customHeight="1" thickBot="1" x14ac:dyDescent="0.35">
      <c r="K107" s="9"/>
      <c r="L107" s="742"/>
    </row>
    <row r="108" spans="1:12" ht="15" customHeight="1" x14ac:dyDescent="0.3">
      <c r="A108" s="686"/>
      <c r="B108" s="661" t="s">
        <v>3186</v>
      </c>
      <c r="C108" s="661"/>
      <c r="D108" s="661"/>
      <c r="E108" s="661"/>
      <c r="F108" s="661"/>
      <c r="G108" s="661"/>
      <c r="H108" s="661"/>
      <c r="I108" s="738"/>
      <c r="J108" s="664"/>
      <c r="L108" s="742"/>
    </row>
    <row r="109" spans="1:12" ht="15" customHeight="1" x14ac:dyDescent="0.3">
      <c r="A109" s="687"/>
      <c r="B109" s="662"/>
      <c r="C109" s="662"/>
      <c r="D109" s="662"/>
      <c r="E109" s="662"/>
      <c r="F109" s="662"/>
      <c r="G109" s="662"/>
      <c r="H109" s="662"/>
      <c r="I109" s="739"/>
      <c r="J109" s="665"/>
      <c r="L109" s="742"/>
    </row>
    <row r="110" spans="1:12" ht="15" customHeight="1" thickBot="1" x14ac:dyDescent="0.35">
      <c r="A110" s="688"/>
      <c r="B110" s="663"/>
      <c r="C110" s="663"/>
      <c r="D110" s="663"/>
      <c r="E110" s="663"/>
      <c r="F110" s="663"/>
      <c r="G110" s="663"/>
      <c r="H110" s="663"/>
      <c r="I110" s="740"/>
      <c r="J110" s="666"/>
      <c r="L110" s="742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742"/>
    </row>
    <row r="112" spans="1:12" ht="15" customHeight="1" x14ac:dyDescent="0.3">
      <c r="A112" s="667"/>
      <c r="B112" s="669" t="s">
        <v>3192</v>
      </c>
      <c r="C112" s="669"/>
      <c r="D112" s="669"/>
      <c r="E112" s="669"/>
      <c r="F112" s="669"/>
      <c r="G112" s="669"/>
      <c r="H112" s="669"/>
      <c r="I112" s="671"/>
      <c r="J112" s="672"/>
      <c r="L112" s="742"/>
    </row>
    <row r="113" spans="1:12" ht="15" customHeight="1" x14ac:dyDescent="0.3">
      <c r="A113" s="675"/>
      <c r="B113" s="676"/>
      <c r="C113" s="676"/>
      <c r="D113" s="676"/>
      <c r="E113" s="676"/>
      <c r="F113" s="676"/>
      <c r="G113" s="676"/>
      <c r="H113" s="676"/>
      <c r="I113" s="677"/>
      <c r="J113" s="678"/>
      <c r="L113" s="742"/>
    </row>
    <row r="114" spans="1:12" ht="15" customHeight="1" x14ac:dyDescent="0.3">
      <c r="A114" s="668"/>
      <c r="B114" s="670"/>
      <c r="C114" s="670"/>
      <c r="D114" s="670"/>
      <c r="E114" s="670"/>
      <c r="F114" s="670"/>
      <c r="G114" s="670"/>
      <c r="H114" s="670"/>
      <c r="I114" s="673"/>
      <c r="J114" s="674"/>
      <c r="L114" s="742"/>
    </row>
    <row r="115" spans="1:12" ht="15" customHeight="1" x14ac:dyDescent="0.3">
      <c r="A115" s="698" t="s">
        <v>2989</v>
      </c>
      <c r="B115" s="631" t="s">
        <v>2996</v>
      </c>
      <c r="C115" s="631"/>
      <c r="D115" s="631"/>
      <c r="E115" s="642" t="s">
        <v>3035</v>
      </c>
      <c r="F115" s="642" t="s">
        <v>2991</v>
      </c>
      <c r="G115" s="642" t="s">
        <v>2990</v>
      </c>
      <c r="H115" s="642" t="s">
        <v>3010</v>
      </c>
      <c r="I115" s="522" t="s">
        <v>3430</v>
      </c>
      <c r="J115" s="498" t="s">
        <v>3431</v>
      </c>
      <c r="L115" s="742"/>
    </row>
    <row r="116" spans="1:12" ht="15" customHeight="1" x14ac:dyDescent="0.3">
      <c r="A116" s="699"/>
      <c r="B116" s="633"/>
      <c r="C116" s="633"/>
      <c r="D116" s="633"/>
      <c r="E116" s="643"/>
      <c r="F116" s="643"/>
      <c r="G116" s="643"/>
      <c r="H116" s="643"/>
      <c r="I116" s="524"/>
      <c r="J116" s="500"/>
      <c r="L116" s="742"/>
    </row>
    <row r="117" spans="1:12" ht="15" customHeight="1" x14ac:dyDescent="0.3">
      <c r="A117" s="700"/>
      <c r="B117" s="635"/>
      <c r="C117" s="635"/>
      <c r="D117" s="635"/>
      <c r="E117" s="644"/>
      <c r="F117" s="643"/>
      <c r="G117" s="644"/>
      <c r="H117" s="644"/>
      <c r="I117" s="524"/>
      <c r="J117" s="500"/>
      <c r="L117" s="742"/>
    </row>
    <row r="118" spans="1:12" ht="15" customHeight="1" x14ac:dyDescent="0.3">
      <c r="A118" s="109">
        <f>Sheet1!A929</f>
        <v>302035350600</v>
      </c>
      <c r="B118" s="626" t="str">
        <f>IFERROR(VLOOKUP(A118,Sheet1!$A$4:$H$2722,5,0),"-")</f>
        <v xml:space="preserve">VMB KRTF 60x600x1000 </v>
      </c>
      <c r="C118" s="627" t="e">
        <f>VLOOKUP(#REF!,Sheet1!$A$4:$H$2722,7,1)</f>
        <v>#REF!</v>
      </c>
      <c r="D118" s="628" t="e">
        <f>VLOOKUP(#REF!,Sheet1!$A$4:$H$2722,7,1)</f>
        <v>#REF!</v>
      </c>
      <c r="E118" s="30" t="str">
        <f>IFERROR(VLOOKUP(A118,Sheet1!$A$4:$N$2722,7,1),"-")</f>
        <v xml:space="preserve">mp </v>
      </c>
      <c r="F118" s="55">
        <f>IFERROR(VLOOKUP(A118,Sheet1!$A$4:$N$2722,9,1),"-")</f>
        <v>60</v>
      </c>
      <c r="G118" s="55">
        <f>IFERROR(VLOOKUP(A118,Sheet1!$A$4:$N$2722,10,1),"-")</f>
        <v>600</v>
      </c>
      <c r="H118" s="55">
        <f>IFERROR(VLOOKUP(A118,Sheet1!$A$4:$N$2722,11,1),"-")</f>
        <v>1000</v>
      </c>
      <c r="I118" s="26">
        <f>IFERROR(VLOOKUP($A118,Sheet1!$A$4:$H$2722,8,1),"-")</f>
        <v>28.63</v>
      </c>
      <c r="J118" s="26">
        <f>I118-(I118*Cuprins!$H$23)</f>
        <v>28.63</v>
      </c>
      <c r="K118" s="7"/>
      <c r="L118" s="742"/>
    </row>
    <row r="119" spans="1:12" ht="15" customHeight="1" x14ac:dyDescent="0.3">
      <c r="A119" s="107">
        <f>Sheet1!A930</f>
        <v>302035351000</v>
      </c>
      <c r="B119" s="89" t="str">
        <f>IFERROR(VLOOKUP(A119,Sheet1!$A$4:$H$2722,5,0),"-")</f>
        <v>VMB KRTF (NaturBoard TF) 100x600x1000</v>
      </c>
      <c r="C119" s="90"/>
      <c r="D119" s="91"/>
      <c r="E119" s="41" t="str">
        <f>IFERROR(VLOOKUP(A119,Sheet1!$A$4:$N$2722,7,1),"-")</f>
        <v xml:space="preserve">mp </v>
      </c>
      <c r="F119" s="56">
        <f>IFERROR(VLOOKUP(A119,Sheet1!$A$4:$N$2722,9,1),"-")</f>
        <v>100</v>
      </c>
      <c r="G119" s="38">
        <f>IFERROR(VLOOKUP(A119,Sheet1!$A$4:$N$2722,10,1),"-")</f>
        <v>600</v>
      </c>
      <c r="H119" s="57">
        <f>IFERROR(VLOOKUP(A119,Sheet1!$A$4:$N$2722,11,1),"-")</f>
        <v>1000</v>
      </c>
      <c r="I119" s="42">
        <f>IFERROR(VLOOKUP($A119,Sheet1!$A$4:$H$2722,8,1),"-")</f>
        <v>50.19</v>
      </c>
      <c r="J119" s="42">
        <f>I119-(I119*Cuprins!$H$23)</f>
        <v>50.19</v>
      </c>
      <c r="L119" s="742"/>
    </row>
    <row r="120" spans="1:12" ht="15" customHeight="1" x14ac:dyDescent="0.3">
      <c r="A120" s="105"/>
      <c r="B120" s="606" t="str">
        <f>IFERROR(VLOOKUP(A120,Sheet1!$A$4:$H$2722,5,0),"-")</f>
        <v>-</v>
      </c>
      <c r="C120" s="607" t="e">
        <f>VLOOKUP(#REF!,Sheet1!$A$4:$H$2722,7,1)</f>
        <v>#REF!</v>
      </c>
      <c r="D120" s="608" t="e">
        <f>VLOOKUP(#REF!,Sheet1!$A$4:$H$2722,7,1)</f>
        <v>#REF!</v>
      </c>
      <c r="E120" s="31" t="str">
        <f>IFERROR(VLOOKUP(A120,Sheet1!$A$4:$N$2722,7,1),"-")</f>
        <v>-</v>
      </c>
      <c r="F120" s="39" t="str">
        <f>IFERROR(VLOOKUP(A120,Sheet1!$A$4:$N$2722,9,1),"-")</f>
        <v>-</v>
      </c>
      <c r="G120" s="58" t="str">
        <f>IFERROR(VLOOKUP(A120,Sheet1!$A$4:$N$2722,10,1),"-")</f>
        <v>-</v>
      </c>
      <c r="H120" s="39" t="str">
        <f>IFERROR(VLOOKUP(A120,Sheet1!$A$4:$N$2722,11,1),"-")</f>
        <v>-</v>
      </c>
      <c r="I120" s="26" t="str">
        <f>IFERROR(VLOOKUP($A120,Sheet1!$A$4:$H$2722,8,1),"-")</f>
        <v>-</v>
      </c>
      <c r="J120" s="26" t="str">
        <f>IFERROR(VLOOKUP($A120,Sheet1!$A$4:$H$2722,8,1),"-")</f>
        <v>-</v>
      </c>
      <c r="L120" s="742"/>
    </row>
    <row r="121" spans="1:12" ht="15" customHeight="1" x14ac:dyDescent="0.3">
      <c r="A121" s="108"/>
      <c r="B121" s="610" t="str">
        <f>IFERROR(VLOOKUP(A121,Sheet1!$A$4:$H$2722,5,0),"-")</f>
        <v>-</v>
      </c>
      <c r="C121" s="597" t="e">
        <f>VLOOKUP(#REF!,Sheet1!$A$4:$H$2722,7,1)</f>
        <v>#REF!</v>
      </c>
      <c r="D121" s="622" t="e">
        <f>VLOOKUP(#REF!,Sheet1!$A$4:$H$2722,7,1)</f>
        <v>#REF!</v>
      </c>
      <c r="E121" s="45" t="str">
        <f>IFERROR(VLOOKUP(A121,Sheet1!$A$4:$N$2722,7,1),"-")</f>
        <v>-</v>
      </c>
      <c r="F121" s="28" t="str">
        <f>IFERROR(VLOOKUP(A121,Sheet1!$A$4:$N$2722,9,1),"-")</f>
        <v>-</v>
      </c>
      <c r="G121" s="44" t="str">
        <f>IFERROR(VLOOKUP(A121,Sheet1!$A$4:$N$2722,10,1),"-")</f>
        <v>-</v>
      </c>
      <c r="H121" s="44" t="str">
        <f>IFERROR(VLOOKUP(A121,Sheet1!$A$4:$N$2722,11,1),"-")</f>
        <v>-</v>
      </c>
      <c r="I121" s="43" t="str">
        <f>IFERROR(VLOOKUP($A121,Sheet1!$A$4:$H$2722,8,1),"-")</f>
        <v>-</v>
      </c>
      <c r="J121" s="43" t="str">
        <f>IFERROR(VLOOKUP($A121,Sheet1!$A$4:$H$2722,8,1),"-")</f>
        <v>-</v>
      </c>
      <c r="K121" s="9"/>
      <c r="L121" s="494">
        <f>L69+1</f>
        <v>70</v>
      </c>
    </row>
    <row r="122" spans="1:12" ht="15" customHeight="1" x14ac:dyDescent="0.3">
      <c r="A122" s="13"/>
      <c r="C122" s="13"/>
      <c r="D122" s="13"/>
      <c r="E122" s="13"/>
      <c r="F122" s="13"/>
      <c r="H122" s="13"/>
      <c r="I122" s="13"/>
      <c r="J122" s="13"/>
      <c r="K122" s="9"/>
      <c r="L122" s="494"/>
    </row>
    <row r="123" spans="1:12" ht="15" customHeight="1" x14ac:dyDescent="0.3">
      <c r="A123" s="667"/>
      <c r="B123" s="669" t="s">
        <v>3193</v>
      </c>
      <c r="C123" s="669"/>
      <c r="D123" s="669"/>
      <c r="E123" s="669"/>
      <c r="F123" s="669"/>
      <c r="G123" s="669"/>
      <c r="H123" s="669"/>
      <c r="I123" s="671"/>
      <c r="J123" s="672"/>
      <c r="K123" s="9"/>
      <c r="L123" s="743" t="s">
        <v>3376</v>
      </c>
    </row>
    <row r="124" spans="1:12" ht="15" customHeight="1" x14ac:dyDescent="0.3">
      <c r="A124" s="675"/>
      <c r="B124" s="676"/>
      <c r="C124" s="676"/>
      <c r="D124" s="676"/>
      <c r="E124" s="676"/>
      <c r="F124" s="676"/>
      <c r="G124" s="676"/>
      <c r="H124" s="676"/>
      <c r="I124" s="677"/>
      <c r="J124" s="678"/>
      <c r="L124" s="743"/>
    </row>
    <row r="125" spans="1:12" ht="15" customHeight="1" x14ac:dyDescent="0.3">
      <c r="A125" s="668"/>
      <c r="B125" s="670"/>
      <c r="C125" s="670"/>
      <c r="D125" s="670"/>
      <c r="E125" s="670"/>
      <c r="F125" s="670"/>
      <c r="G125" s="670"/>
      <c r="H125" s="670"/>
      <c r="I125" s="673"/>
      <c r="J125" s="674"/>
      <c r="L125" s="743"/>
    </row>
    <row r="126" spans="1:12" ht="15" customHeight="1" x14ac:dyDescent="0.3">
      <c r="A126" s="698" t="s">
        <v>2989</v>
      </c>
      <c r="B126" s="631" t="s">
        <v>2996</v>
      </c>
      <c r="C126" s="631"/>
      <c r="D126" s="631"/>
      <c r="E126" s="642" t="s">
        <v>3035</v>
      </c>
      <c r="F126" s="642" t="s">
        <v>2991</v>
      </c>
      <c r="G126" s="642" t="s">
        <v>2990</v>
      </c>
      <c r="H126" s="642" t="s">
        <v>3010</v>
      </c>
      <c r="I126" s="522" t="s">
        <v>3430</v>
      </c>
      <c r="J126" s="498" t="s">
        <v>3431</v>
      </c>
      <c r="L126" s="743"/>
    </row>
    <row r="127" spans="1:12" ht="15" customHeight="1" x14ac:dyDescent="0.3">
      <c r="A127" s="699"/>
      <c r="B127" s="633"/>
      <c r="C127" s="633"/>
      <c r="D127" s="633"/>
      <c r="E127" s="643"/>
      <c r="F127" s="643"/>
      <c r="G127" s="643"/>
      <c r="H127" s="643"/>
      <c r="I127" s="524"/>
      <c r="J127" s="500"/>
      <c r="L127" s="743"/>
    </row>
    <row r="128" spans="1:12" ht="15" customHeight="1" x14ac:dyDescent="0.3">
      <c r="A128" s="700"/>
      <c r="B128" s="635"/>
      <c r="C128" s="635"/>
      <c r="D128" s="635"/>
      <c r="E128" s="644"/>
      <c r="F128" s="643"/>
      <c r="G128" s="644"/>
      <c r="H128" s="644"/>
      <c r="I128" s="524"/>
      <c r="J128" s="500"/>
      <c r="L128" s="743"/>
    </row>
    <row r="129" spans="1:12" ht="15" customHeight="1" x14ac:dyDescent="0.3">
      <c r="A129" s="109">
        <f>Sheet1!A931</f>
        <v>302035370200</v>
      </c>
      <c r="B129" s="93" t="str">
        <f>IFERROR(VLOOKUP(A129,Sheet1!$A$4:$H$2722,5,0),"-")</f>
        <v>VMB NaturBoard POD Extra 20 mm</v>
      </c>
      <c r="C129" s="94"/>
      <c r="D129" s="95"/>
      <c r="E129" s="30" t="str">
        <f>IFERROR(VLOOKUP(A129,Sheet1!$A$4:$N$2722,7,1),"-")</f>
        <v xml:space="preserve">mp </v>
      </c>
      <c r="F129" s="55">
        <f>IFERROR(VLOOKUP(A129,Sheet1!$A$4:$N$2722,9,1),"-")</f>
        <v>20</v>
      </c>
      <c r="G129" s="55">
        <f>IFERROR(VLOOKUP(A129,Sheet1!$A$4:$N$2722,10,1),"-")</f>
        <v>600</v>
      </c>
      <c r="H129" s="55">
        <f>IFERROR(VLOOKUP(A129,Sheet1!$A$4:$N$2722,11,1),"-")</f>
        <v>1000</v>
      </c>
      <c r="I129" s="26">
        <f>IFERROR(VLOOKUP($A129,Sheet1!$A$4:$H$2722,8,1),"-")</f>
        <v>12.94</v>
      </c>
      <c r="J129" s="26">
        <f>I129-(I129*Cuprins!$H$23)</f>
        <v>12.94</v>
      </c>
      <c r="K129" s="7"/>
      <c r="L129" s="743"/>
    </row>
    <row r="130" spans="1:12" ht="15" customHeight="1" x14ac:dyDescent="0.3">
      <c r="A130" s="107">
        <f>Sheet1!A932</f>
        <v>302035370300</v>
      </c>
      <c r="B130" s="89" t="str">
        <f>IFERROR(VLOOKUP(A130,Sheet1!$A$4:$H$2722,5,0),"-")</f>
        <v>VMB NaturBoard POD Extra 30 mm</v>
      </c>
      <c r="C130" s="90"/>
      <c r="D130" s="91"/>
      <c r="E130" s="41" t="str">
        <f>IFERROR(VLOOKUP(A130,Sheet1!$A$4:$N$2722,7,1),"-")</f>
        <v xml:space="preserve">mp </v>
      </c>
      <c r="F130" s="56">
        <f>IFERROR(VLOOKUP(A130,Sheet1!$A$4:$N$2722,9,1),"-")</f>
        <v>30</v>
      </c>
      <c r="G130" s="38">
        <f>IFERROR(VLOOKUP(A130,Sheet1!$A$4:$N$2722,10,1),"-")</f>
        <v>600</v>
      </c>
      <c r="H130" s="56">
        <f>IFERROR(VLOOKUP(A130,Sheet1!$A$4:$N$2722,11,1),"-")</f>
        <v>1000</v>
      </c>
      <c r="I130" s="25">
        <f>IFERROR(VLOOKUP($A130,Sheet1!$A$4:$H$2722,8,1),"-")</f>
        <v>19.43</v>
      </c>
      <c r="J130" s="25">
        <f>I130-(I130*Cuprins!$H$23)</f>
        <v>19.43</v>
      </c>
      <c r="L130" s="743"/>
    </row>
    <row r="131" spans="1:12" ht="15" customHeight="1" x14ac:dyDescent="0.3">
      <c r="A131" s="105"/>
      <c r="B131" s="594" t="str">
        <f>IFERROR(VLOOKUP(A131,Sheet1!$A$4:$H$2722,5,0),"-")</f>
        <v>-</v>
      </c>
      <c r="C131" s="595" t="e">
        <f>VLOOKUP(#REF!,Sheet1!$A$4:$H$2722,7,1)</f>
        <v>#REF!</v>
      </c>
      <c r="D131" s="596" t="e">
        <f>VLOOKUP(#REF!,Sheet1!$A$4:$H$2722,7,1)</f>
        <v>#REF!</v>
      </c>
      <c r="E131" s="31" t="str">
        <f>IFERROR(VLOOKUP(A131,Sheet1!$A$4:$N$2722,7,1),"-")</f>
        <v>-</v>
      </c>
      <c r="F131" s="39" t="str">
        <f>IFERROR(VLOOKUP(A131,Sheet1!$A$4:$N$2722,9,1),"-")</f>
        <v>-</v>
      </c>
      <c r="G131" s="58" t="str">
        <f>IFERROR(VLOOKUP(A131,Sheet1!$A$4:$N$2722,10,1),"-")</f>
        <v>-</v>
      </c>
      <c r="H131" s="39" t="str">
        <f>IFERROR(VLOOKUP(A131,Sheet1!$A$4:$N$2722,11,1),"-")</f>
        <v>-</v>
      </c>
      <c r="I131" s="26" t="str">
        <f>IFERROR(VLOOKUP($A131,Sheet1!$A$4:$H$2722,8,1),"-")</f>
        <v>-</v>
      </c>
      <c r="J131" s="26" t="str">
        <f>IFERROR(VLOOKUP($A131,Sheet1!$A$4:$H$2722,8,1),"-")</f>
        <v>-</v>
      </c>
      <c r="L131" s="743"/>
    </row>
    <row r="132" spans="1:12" ht="15" customHeight="1" x14ac:dyDescent="0.3">
      <c r="A132" s="108"/>
      <c r="B132" s="614" t="str">
        <f>IFERROR(VLOOKUP(A132,Sheet1!$A$4:$H$2722,5,0),"-")</f>
        <v>-</v>
      </c>
      <c r="C132" s="609" t="e">
        <f>VLOOKUP(#REF!,Sheet1!$A$4:$H$2722,7,1)</f>
        <v>#REF!</v>
      </c>
      <c r="D132" s="615" t="e">
        <f>VLOOKUP(#REF!,Sheet1!$A$4:$H$2722,7,1)</f>
        <v>#REF!</v>
      </c>
      <c r="E132" s="45" t="str">
        <f>IFERROR(VLOOKUP(A132,Sheet1!$A$4:$N$2722,7,1),"-")</f>
        <v>-</v>
      </c>
      <c r="F132" s="35" t="str">
        <f>IFERROR(VLOOKUP(A132,Sheet1!$A$4:$N$2722,9,1),"-")</f>
        <v>-</v>
      </c>
      <c r="G132" s="59" t="str">
        <f>IFERROR(VLOOKUP(A132,Sheet1!$A$4:$N$2722,10,1),"-")</f>
        <v>-</v>
      </c>
      <c r="H132" s="59" t="str">
        <f>IFERROR(VLOOKUP(A132,Sheet1!$A$4:$N$2722,11,1),"-")</f>
        <v>-</v>
      </c>
      <c r="I132" s="43" t="str">
        <f>IFERROR(VLOOKUP($A132,Sheet1!$A$4:$H$2722,8,1),"-")</f>
        <v>-</v>
      </c>
      <c r="J132" s="43" t="str">
        <f>IFERROR(VLOOKUP($A132,Sheet1!$A$4:$H$2722,8,1),"-")</f>
        <v>-</v>
      </c>
      <c r="L132" s="743"/>
    </row>
    <row r="133" spans="1:12" ht="15" customHeight="1" x14ac:dyDescent="0.3">
      <c r="A133" s="13"/>
      <c r="C133" s="13"/>
      <c r="D133" s="13"/>
      <c r="E133" s="13"/>
      <c r="F133" s="13"/>
      <c r="H133" s="13"/>
      <c r="I133" s="13"/>
      <c r="J133" s="13"/>
      <c r="L133" s="743"/>
    </row>
    <row r="134" spans="1:12" ht="15" customHeight="1" x14ac:dyDescent="0.3">
      <c r="A134" s="667"/>
      <c r="B134" s="669" t="s">
        <v>3194</v>
      </c>
      <c r="C134" s="669"/>
      <c r="D134" s="669"/>
      <c r="E134" s="669"/>
      <c r="F134" s="669"/>
      <c r="G134" s="669"/>
      <c r="H134" s="669"/>
      <c r="I134" s="671"/>
      <c r="J134" s="672"/>
      <c r="L134" s="743"/>
    </row>
    <row r="135" spans="1:12" ht="15" customHeight="1" x14ac:dyDescent="0.3">
      <c r="A135" s="675"/>
      <c r="B135" s="676"/>
      <c r="C135" s="676"/>
      <c r="D135" s="676"/>
      <c r="E135" s="676"/>
      <c r="F135" s="676"/>
      <c r="G135" s="676"/>
      <c r="H135" s="676"/>
      <c r="I135" s="677"/>
      <c r="J135" s="678"/>
      <c r="L135" s="743"/>
    </row>
    <row r="136" spans="1:12" ht="15" customHeight="1" x14ac:dyDescent="0.3">
      <c r="A136" s="668"/>
      <c r="B136" s="670"/>
      <c r="C136" s="670"/>
      <c r="D136" s="670"/>
      <c r="E136" s="670"/>
      <c r="F136" s="670"/>
      <c r="G136" s="670"/>
      <c r="H136" s="670"/>
      <c r="I136" s="673"/>
      <c r="J136" s="674"/>
      <c r="L136" s="743"/>
    </row>
    <row r="137" spans="1:12" ht="15" customHeight="1" x14ac:dyDescent="0.3">
      <c r="A137" s="698" t="s">
        <v>2989</v>
      </c>
      <c r="B137" s="631" t="s">
        <v>2996</v>
      </c>
      <c r="C137" s="631"/>
      <c r="D137" s="631"/>
      <c r="E137" s="642" t="s">
        <v>3035</v>
      </c>
      <c r="F137" s="642" t="s">
        <v>2991</v>
      </c>
      <c r="G137" s="642" t="s">
        <v>2990</v>
      </c>
      <c r="H137" s="642" t="s">
        <v>3010</v>
      </c>
      <c r="I137" s="522" t="s">
        <v>3430</v>
      </c>
      <c r="J137" s="498" t="s">
        <v>3431</v>
      </c>
      <c r="L137" s="743"/>
    </row>
    <row r="138" spans="1:12" ht="15" customHeight="1" x14ac:dyDescent="0.3">
      <c r="A138" s="699"/>
      <c r="B138" s="633"/>
      <c r="C138" s="633"/>
      <c r="D138" s="633"/>
      <c r="E138" s="643"/>
      <c r="F138" s="643"/>
      <c r="G138" s="643"/>
      <c r="H138" s="643"/>
      <c r="I138" s="524"/>
      <c r="J138" s="500"/>
      <c r="K138" s="7"/>
      <c r="L138" s="743"/>
    </row>
    <row r="139" spans="1:12" ht="15" customHeight="1" x14ac:dyDescent="0.3">
      <c r="A139" s="700"/>
      <c r="B139" s="635"/>
      <c r="C139" s="635"/>
      <c r="D139" s="635"/>
      <c r="E139" s="644"/>
      <c r="F139" s="643"/>
      <c r="G139" s="644"/>
      <c r="H139" s="644"/>
      <c r="I139" s="524"/>
      <c r="J139" s="500"/>
      <c r="L139" s="743"/>
    </row>
    <row r="140" spans="1:12" ht="15" customHeight="1" x14ac:dyDescent="0.3">
      <c r="A140" s="111">
        <f>Sheet1!A933</f>
        <v>302035480200</v>
      </c>
      <c r="B140" s="626" t="str">
        <f>IFERROR(VLOOKUP(A140,Sheet1!$A$4:$H$2722,5,0),"-")</f>
        <v>VMB Naturboard POD Plus 20x600x1000</v>
      </c>
      <c r="C140" s="627" t="e">
        <f>VLOOKUP(#REF!,Sheet1!$A$4:$H$2722,7,1)</f>
        <v>#REF!</v>
      </c>
      <c r="D140" s="628" t="e">
        <f>VLOOKUP(#REF!,Sheet1!$A$4:$H$2722,7,1)</f>
        <v>#REF!</v>
      </c>
      <c r="E140" s="30" t="str">
        <f>IFERROR(VLOOKUP(A140,Sheet1!$A$4:$N$2722,7,1),"-")</f>
        <v xml:space="preserve">mp </v>
      </c>
      <c r="F140" s="55">
        <f>IFERROR(VLOOKUP(A140,Sheet1!$A$4:$N$2722,9,1),"-")</f>
        <v>20</v>
      </c>
      <c r="G140" s="55">
        <f>IFERROR(VLOOKUP(A140,Sheet1!$A$4:$N$2722,10,1),"-")</f>
        <v>600</v>
      </c>
      <c r="H140" s="55">
        <f>IFERROR(VLOOKUP(A140,Sheet1!$A$4:$N$2722,11,1),"-")</f>
        <v>1000</v>
      </c>
      <c r="I140" s="26">
        <f>IFERROR(VLOOKUP($A140,Sheet1!$A$4:$H$2722,8,1),"-")</f>
        <v>11.04</v>
      </c>
      <c r="J140" s="26">
        <f>I140-(I140*Cuprins!$H$23)</f>
        <v>11.04</v>
      </c>
      <c r="L140" s="743"/>
    </row>
    <row r="141" spans="1:12" ht="15" customHeight="1" x14ac:dyDescent="0.3">
      <c r="A141" s="112">
        <f>Sheet1!A934</f>
        <v>302035480300</v>
      </c>
      <c r="B141" s="744" t="str">
        <f>IFERROR(VLOOKUP(A141,Sheet1!$A$4:$H$2722,5,0),"-")</f>
        <v>VMB Naturboard POD Plus 30x600x1000</v>
      </c>
      <c r="C141" s="728" t="e">
        <f>VLOOKUP(#REF!,Sheet1!$A$4:$H$2722,7,1)</f>
        <v>#REF!</v>
      </c>
      <c r="D141" s="745" t="e">
        <f>VLOOKUP(#REF!,Sheet1!$A$4:$H$2722,7,1)</f>
        <v>#REF!</v>
      </c>
      <c r="E141" s="41" t="str">
        <f>IFERROR(VLOOKUP(A141,Sheet1!$A$4:$N$2722,7,1),"-")</f>
        <v xml:space="preserve">mp </v>
      </c>
      <c r="F141" s="56">
        <f>IFERROR(VLOOKUP(A141,Sheet1!$A$4:$N$2722,9,1),"-")</f>
        <v>30</v>
      </c>
      <c r="G141" s="38">
        <f>IFERROR(VLOOKUP(A141,Sheet1!$A$4:$N$2722,10,1),"-")</f>
        <v>600</v>
      </c>
      <c r="H141" s="56">
        <f>IFERROR(VLOOKUP(A141,Sheet1!$A$4:$N$2722,11,1),"-")</f>
        <v>1000</v>
      </c>
      <c r="I141" s="25">
        <f>IFERROR(VLOOKUP($A141,Sheet1!$A$4:$H$2722,8,1),"-")</f>
        <v>16.57</v>
      </c>
      <c r="J141" s="25">
        <f>I141-(I141*Cuprins!$H$23)</f>
        <v>16.57</v>
      </c>
      <c r="L141" s="743"/>
    </row>
    <row r="142" spans="1:12" ht="15" customHeight="1" x14ac:dyDescent="0.3">
      <c r="A142" s="111">
        <f>Sheet1!A935</f>
        <v>302035480500</v>
      </c>
      <c r="B142" s="626" t="str">
        <f>IFERROR(VLOOKUP(A142,Sheet1!$A$4:$H$2722,5,0),"-")</f>
        <v>VMB Naturboard POD Plus 50x600x1000</v>
      </c>
      <c r="C142" s="627" t="e">
        <f>VLOOKUP(#REF!,Sheet1!$A$4:$H$2722,7,1)</f>
        <v>#REF!</v>
      </c>
      <c r="D142" s="628" t="e">
        <f>VLOOKUP(#REF!,Sheet1!$A$4:$H$2722,7,1)</f>
        <v>#REF!</v>
      </c>
      <c r="E142" s="30" t="str">
        <f>IFERROR(VLOOKUP(A142,Sheet1!$A$4:$N$2722,7,1),"-")</f>
        <v xml:space="preserve">mp </v>
      </c>
      <c r="F142" s="55">
        <f>IFERROR(VLOOKUP(A142,Sheet1!$A$4:$N$2722,9,1),"-")</f>
        <v>50</v>
      </c>
      <c r="G142" s="55">
        <f>IFERROR(VLOOKUP(A142,Sheet1!$A$4:$N$2722,10,1),"-")</f>
        <v>600</v>
      </c>
      <c r="H142" s="55">
        <f>IFERROR(VLOOKUP(A142,Sheet1!$A$4:$N$2722,11,1),"-")</f>
        <v>1000</v>
      </c>
      <c r="I142" s="26">
        <f>IFERROR(VLOOKUP($A142,Sheet1!$A$4:$H$2722,8,1),"-")</f>
        <v>27.62</v>
      </c>
      <c r="J142" s="26">
        <f>I142-(I142*Cuprins!$H$23)</f>
        <v>27.62</v>
      </c>
      <c r="L142" s="743"/>
    </row>
    <row r="143" spans="1:12" ht="15" customHeight="1" x14ac:dyDescent="0.3">
      <c r="A143" s="108"/>
      <c r="B143" s="614" t="str">
        <f>IFERROR(VLOOKUP(A143,Sheet1!$A$4:$H$2722,5,0),"-")</f>
        <v>-</v>
      </c>
      <c r="C143" s="609" t="e">
        <f>VLOOKUP(#REF!,Sheet1!$A$4:$H$2722,7,1)</f>
        <v>#REF!</v>
      </c>
      <c r="D143" s="615" t="e">
        <f>VLOOKUP(#REF!,Sheet1!$A$4:$H$2722,7,1)</f>
        <v>#REF!</v>
      </c>
      <c r="E143" s="45" t="str">
        <f>IFERROR(VLOOKUP(A143,Sheet1!$A$4:$N$2722,7,1),"-")</f>
        <v>-</v>
      </c>
      <c r="F143" s="35" t="str">
        <f>IFERROR(VLOOKUP(A143,Sheet1!$A$4:$N$2722,9,1),"-")</f>
        <v>-</v>
      </c>
      <c r="G143" s="59" t="str">
        <f>IFERROR(VLOOKUP(A143,Sheet1!$A$4:$N$2722,10,1),"-")</f>
        <v>-</v>
      </c>
      <c r="H143" s="59" t="str">
        <f>IFERROR(VLOOKUP(A143,Sheet1!$A$4:$N$2722,11,1),"-")</f>
        <v>-</v>
      </c>
      <c r="I143" s="43" t="str">
        <f>IFERROR(VLOOKUP($A143,Sheet1!$A$4:$H$2722,8,1),"-")</f>
        <v>-</v>
      </c>
      <c r="J143" s="43" t="str">
        <f>IFERROR(VLOOKUP($A143,Sheet1!$A$4:$H$2722,8,1),"-")</f>
        <v>-</v>
      </c>
      <c r="L143" s="743"/>
    </row>
    <row r="144" spans="1:12" ht="15" customHeight="1" x14ac:dyDescent="0.3">
      <c r="D144" t="s">
        <v>3171</v>
      </c>
      <c r="L144" s="743"/>
    </row>
    <row r="145" spans="1:12" ht="15" customHeight="1" x14ac:dyDescent="0.3">
      <c r="A145" s="667"/>
      <c r="B145" s="669" t="s">
        <v>3195</v>
      </c>
      <c r="C145" s="669"/>
      <c r="D145" s="669"/>
      <c r="E145" s="669"/>
      <c r="F145" s="669"/>
      <c r="G145" s="669"/>
      <c r="H145" s="669"/>
      <c r="I145" s="671"/>
      <c r="J145" s="672"/>
      <c r="L145" s="743"/>
    </row>
    <row r="146" spans="1:12" ht="15" customHeight="1" x14ac:dyDescent="0.3">
      <c r="A146" s="675"/>
      <c r="B146" s="676"/>
      <c r="C146" s="676"/>
      <c r="D146" s="676"/>
      <c r="E146" s="676"/>
      <c r="F146" s="676"/>
      <c r="G146" s="676"/>
      <c r="H146" s="676"/>
      <c r="I146" s="677"/>
      <c r="J146" s="678"/>
      <c r="L146" s="743"/>
    </row>
    <row r="147" spans="1:12" ht="15" customHeight="1" x14ac:dyDescent="0.3">
      <c r="A147" s="668"/>
      <c r="B147" s="670"/>
      <c r="C147" s="670"/>
      <c r="D147" s="670"/>
      <c r="E147" s="670"/>
      <c r="F147" s="670"/>
      <c r="G147" s="670"/>
      <c r="H147" s="670"/>
      <c r="I147" s="673"/>
      <c r="J147" s="674"/>
      <c r="L147" s="743"/>
    </row>
    <row r="148" spans="1:12" ht="15" customHeight="1" x14ac:dyDescent="0.3">
      <c r="A148" s="698" t="s">
        <v>2989</v>
      </c>
      <c r="B148" s="631" t="s">
        <v>2996</v>
      </c>
      <c r="C148" s="631"/>
      <c r="D148" s="631"/>
      <c r="E148" s="642" t="s">
        <v>3035</v>
      </c>
      <c r="F148" s="642" t="s">
        <v>2991</v>
      </c>
      <c r="G148" s="642" t="s">
        <v>2990</v>
      </c>
      <c r="H148" s="642" t="s">
        <v>3010</v>
      </c>
      <c r="I148" s="522" t="s">
        <v>3430</v>
      </c>
      <c r="J148" s="498" t="s">
        <v>3431</v>
      </c>
      <c r="K148" s="8"/>
      <c r="L148" s="743"/>
    </row>
    <row r="149" spans="1:12" ht="15" customHeight="1" x14ac:dyDescent="0.3">
      <c r="A149" s="699"/>
      <c r="B149" s="633"/>
      <c r="C149" s="633"/>
      <c r="D149" s="633"/>
      <c r="E149" s="643"/>
      <c r="F149" s="643"/>
      <c r="G149" s="643"/>
      <c r="H149" s="643"/>
      <c r="I149" s="524"/>
      <c r="J149" s="500"/>
      <c r="L149" s="743"/>
    </row>
    <row r="150" spans="1:12" ht="15" customHeight="1" x14ac:dyDescent="0.3">
      <c r="A150" s="700"/>
      <c r="B150" s="635"/>
      <c r="C150" s="635"/>
      <c r="D150" s="635"/>
      <c r="E150" s="644"/>
      <c r="F150" s="643"/>
      <c r="G150" s="644"/>
      <c r="H150" s="644"/>
      <c r="I150" s="524"/>
      <c r="J150" s="500"/>
      <c r="L150" s="743"/>
    </row>
    <row r="151" spans="1:12" ht="15" customHeight="1" x14ac:dyDescent="0.3">
      <c r="A151" s="111">
        <f>Sheet1!A936</f>
        <v>302035650300</v>
      </c>
      <c r="B151" s="594" t="str">
        <f>IFERROR(VLOOKUP(A151,Sheet1!$A$4:$H$2722,5,0),"-")</f>
        <v>VMB KR FAS L 30x500x1000 mm</v>
      </c>
      <c r="C151" s="595" t="e">
        <f>VLOOKUP(#REF!,Sheet1!$A$4:$H$2722,7,1)</f>
        <v>#REF!</v>
      </c>
      <c r="D151" s="596" t="e">
        <f>VLOOKUP(#REF!,Sheet1!$A$4:$H$2722,7,1)</f>
        <v>#REF!</v>
      </c>
      <c r="E151" s="31" t="str">
        <f>IFERROR(VLOOKUP(A151,Sheet1!$A$4:$N$2722,7,1),"-")</f>
        <v xml:space="preserve">mp </v>
      </c>
      <c r="F151" s="39">
        <f>IFERROR(VLOOKUP(A151,Sheet1!$A$4:$N$2722,9,1),"-")</f>
        <v>30</v>
      </c>
      <c r="G151" s="58">
        <f>IFERROR(VLOOKUP(A151,Sheet1!$A$4:$N$2722,10,1),"-")</f>
        <v>500</v>
      </c>
      <c r="H151" s="39">
        <f>IFERROR(VLOOKUP(A151,Sheet1!$A$4:$N$2722,11,1),"-")</f>
        <v>1000</v>
      </c>
      <c r="I151" s="26">
        <f>IFERROR(VLOOKUP($A151,Sheet1!$A$4:$H$2722,8,1),"-")</f>
        <v>14.56</v>
      </c>
      <c r="J151" s="26">
        <f>I151-(I151*Cuprins!$H$23)</f>
        <v>14.56</v>
      </c>
      <c r="L151" s="743"/>
    </row>
    <row r="152" spans="1:12" ht="15" customHeight="1" x14ac:dyDescent="0.3">
      <c r="A152" s="112">
        <f>Sheet1!A937</f>
        <v>302035650800</v>
      </c>
      <c r="B152" s="598" t="str">
        <f>IFERROR(VLOOKUP(A152,Sheet1!$A$4:$H$2722,5,0),"-")</f>
        <v>VMB KR FAS L 80x500x1000 mm</v>
      </c>
      <c r="C152" s="593" t="e">
        <f>VLOOKUP(#REF!,Sheet1!$A$4:$H$2722,7,1)</f>
        <v>#REF!</v>
      </c>
      <c r="D152" s="599" t="e">
        <f>VLOOKUP(#REF!,Sheet1!$A$4:$H$2722,7,1)</f>
        <v>#REF!</v>
      </c>
      <c r="E152" s="41" t="str">
        <f>IFERROR(VLOOKUP(A152,Sheet1!$A$4:$N$2722,7,1),"-")</f>
        <v xml:space="preserve">mp </v>
      </c>
      <c r="F152" s="56">
        <f>IFERROR(VLOOKUP(A152,Sheet1!$A$4:$N$2722,9,1),"-")</f>
        <v>80</v>
      </c>
      <c r="G152" s="38">
        <f>IFERROR(VLOOKUP(A152,Sheet1!$A$4:$N$2722,10,1),"-")</f>
        <v>500</v>
      </c>
      <c r="H152" s="56">
        <f>IFERROR(VLOOKUP(A152,Sheet1!$A$4:$N$2722,11,1),"-")</f>
        <v>1000</v>
      </c>
      <c r="I152" s="25">
        <f>IFERROR(VLOOKUP($A152,Sheet1!$A$4:$H$2722,8,1),"-")</f>
        <v>38.82</v>
      </c>
      <c r="J152" s="25">
        <f>I152-(I152*Cuprins!$H$23)</f>
        <v>38.82</v>
      </c>
      <c r="K152" s="7"/>
      <c r="L152" s="743"/>
    </row>
    <row r="153" spans="1:12" ht="15" customHeight="1" x14ac:dyDescent="0.3">
      <c r="A153" s="111">
        <f>Sheet1!A938</f>
        <v>302035651000</v>
      </c>
      <c r="B153" s="594" t="str">
        <f>IFERROR(VLOOKUP(A153,Sheet1!$A$4:$H$2722,5,0),"-")</f>
        <v>VMB KRFASS L 100x500x1000</v>
      </c>
      <c r="C153" s="595" t="e">
        <f>VLOOKUP(#REF!,Sheet1!$A$4:$H$2722,7,1)</f>
        <v>#REF!</v>
      </c>
      <c r="D153" s="596" t="e">
        <f>VLOOKUP(#REF!,Sheet1!$A$4:$H$2722,7,1)</f>
        <v>#REF!</v>
      </c>
      <c r="E153" s="31" t="str">
        <f>IFERROR(VLOOKUP(A153,Sheet1!$A$4:$N$2722,7,1),"-")</f>
        <v xml:space="preserve">mp </v>
      </c>
      <c r="F153" s="39">
        <f>IFERROR(VLOOKUP(A153,Sheet1!$A$4:$N$2722,9,1),"-")</f>
        <v>100</v>
      </c>
      <c r="G153" s="58">
        <f>IFERROR(VLOOKUP(A153,Sheet1!$A$4:$N$2722,10,1),"-")</f>
        <v>500</v>
      </c>
      <c r="H153" s="39">
        <f>IFERROR(VLOOKUP(A153,Sheet1!$A$4:$N$2722,11,1),"-")</f>
        <v>1000</v>
      </c>
      <c r="I153" s="26">
        <f>IFERROR(VLOOKUP($A153,Sheet1!$A$4:$H$2722,8,1),"-")</f>
        <v>48.54</v>
      </c>
      <c r="J153" s="26">
        <f>I153-(I153*Cuprins!$H$23)</f>
        <v>48.54</v>
      </c>
      <c r="K153" s="9"/>
      <c r="L153" s="743"/>
    </row>
    <row r="154" spans="1:12" ht="15" customHeight="1" x14ac:dyDescent="0.3">
      <c r="A154" s="113"/>
      <c r="B154" s="614" t="str">
        <f>IFERROR(VLOOKUP(A154,Sheet1!$A$4:$H$2722,5,0),"-")</f>
        <v>-</v>
      </c>
      <c r="C154" s="609" t="e">
        <f>VLOOKUP(#REF!,Sheet1!$A$4:$H$2722,7,1)</f>
        <v>#REF!</v>
      </c>
      <c r="D154" s="615" t="e">
        <f>VLOOKUP(#REF!,Sheet1!$A$4:$H$2722,7,1)</f>
        <v>#REF!</v>
      </c>
      <c r="E154" s="45" t="str">
        <f>IFERROR(VLOOKUP(A154,Sheet1!$A$4:$N$2722,7,1),"-")</f>
        <v>-</v>
      </c>
      <c r="F154" s="35" t="str">
        <f>IFERROR(VLOOKUP(A154,Sheet1!$A$4:$N$2722,9,1),"-")</f>
        <v>-</v>
      </c>
      <c r="G154" s="59" t="str">
        <f>IFERROR(VLOOKUP(A154,Sheet1!$A$4:$N$2722,10,1),"-")</f>
        <v>-</v>
      </c>
      <c r="H154" s="59" t="str">
        <f>IFERROR(VLOOKUP(A154,Sheet1!$A$4:$N$2722,11,1),"-")</f>
        <v>-</v>
      </c>
      <c r="I154" s="43" t="str">
        <f>IFERROR(VLOOKUP($A154,Sheet1!$A$4:$H$2722,8,1),"-")</f>
        <v>-</v>
      </c>
      <c r="J154" s="43" t="str">
        <f>IFERROR(VLOOKUP($A154,Sheet1!$A$4:$H$2722,8,1),"-")</f>
        <v>-</v>
      </c>
      <c r="K154" s="9"/>
      <c r="L154" s="743"/>
    </row>
    <row r="155" spans="1:12" ht="15" customHeight="1" x14ac:dyDescent="0.3">
      <c r="A155" s="158"/>
      <c r="B155" s="293"/>
      <c r="C155" s="293"/>
      <c r="D155" s="293"/>
      <c r="E155" s="160"/>
      <c r="F155" s="161"/>
      <c r="G155" s="161"/>
      <c r="H155" s="161"/>
      <c r="I155" s="126"/>
      <c r="J155" s="126"/>
      <c r="L155" s="743"/>
    </row>
    <row r="156" spans="1:12" ht="15" customHeight="1" x14ac:dyDescent="0.3">
      <c r="A156" s="158"/>
      <c r="B156" s="293"/>
      <c r="C156" s="293"/>
      <c r="D156" s="293"/>
      <c r="E156" s="160"/>
      <c r="F156" s="161"/>
      <c r="G156" s="161"/>
      <c r="H156" s="161"/>
      <c r="I156" s="126"/>
      <c r="J156" s="126"/>
      <c r="L156" s="743"/>
    </row>
    <row r="157" spans="1:12" ht="15" customHeight="1" x14ac:dyDescent="0.3">
      <c r="A157" s="158"/>
      <c r="B157" s="293"/>
      <c r="C157" s="293"/>
      <c r="D157" s="293"/>
      <c r="E157" s="160"/>
      <c r="F157" s="161"/>
      <c r="G157" s="161"/>
      <c r="H157" s="161"/>
      <c r="I157" s="126"/>
      <c r="J157" s="126"/>
      <c r="L157" s="743"/>
    </row>
    <row r="158" spans="1:12" ht="15" customHeight="1" x14ac:dyDescent="0.3">
      <c r="A158" s="158"/>
      <c r="B158" s="293"/>
      <c r="C158" s="293"/>
      <c r="D158" s="293"/>
      <c r="E158" s="160"/>
      <c r="F158" s="161"/>
      <c r="G158" s="161"/>
      <c r="H158" s="161"/>
      <c r="I158" s="126"/>
      <c r="J158" s="126"/>
      <c r="K158" s="9"/>
      <c r="L158" s="742" t="s">
        <v>3170</v>
      </c>
    </row>
    <row r="159" spans="1:12" ht="15" customHeight="1" x14ac:dyDescent="0.3">
      <c r="D159" t="s">
        <v>3171</v>
      </c>
      <c r="K159" s="9"/>
      <c r="L159" s="742"/>
    </row>
    <row r="160" spans="1:12" ht="15" customHeight="1" x14ac:dyDescent="0.3">
      <c r="A160" s="667"/>
      <c r="B160" s="669" t="s">
        <v>3196</v>
      </c>
      <c r="C160" s="669"/>
      <c r="D160" s="669"/>
      <c r="E160" s="669"/>
      <c r="F160" s="669"/>
      <c r="G160" s="669"/>
      <c r="H160" s="669"/>
      <c r="I160" s="671"/>
      <c r="J160" s="672"/>
      <c r="K160" s="9"/>
      <c r="L160" s="742"/>
    </row>
    <row r="161" spans="1:12" ht="15" customHeight="1" x14ac:dyDescent="0.3">
      <c r="A161" s="675"/>
      <c r="B161" s="676"/>
      <c r="C161" s="676"/>
      <c r="D161" s="676"/>
      <c r="E161" s="676"/>
      <c r="F161" s="676"/>
      <c r="G161" s="676"/>
      <c r="H161" s="676"/>
      <c r="I161" s="677"/>
      <c r="J161" s="678"/>
      <c r="K161" s="9"/>
      <c r="L161" s="742"/>
    </row>
    <row r="162" spans="1:12" ht="15" customHeight="1" x14ac:dyDescent="0.3">
      <c r="A162" s="668"/>
      <c r="B162" s="670"/>
      <c r="C162" s="670"/>
      <c r="D162" s="670"/>
      <c r="E162" s="670"/>
      <c r="F162" s="670"/>
      <c r="G162" s="670"/>
      <c r="H162" s="670"/>
      <c r="I162" s="673"/>
      <c r="J162" s="674"/>
      <c r="K162" s="9"/>
      <c r="L162" s="742"/>
    </row>
    <row r="163" spans="1:12" ht="15" customHeight="1" x14ac:dyDescent="0.3">
      <c r="A163" s="698" t="s">
        <v>2989</v>
      </c>
      <c r="B163" s="631" t="s">
        <v>2996</v>
      </c>
      <c r="C163" s="631"/>
      <c r="D163" s="631"/>
      <c r="E163" s="642" t="s">
        <v>3035</v>
      </c>
      <c r="F163" s="642" t="s">
        <v>2991</v>
      </c>
      <c r="G163" s="642" t="s">
        <v>2990</v>
      </c>
      <c r="H163" s="642" t="s">
        <v>3010</v>
      </c>
      <c r="I163" s="522" t="s">
        <v>3430</v>
      </c>
      <c r="J163" s="498" t="s">
        <v>3431</v>
      </c>
      <c r="K163" s="9"/>
      <c r="L163" s="742"/>
    </row>
    <row r="164" spans="1:12" ht="15" customHeight="1" x14ac:dyDescent="0.3">
      <c r="A164" s="699"/>
      <c r="B164" s="633"/>
      <c r="C164" s="633"/>
      <c r="D164" s="633"/>
      <c r="E164" s="643"/>
      <c r="F164" s="643"/>
      <c r="G164" s="643"/>
      <c r="H164" s="643"/>
      <c r="I164" s="524"/>
      <c r="J164" s="500"/>
      <c r="K164" s="9"/>
      <c r="L164" s="742"/>
    </row>
    <row r="165" spans="1:12" ht="15" customHeight="1" x14ac:dyDescent="0.3">
      <c r="A165" s="700"/>
      <c r="B165" s="635"/>
      <c r="C165" s="635"/>
      <c r="D165" s="635"/>
      <c r="E165" s="644"/>
      <c r="F165" s="643"/>
      <c r="G165" s="644"/>
      <c r="H165" s="644"/>
      <c r="I165" s="524"/>
      <c r="J165" s="500"/>
      <c r="K165" s="9"/>
      <c r="L165" s="742"/>
    </row>
    <row r="166" spans="1:12" ht="15" customHeight="1" x14ac:dyDescent="0.3">
      <c r="A166" s="111">
        <f>Sheet1!A939</f>
        <v>302035701300</v>
      </c>
      <c r="B166" s="626" t="str">
        <f>IFERROR(VLOOKUP(A166,Sheet1!$A$4:$H$2722,5,0),"-")</f>
        <v>VMB KRP GVB  130x600x1000</v>
      </c>
      <c r="C166" s="627" t="e">
        <f>VLOOKUP(#REF!,Sheet1!$A$4:$H$2722,7,1)</f>
        <v>#REF!</v>
      </c>
      <c r="D166" s="628" t="e">
        <f>VLOOKUP(#REF!,Sheet1!$A$4:$H$2722,7,1)</f>
        <v>#REF!</v>
      </c>
      <c r="E166" s="30" t="str">
        <f>IFERROR(VLOOKUP(A166,Sheet1!$A$4:$N$2722,7,1),"-")</f>
        <v xml:space="preserve">mp </v>
      </c>
      <c r="F166" s="55">
        <f>IFERROR(VLOOKUP(A166,Sheet1!$A$4:$N$2722,9,1),"-")</f>
        <v>130</v>
      </c>
      <c r="G166" s="55">
        <f>IFERROR(VLOOKUP(A166,Sheet1!$A$4:$N$2722,10,1),"-")</f>
        <v>600</v>
      </c>
      <c r="H166" s="55">
        <f>IFERROR(VLOOKUP(A166,Sheet1!$A$4:$N$2722,11,1),"-")</f>
        <v>1000</v>
      </c>
      <c r="I166" s="26">
        <f>IFERROR(VLOOKUP($A166,Sheet1!$A$4:$H$2722,8,1),"-")</f>
        <v>54.29</v>
      </c>
      <c r="J166" s="26">
        <f>I166-(I166*Cuprins!$H$23)</f>
        <v>54.29</v>
      </c>
      <c r="K166" s="9"/>
      <c r="L166" s="742"/>
    </row>
    <row r="167" spans="1:12" ht="15" customHeight="1" x14ac:dyDescent="0.3">
      <c r="A167" s="113"/>
      <c r="B167" s="614" t="str">
        <f>IFERROR(VLOOKUP(A167,Sheet1!$A$4:$H$2722,5,0),"-")</f>
        <v>-</v>
      </c>
      <c r="C167" s="609" t="e">
        <f>VLOOKUP(#REF!,Sheet1!$A$4:$H$2722,7,1)</f>
        <v>#REF!</v>
      </c>
      <c r="D167" s="615" t="e">
        <f>VLOOKUP(#REF!,Sheet1!$A$4:$H$2722,7,1)</f>
        <v>#REF!</v>
      </c>
      <c r="E167" s="45" t="str">
        <f>IFERROR(VLOOKUP(A167,Sheet1!$A$4:$N$2722,7,1),"-")</f>
        <v>-</v>
      </c>
      <c r="F167" s="35" t="str">
        <f>IFERROR(VLOOKUP(A167,Sheet1!$A$4:$N$2722,9,1),"-")</f>
        <v>-</v>
      </c>
      <c r="G167" s="59" t="str">
        <f>IFERROR(VLOOKUP(A167,Sheet1!$A$4:$N$2722,10,1),"-")</f>
        <v>-</v>
      </c>
      <c r="H167" s="59" t="str">
        <f>IFERROR(VLOOKUP(A167,Sheet1!$A$4:$N$2722,11,1),"-")</f>
        <v>-</v>
      </c>
      <c r="I167" s="43" t="str">
        <f>IFERROR(VLOOKUP($A167,Sheet1!$A$4:$H$2722,8,1),"-")</f>
        <v>-</v>
      </c>
      <c r="J167" s="43" t="str">
        <f>IFERROR(VLOOKUP($A167,Sheet1!$A$4:$H$2722,8,1),"-")</f>
        <v>-</v>
      </c>
      <c r="K167" s="9"/>
      <c r="L167" s="742"/>
    </row>
    <row r="168" spans="1:12" ht="15" customHeight="1" x14ac:dyDescent="0.3">
      <c r="D168" t="s">
        <v>3171</v>
      </c>
      <c r="K168" s="9"/>
      <c r="L168" s="742"/>
    </row>
    <row r="169" spans="1:12" ht="15" customHeight="1" x14ac:dyDescent="0.3">
      <c r="A169" s="667"/>
      <c r="B169" s="669" t="s">
        <v>3197</v>
      </c>
      <c r="C169" s="669"/>
      <c r="D169" s="669"/>
      <c r="E169" s="669"/>
      <c r="F169" s="669"/>
      <c r="G169" s="669"/>
      <c r="H169" s="669"/>
      <c r="I169" s="671"/>
      <c r="J169" s="672"/>
      <c r="K169" s="9"/>
      <c r="L169" s="742"/>
    </row>
    <row r="170" spans="1:12" ht="15" customHeight="1" x14ac:dyDescent="0.3">
      <c r="A170" s="668"/>
      <c r="B170" s="670"/>
      <c r="C170" s="670"/>
      <c r="D170" s="670"/>
      <c r="E170" s="670"/>
      <c r="F170" s="670"/>
      <c r="G170" s="670"/>
      <c r="H170" s="670"/>
      <c r="I170" s="673"/>
      <c r="J170" s="674"/>
      <c r="K170" s="9"/>
      <c r="L170" s="742"/>
    </row>
    <row r="171" spans="1:12" ht="15" customHeight="1" x14ac:dyDescent="0.3">
      <c r="A171" s="698" t="s">
        <v>2989</v>
      </c>
      <c r="B171" s="631" t="s">
        <v>2996</v>
      </c>
      <c r="C171" s="631"/>
      <c r="D171" s="631"/>
      <c r="E171" s="642" t="s">
        <v>3035</v>
      </c>
      <c r="F171" s="642" t="s">
        <v>2991</v>
      </c>
      <c r="G171" s="642" t="s">
        <v>2990</v>
      </c>
      <c r="H171" s="642" t="s">
        <v>3010</v>
      </c>
      <c r="I171" s="522" t="s">
        <v>3430</v>
      </c>
      <c r="J171" s="498" t="s">
        <v>3431</v>
      </c>
      <c r="K171" s="9"/>
      <c r="L171" s="742"/>
    </row>
    <row r="172" spans="1:12" ht="15" customHeight="1" x14ac:dyDescent="0.3">
      <c r="A172" s="699"/>
      <c r="B172" s="633"/>
      <c r="C172" s="633"/>
      <c r="D172" s="633"/>
      <c r="E172" s="643"/>
      <c r="F172" s="643"/>
      <c r="G172" s="643"/>
      <c r="H172" s="643"/>
      <c r="I172" s="524"/>
      <c r="J172" s="500"/>
      <c r="L172" s="742"/>
    </row>
    <row r="173" spans="1:12" ht="15" customHeight="1" x14ac:dyDescent="0.3">
      <c r="A173" s="700"/>
      <c r="B173" s="635"/>
      <c r="C173" s="635"/>
      <c r="D173" s="635"/>
      <c r="E173" s="644"/>
      <c r="F173" s="643"/>
      <c r="G173" s="644"/>
      <c r="H173" s="644"/>
      <c r="I173" s="524"/>
      <c r="J173" s="500"/>
      <c r="L173" s="494">
        <f>L121+1</f>
        <v>71</v>
      </c>
    </row>
    <row r="174" spans="1:12" ht="15" customHeight="1" x14ac:dyDescent="0.3">
      <c r="A174" s="111">
        <f>Sheet1!A940</f>
        <v>302035750300</v>
      </c>
      <c r="B174" s="626" t="str">
        <f>IFERROR(VLOOKUP(A174,Sheet1!$A$4:$H$2722,5,0),"-")</f>
        <v>VMB PTE 30x600x1000</v>
      </c>
      <c r="C174" s="627" t="e">
        <f>VLOOKUP(#REF!,Sheet1!$A$4:$H$2722,7,1)</f>
        <v>#REF!</v>
      </c>
      <c r="D174" s="628" t="e">
        <f>VLOOKUP(#REF!,Sheet1!$A$4:$H$2722,7,1)</f>
        <v>#REF!</v>
      </c>
      <c r="E174" s="30" t="str">
        <f>IFERROR(VLOOKUP(A174,Sheet1!$A$4:$N$2722,7,1),"-")</f>
        <v xml:space="preserve">mp </v>
      </c>
      <c r="F174" s="55">
        <f>IFERROR(VLOOKUP(A174,Sheet1!$A$4:$N$2722,9,1),"-")</f>
        <v>30</v>
      </c>
      <c r="G174" s="55">
        <f>IFERROR(VLOOKUP(A174,Sheet1!$A$4:$N$2722,10,1),"-")</f>
        <v>600</v>
      </c>
      <c r="H174" s="55">
        <f>IFERROR(VLOOKUP(A174,Sheet1!$A$4:$N$2722,11,1),"-")</f>
        <v>1000</v>
      </c>
      <c r="I174" s="26">
        <f>IFERROR(VLOOKUP($A174,Sheet1!$A$4:$H$2722,8,1),"-")</f>
        <v>15.78</v>
      </c>
      <c r="J174" s="26">
        <f>I174-(I174*Cuprins!$H$23)</f>
        <v>15.78</v>
      </c>
      <c r="L174" s="494"/>
    </row>
    <row r="175" spans="1:12" ht="15" customHeight="1" x14ac:dyDescent="0.3">
      <c r="A175" s="112"/>
      <c r="B175" s="748" t="str">
        <f>IFERROR(VLOOKUP(A175,Sheet1!$A$4:$H$2722,5,0),"-")</f>
        <v>-</v>
      </c>
      <c r="C175" s="749" t="e">
        <f>VLOOKUP(#REF!,Sheet1!$A$4:$H$2722,7,1)</f>
        <v>#REF!</v>
      </c>
      <c r="D175" s="750" t="e">
        <f>VLOOKUP(#REF!,Sheet1!$A$4:$H$2722,7,1)</f>
        <v>#REF!</v>
      </c>
      <c r="E175" s="41" t="str">
        <f>IFERROR(VLOOKUP(A175,Sheet1!$A$4:$N$2722,7,1),"-")</f>
        <v>-</v>
      </c>
      <c r="F175" s="56" t="str">
        <f>IFERROR(VLOOKUP(A175,Sheet1!$A$4:$N$2722,9,1),"-")</f>
        <v>-</v>
      </c>
      <c r="G175" s="38" t="str">
        <f>IFERROR(VLOOKUP(A175,Sheet1!$A$4:$N$2722,10,1),"-")</f>
        <v>-</v>
      </c>
      <c r="H175" s="56" t="str">
        <f>IFERROR(VLOOKUP(A175,Sheet1!$A$4:$N$2722,11,1),"-")</f>
        <v>-</v>
      </c>
      <c r="I175" s="25" t="str">
        <f>IFERROR(VLOOKUP($A175,Sheet1!$A$4:$H$2722,8,1),"-")</f>
        <v>-</v>
      </c>
      <c r="J175" s="25" t="str">
        <f>IFERROR(VLOOKUP($A175,Sheet1!$A$4:$H$2722,8,1),"-")</f>
        <v>-</v>
      </c>
      <c r="L175" s="743" t="s">
        <v>3376</v>
      </c>
    </row>
    <row r="176" spans="1:12" ht="15" customHeight="1" x14ac:dyDescent="0.3">
      <c r="L176" s="743"/>
    </row>
    <row r="177" spans="11:12" ht="15" customHeight="1" x14ac:dyDescent="0.3">
      <c r="L177" s="743"/>
    </row>
    <row r="178" spans="11:12" ht="15" customHeight="1" x14ac:dyDescent="0.3">
      <c r="L178" s="743"/>
    </row>
    <row r="179" spans="11:12" ht="15" customHeight="1" x14ac:dyDescent="0.3">
      <c r="L179" s="743"/>
    </row>
    <row r="180" spans="11:12" ht="15" customHeight="1" x14ac:dyDescent="0.3">
      <c r="K180" s="7"/>
      <c r="L180" s="743"/>
    </row>
    <row r="181" spans="11:12" ht="15" customHeight="1" x14ac:dyDescent="0.3">
      <c r="L181" s="743"/>
    </row>
    <row r="182" spans="11:12" ht="15" customHeight="1" x14ac:dyDescent="0.3">
      <c r="L182" s="743"/>
    </row>
    <row r="183" spans="11:12" ht="15" customHeight="1" x14ac:dyDescent="0.3">
      <c r="K183" s="9"/>
      <c r="L183" s="743"/>
    </row>
    <row r="184" spans="11:12" ht="15" customHeight="1" x14ac:dyDescent="0.3">
      <c r="L184" s="743"/>
    </row>
    <row r="185" spans="11:12" ht="15" customHeight="1" x14ac:dyDescent="0.3">
      <c r="L185" s="743"/>
    </row>
    <row r="186" spans="11:12" ht="15" customHeight="1" x14ac:dyDescent="0.3">
      <c r="L186" s="743"/>
    </row>
    <row r="187" spans="11:12" ht="15" customHeight="1" x14ac:dyDescent="0.3">
      <c r="K187" s="7"/>
      <c r="L187" s="743"/>
    </row>
    <row r="188" spans="11:12" ht="15" customHeight="1" x14ac:dyDescent="0.3">
      <c r="L188" s="743"/>
    </row>
    <row r="189" spans="11:12" ht="15" customHeight="1" x14ac:dyDescent="0.3">
      <c r="L189" s="743"/>
    </row>
    <row r="190" spans="11:12" ht="15" customHeight="1" x14ac:dyDescent="0.3">
      <c r="L190" s="743"/>
    </row>
    <row r="191" spans="11:12" ht="15" customHeight="1" x14ac:dyDescent="0.3">
      <c r="L191" s="743"/>
    </row>
    <row r="192" spans="11:12" ht="15" customHeight="1" x14ac:dyDescent="0.3">
      <c r="K192" s="9"/>
      <c r="L192" s="743"/>
    </row>
    <row r="193" spans="11:12" ht="15" customHeight="1" x14ac:dyDescent="0.3">
      <c r="L193" s="743"/>
    </row>
    <row r="194" spans="11:12" ht="15" customHeight="1" x14ac:dyDescent="0.3">
      <c r="L194" s="743"/>
    </row>
    <row r="195" spans="11:12" ht="15" customHeight="1" x14ac:dyDescent="0.3">
      <c r="L195" s="743"/>
    </row>
    <row r="196" spans="11:12" ht="15" customHeight="1" x14ac:dyDescent="0.3">
      <c r="L196" s="743"/>
    </row>
    <row r="197" spans="11:12" ht="15" customHeight="1" x14ac:dyDescent="0.3">
      <c r="L197" s="743"/>
    </row>
    <row r="198" spans="11:12" ht="15" customHeight="1" x14ac:dyDescent="0.3">
      <c r="L198" s="743"/>
    </row>
    <row r="199" spans="11:12" ht="15" customHeight="1" x14ac:dyDescent="0.3">
      <c r="K199" s="7"/>
      <c r="L199" s="743"/>
    </row>
    <row r="200" spans="11:12" ht="15" customHeight="1" x14ac:dyDescent="0.3">
      <c r="L200" s="743"/>
    </row>
    <row r="201" spans="11:12" ht="15" customHeight="1" x14ac:dyDescent="0.3">
      <c r="L201" s="743"/>
    </row>
    <row r="202" spans="11:12" ht="15" customHeight="1" x14ac:dyDescent="0.3">
      <c r="L202" s="743"/>
    </row>
    <row r="203" spans="11:12" ht="15" customHeight="1" x14ac:dyDescent="0.3">
      <c r="L203" s="743"/>
    </row>
    <row r="204" spans="11:12" ht="15" customHeight="1" x14ac:dyDescent="0.3">
      <c r="L204" s="743"/>
    </row>
    <row r="205" spans="11:12" ht="15" customHeight="1" x14ac:dyDescent="0.3">
      <c r="L205" s="743"/>
    </row>
    <row r="206" spans="11:12" ht="15" customHeight="1" x14ac:dyDescent="0.3">
      <c r="L206" s="743"/>
    </row>
    <row r="207" spans="11:12" ht="15" customHeight="1" x14ac:dyDescent="0.3">
      <c r="L207" s="743"/>
    </row>
    <row r="208" spans="11:12" ht="15" customHeight="1" x14ac:dyDescent="0.3">
      <c r="L208" s="743"/>
    </row>
    <row r="209" spans="1:12" ht="15" customHeight="1" x14ac:dyDescent="0.3">
      <c r="L209" s="743"/>
    </row>
    <row r="210" spans="1:12" ht="15" customHeight="1" x14ac:dyDescent="0.3">
      <c r="L210" s="742" t="s">
        <v>3170</v>
      </c>
    </row>
    <row r="211" spans="1:12" ht="15" customHeight="1" thickBot="1" x14ac:dyDescent="0.35">
      <c r="L211" s="742"/>
    </row>
    <row r="212" spans="1:12" ht="15" customHeight="1" x14ac:dyDescent="0.3">
      <c r="A212" s="686"/>
      <c r="B212" s="661" t="s">
        <v>3186</v>
      </c>
      <c r="C212" s="661"/>
      <c r="D212" s="661"/>
      <c r="E212" s="661"/>
      <c r="F212" s="661"/>
      <c r="G212" s="661"/>
      <c r="H212" s="661"/>
      <c r="I212" s="738"/>
      <c r="J212" s="664"/>
      <c r="L212" s="742"/>
    </row>
    <row r="213" spans="1:12" ht="15" customHeight="1" x14ac:dyDescent="0.3">
      <c r="A213" s="687"/>
      <c r="B213" s="662"/>
      <c r="C213" s="662"/>
      <c r="D213" s="662"/>
      <c r="E213" s="662"/>
      <c r="F213" s="662"/>
      <c r="G213" s="662"/>
      <c r="H213" s="662"/>
      <c r="I213" s="739"/>
      <c r="J213" s="665"/>
      <c r="L213" s="742"/>
    </row>
    <row r="214" spans="1:12" ht="15" customHeight="1" thickBot="1" x14ac:dyDescent="0.35">
      <c r="A214" s="688"/>
      <c r="B214" s="663"/>
      <c r="C214" s="663"/>
      <c r="D214" s="663"/>
      <c r="E214" s="663"/>
      <c r="F214" s="663"/>
      <c r="G214" s="663"/>
      <c r="H214" s="663"/>
      <c r="I214" s="740"/>
      <c r="J214" s="666"/>
      <c r="L214" s="742"/>
    </row>
    <row r="215" spans="1:12" ht="15" customHeight="1" x14ac:dyDescent="0.3">
      <c r="A215" s="1"/>
      <c r="B215" s="88"/>
      <c r="C215" s="4"/>
      <c r="D215" s="4"/>
      <c r="E215" s="4"/>
      <c r="F215" s="4"/>
      <c r="G215" s="4"/>
      <c r="H215" s="5"/>
      <c r="I215" s="3"/>
      <c r="J215" s="3"/>
      <c r="L215" s="742"/>
    </row>
    <row r="216" spans="1:12" ht="15" customHeight="1" x14ac:dyDescent="0.3">
      <c r="A216" s="667"/>
      <c r="B216" s="669" t="s">
        <v>3198</v>
      </c>
      <c r="C216" s="669"/>
      <c r="D216" s="669"/>
      <c r="E216" s="669"/>
      <c r="F216" s="669"/>
      <c r="G216" s="669"/>
      <c r="H216" s="669"/>
      <c r="I216" s="671"/>
      <c r="J216" s="672"/>
      <c r="L216" s="742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742"/>
    </row>
    <row r="218" spans="1:12" ht="15" customHeight="1" x14ac:dyDescent="0.3">
      <c r="A218" s="698" t="s">
        <v>2989</v>
      </c>
      <c r="B218" s="631" t="s">
        <v>2996</v>
      </c>
      <c r="C218" s="631"/>
      <c r="D218" s="631"/>
      <c r="E218" s="642" t="s">
        <v>3035</v>
      </c>
      <c r="F218" s="642" t="s">
        <v>2991</v>
      </c>
      <c r="G218" s="642" t="s">
        <v>2990</v>
      </c>
      <c r="H218" s="642" t="s">
        <v>3010</v>
      </c>
      <c r="I218" s="522" t="s">
        <v>3430</v>
      </c>
      <c r="J218" s="498" t="s">
        <v>3431</v>
      </c>
      <c r="L218" s="742"/>
    </row>
    <row r="219" spans="1:12" ht="15" customHeight="1" x14ac:dyDescent="0.3">
      <c r="A219" s="699"/>
      <c r="B219" s="633"/>
      <c r="C219" s="633"/>
      <c r="D219" s="633"/>
      <c r="E219" s="643"/>
      <c r="F219" s="643"/>
      <c r="G219" s="643"/>
      <c r="H219" s="643"/>
      <c r="I219" s="524"/>
      <c r="J219" s="500"/>
      <c r="L219" s="742"/>
    </row>
    <row r="220" spans="1:12" ht="15" customHeight="1" x14ac:dyDescent="0.3">
      <c r="A220" s="700"/>
      <c r="B220" s="635"/>
      <c r="C220" s="635"/>
      <c r="D220" s="635"/>
      <c r="E220" s="644"/>
      <c r="F220" s="643"/>
      <c r="G220" s="644"/>
      <c r="H220" s="644"/>
      <c r="I220" s="524"/>
      <c r="J220" s="500"/>
      <c r="L220" s="742"/>
    </row>
    <row r="221" spans="1:12" ht="15" customHeight="1" x14ac:dyDescent="0.3">
      <c r="A221" s="109">
        <f>Sheet1!A941</f>
        <v>302035851000</v>
      </c>
      <c r="B221" s="93" t="str">
        <f>IFERROR(VLOOKUP(A221,Sheet1!$A$4:$H$2722,5,0),"-")</f>
        <v>VMB  TI 140U 100x1200x7000 mm</v>
      </c>
      <c r="C221" s="94"/>
      <c r="D221" s="95"/>
      <c r="E221" s="30" t="str">
        <f>IFERROR(VLOOKUP(A221,Sheet1!$A$4:$N$2722,7,1),"-")</f>
        <v xml:space="preserve">mp </v>
      </c>
      <c r="F221" s="55">
        <f>IFERROR(VLOOKUP(A221,Sheet1!$A$4:$N$2722,9,1),"-")</f>
        <v>100</v>
      </c>
      <c r="G221" s="55">
        <f>IFERROR(VLOOKUP(A221,Sheet1!$A$4:$N$2722,10,1),"-")</f>
        <v>1200</v>
      </c>
      <c r="H221" s="55">
        <f>IFERROR(VLOOKUP(A221,Sheet1!$A$4:$N$2722,11,1),"-")</f>
        <v>7000</v>
      </c>
      <c r="I221" s="26">
        <f>IFERROR(VLOOKUP($A221,Sheet1!$A$4:$H$2722,8,1),"-")</f>
        <v>15.8</v>
      </c>
      <c r="J221" s="26">
        <f>I221-(I221*Cuprins!$H$23)</f>
        <v>15.8</v>
      </c>
      <c r="L221" s="742"/>
    </row>
    <row r="222" spans="1:12" ht="15" customHeight="1" x14ac:dyDescent="0.3">
      <c r="A222" s="107">
        <f>Sheet1!A942</f>
        <v>302035851400</v>
      </c>
      <c r="B222" s="89" t="str">
        <f>IFERROR(VLOOKUP(A222,Sheet1!$A$4:$H$2722,5,0),"-")</f>
        <v>VMB  TI 140U 140x1200x5000 mm</v>
      </c>
      <c r="C222" s="90"/>
      <c r="D222" s="91"/>
      <c r="E222" s="41" t="str">
        <f>IFERROR(VLOOKUP(A222,Sheet1!$A$4:$N$2722,7,1),"-")</f>
        <v xml:space="preserve">mp </v>
      </c>
      <c r="F222" s="56">
        <f>IFERROR(VLOOKUP(A222,Sheet1!$A$4:$N$2722,9,1),"-")</f>
        <v>140</v>
      </c>
      <c r="G222" s="38">
        <f>IFERROR(VLOOKUP(A222,Sheet1!$A$4:$N$2722,10,1),"-")</f>
        <v>1200</v>
      </c>
      <c r="H222" s="56">
        <f>IFERROR(VLOOKUP(A222,Sheet1!$A$4:$N$2722,11,1),"-")</f>
        <v>5000</v>
      </c>
      <c r="I222" s="25">
        <f>IFERROR(VLOOKUP($A222,Sheet1!$A$4:$H$2722,8,1),"-")</f>
        <v>22.11</v>
      </c>
      <c r="J222" s="25">
        <f>I222-(I222*Cuprins!$H$23)</f>
        <v>22.11</v>
      </c>
      <c r="L222" s="742"/>
    </row>
    <row r="223" spans="1:12" ht="15" customHeight="1" x14ac:dyDescent="0.3">
      <c r="A223" s="105"/>
      <c r="B223" s="594" t="str">
        <f>IFERROR(VLOOKUP(A223,Sheet1!$A$4:$H$2722,5,0),"-")</f>
        <v>-</v>
      </c>
      <c r="C223" s="595" t="e">
        <f>VLOOKUP(#REF!,Sheet1!$A$4:$H$2722,7,1)</f>
        <v>#REF!</v>
      </c>
      <c r="D223" s="596" t="e">
        <f>VLOOKUP(#REF!,Sheet1!$A$4:$H$2722,7,1)</f>
        <v>#REF!</v>
      </c>
      <c r="E223" s="31" t="str">
        <f>IFERROR(VLOOKUP(A223,Sheet1!$A$4:$N$2722,7,1),"-")</f>
        <v>-</v>
      </c>
      <c r="F223" s="39" t="str">
        <f>IFERROR(VLOOKUP(A223,Sheet1!$A$4:$N$2722,9,1),"-")</f>
        <v>-</v>
      </c>
      <c r="G223" s="58" t="str">
        <f>IFERROR(VLOOKUP(A223,Sheet1!$A$4:$N$2722,10,1),"-")</f>
        <v>-</v>
      </c>
      <c r="H223" s="39" t="str">
        <f>IFERROR(VLOOKUP(A223,Sheet1!$A$4:$N$2722,11,1),"-")</f>
        <v>-</v>
      </c>
      <c r="I223" s="26" t="str">
        <f>IFERROR(VLOOKUP($A223,Sheet1!$A$4:$H$2722,8,1),"-")</f>
        <v>-</v>
      </c>
      <c r="J223" s="26" t="str">
        <f>IFERROR(VLOOKUP($A223,Sheet1!$A$4:$H$2722,8,1),"-")</f>
        <v>-</v>
      </c>
      <c r="L223" s="742"/>
    </row>
    <row r="224" spans="1:12" ht="15" customHeight="1" x14ac:dyDescent="0.3">
      <c r="A224" s="108"/>
      <c r="B224" s="614" t="str">
        <f>IFERROR(VLOOKUP(A224,Sheet1!$A$4:$H$2722,5,0),"-")</f>
        <v>-</v>
      </c>
      <c r="C224" s="609" t="e">
        <f>VLOOKUP(#REF!,Sheet1!$A$4:$H$2722,7,1)</f>
        <v>#REF!</v>
      </c>
      <c r="D224" s="615" t="e">
        <f>VLOOKUP(#REF!,Sheet1!$A$4:$H$2722,7,1)</f>
        <v>#REF!</v>
      </c>
      <c r="E224" s="45" t="str">
        <f>IFERROR(VLOOKUP(A224,Sheet1!$A$4:$N$2722,7,1),"-")</f>
        <v>-</v>
      </c>
      <c r="F224" s="35" t="str">
        <f>IFERROR(VLOOKUP(A224,Sheet1!$A$4:$N$2722,9,1),"-")</f>
        <v>-</v>
      </c>
      <c r="G224" s="59" t="str">
        <f>IFERROR(VLOOKUP(A224,Sheet1!$A$4:$N$2722,10,1),"-")</f>
        <v>-</v>
      </c>
      <c r="H224" s="59" t="str">
        <f>IFERROR(VLOOKUP(A224,Sheet1!$A$4:$N$2722,11,1),"-")</f>
        <v>-</v>
      </c>
      <c r="I224" s="43" t="str">
        <f>IFERROR(VLOOKUP($A224,Sheet1!$A$4:$H$2722,8,1),"-")</f>
        <v>-</v>
      </c>
      <c r="J224" s="43" t="str">
        <f>IFERROR(VLOOKUP($A224,Sheet1!$A$4:$H$2722,8,1),"-")</f>
        <v>-</v>
      </c>
      <c r="L224" s="742"/>
    </row>
    <row r="225" spans="1:12" ht="15" customHeight="1" x14ac:dyDescent="0.3">
      <c r="A225" s="86"/>
      <c r="B225" s="87"/>
      <c r="C225" s="87"/>
      <c r="D225" s="87"/>
      <c r="E225" s="74"/>
      <c r="F225" s="75"/>
      <c r="G225" s="75"/>
      <c r="H225" s="75"/>
      <c r="I225" s="76"/>
      <c r="J225" s="76"/>
      <c r="L225" s="494">
        <f>L173+1</f>
        <v>72</v>
      </c>
    </row>
    <row r="226" spans="1:12" ht="15" customHeight="1" x14ac:dyDescent="0.3">
      <c r="A226" s="667"/>
      <c r="B226" s="669" t="s">
        <v>3199</v>
      </c>
      <c r="C226" s="669"/>
      <c r="D226" s="669"/>
      <c r="E226" s="669"/>
      <c r="F226" s="669"/>
      <c r="G226" s="669"/>
      <c r="H226" s="669"/>
      <c r="I226" s="671"/>
      <c r="J226" s="672"/>
      <c r="L226" s="494"/>
    </row>
    <row r="227" spans="1:12" ht="15" customHeight="1" x14ac:dyDescent="0.3">
      <c r="A227" s="668"/>
      <c r="B227" s="670"/>
      <c r="C227" s="670"/>
      <c r="D227" s="670"/>
      <c r="E227" s="670"/>
      <c r="F227" s="670"/>
      <c r="G227" s="670"/>
      <c r="H227" s="670"/>
      <c r="I227" s="673"/>
      <c r="J227" s="674"/>
      <c r="L227" s="743" t="s">
        <v>3376</v>
      </c>
    </row>
    <row r="228" spans="1:12" ht="15" customHeight="1" x14ac:dyDescent="0.3">
      <c r="A228" s="698" t="s">
        <v>2989</v>
      </c>
      <c r="B228" s="631" t="s">
        <v>2996</v>
      </c>
      <c r="C228" s="631"/>
      <c r="D228" s="631"/>
      <c r="E228" s="642" t="s">
        <v>3035</v>
      </c>
      <c r="F228" s="642" t="s">
        <v>2991</v>
      </c>
      <c r="G228" s="642" t="s">
        <v>2990</v>
      </c>
      <c r="H228" s="642" t="s">
        <v>3010</v>
      </c>
      <c r="I228" s="522" t="s">
        <v>3430</v>
      </c>
      <c r="J228" s="498" t="s">
        <v>3431</v>
      </c>
      <c r="L228" s="743"/>
    </row>
    <row r="229" spans="1:12" ht="15" customHeight="1" x14ac:dyDescent="0.3">
      <c r="A229" s="699"/>
      <c r="B229" s="633"/>
      <c r="C229" s="633"/>
      <c r="D229" s="633"/>
      <c r="E229" s="643"/>
      <c r="F229" s="643"/>
      <c r="G229" s="643"/>
      <c r="H229" s="643"/>
      <c r="I229" s="524"/>
      <c r="J229" s="500"/>
      <c r="L229" s="743"/>
    </row>
    <row r="230" spans="1:12" ht="15" customHeight="1" x14ac:dyDescent="0.3">
      <c r="A230" s="700"/>
      <c r="B230" s="635"/>
      <c r="C230" s="635"/>
      <c r="D230" s="635"/>
      <c r="E230" s="644"/>
      <c r="F230" s="643"/>
      <c r="G230" s="644"/>
      <c r="H230" s="644"/>
      <c r="I230" s="524"/>
      <c r="J230" s="500"/>
      <c r="L230" s="743"/>
    </row>
    <row r="231" spans="1:12" ht="15" customHeight="1" x14ac:dyDescent="0.3">
      <c r="A231" s="111">
        <f>Sheet1!A943</f>
        <v>302035900500</v>
      </c>
      <c r="B231" s="626" t="str">
        <f>IFERROR(VLOOKUP(A231,Sheet1!$A$4:$H$2722,5,0),"-")</f>
        <v>VMB CLT C1 50x200x1200</v>
      </c>
      <c r="C231" s="627" t="e">
        <f>VLOOKUP(#REF!,Sheet1!$A$4:$H$2722,7,1)</f>
        <v>#REF!</v>
      </c>
      <c r="D231" s="628" t="e">
        <f>VLOOKUP(#REF!,Sheet1!$A$4:$H$2722,7,1)</f>
        <v>#REF!</v>
      </c>
      <c r="E231" s="30" t="str">
        <f>IFERROR(VLOOKUP(A231,Sheet1!$A$4:$N$2722,7,1),"-")</f>
        <v xml:space="preserve">mp </v>
      </c>
      <c r="F231" s="55">
        <f>IFERROR(VLOOKUP(A231,Sheet1!$A$4:$N$2722,9,1),"-")</f>
        <v>50</v>
      </c>
      <c r="G231" s="55">
        <f>IFERROR(VLOOKUP(A231,Sheet1!$A$4:$N$2722,10,1),"-")</f>
        <v>200</v>
      </c>
      <c r="H231" s="55">
        <f>IFERROR(VLOOKUP(A231,Sheet1!$A$4:$N$2722,11,1),"-")</f>
        <v>1200</v>
      </c>
      <c r="I231" s="26">
        <f>IFERROR(VLOOKUP($A231,Sheet1!$A$4:$H$2722,8,1),"-")</f>
        <v>50.65</v>
      </c>
      <c r="J231" s="26">
        <f>I231-(I231*Cuprins!$H$23)</f>
        <v>50.65</v>
      </c>
      <c r="L231" s="743"/>
    </row>
    <row r="232" spans="1:12" ht="15" customHeight="1" x14ac:dyDescent="0.3">
      <c r="A232" s="112">
        <f>Sheet1!A944</f>
        <v>302035900600</v>
      </c>
      <c r="B232" s="744" t="str">
        <f>IFERROR(VLOOKUP(A232,Sheet1!$A$4:$H$2722,5,0),"-")</f>
        <v>VMB CCLT 60 mm 600x1200</v>
      </c>
      <c r="C232" s="728" t="e">
        <f>VLOOKUP(#REF!,Sheet1!$A$4:$H$2722,7,1)</f>
        <v>#REF!</v>
      </c>
      <c r="D232" s="745" t="e">
        <f>VLOOKUP(#REF!,Sheet1!$A$4:$H$2722,7,1)</f>
        <v>#REF!</v>
      </c>
      <c r="E232" s="41" t="str">
        <f>IFERROR(VLOOKUP(A232,Sheet1!$A$4:$N$2722,7,1),"-")</f>
        <v xml:space="preserve">mp </v>
      </c>
      <c r="F232" s="56">
        <f>IFERROR(VLOOKUP(A232,Sheet1!$A$4:$N$2722,9,1),"-")</f>
        <v>60</v>
      </c>
      <c r="G232" s="38">
        <f>IFERROR(VLOOKUP(A232,Sheet1!$A$4:$N$2722,10,1),"-")</f>
        <v>600</v>
      </c>
      <c r="H232" s="56">
        <f>IFERROR(VLOOKUP(A232,Sheet1!$A$4:$N$2722,11,1),"-")</f>
        <v>1200</v>
      </c>
      <c r="I232" s="25">
        <f>IFERROR(VLOOKUP($A232,Sheet1!$A$4:$H$2722,8,1),"-")</f>
        <v>42.28</v>
      </c>
      <c r="J232" s="25">
        <f>I232-(I232*Cuprins!$H$23)</f>
        <v>42.28</v>
      </c>
      <c r="L232" s="743"/>
    </row>
    <row r="233" spans="1:12" ht="15" customHeight="1" x14ac:dyDescent="0.3">
      <c r="A233" s="111">
        <f>Sheet1!A945</f>
        <v>302035900800</v>
      </c>
      <c r="B233" s="626" t="str">
        <f>IFERROR(VLOOKUP(A233,Sheet1!$A$4:$H$2722,5,0),"-")</f>
        <v>VMB CLT C1 80x200x1200</v>
      </c>
      <c r="C233" s="627" t="e">
        <f>VLOOKUP(#REF!,Sheet1!$A$4:$H$2722,7,1)</f>
        <v>#REF!</v>
      </c>
      <c r="D233" s="628" t="e">
        <f>VLOOKUP(#REF!,Sheet1!$A$4:$H$2722,7,1)</f>
        <v>#REF!</v>
      </c>
      <c r="E233" s="30" t="str">
        <f>IFERROR(VLOOKUP(A233,Sheet1!$A$4:$N$2722,7,1),"-")</f>
        <v xml:space="preserve">mp </v>
      </c>
      <c r="F233" s="55">
        <f>IFERROR(VLOOKUP(A233,Sheet1!$A$4:$N$2722,9,1),"-")</f>
        <v>80</v>
      </c>
      <c r="G233" s="55">
        <f>IFERROR(VLOOKUP(A233,Sheet1!$A$4:$N$2722,10,1),"-")</f>
        <v>200</v>
      </c>
      <c r="H233" s="55">
        <f>IFERROR(VLOOKUP(A233,Sheet1!$A$4:$N$2722,11,1),"-")</f>
        <v>1200</v>
      </c>
      <c r="I233" s="26">
        <f>IFERROR(VLOOKUP($A233,Sheet1!$A$4:$H$2722,8,1),"-")</f>
        <v>67.42</v>
      </c>
      <c r="J233" s="26">
        <f>I233-(I233*Cuprins!$H$23)</f>
        <v>67.42</v>
      </c>
      <c r="L233" s="743"/>
    </row>
    <row r="234" spans="1:12" ht="15" customHeight="1" x14ac:dyDescent="0.3">
      <c r="A234" s="112">
        <f>Sheet1!A946</f>
        <v>302035901000</v>
      </c>
      <c r="B234" s="598" t="str">
        <f>IFERROR(VLOOKUP(A234,Sheet1!$A$4:$H$2722,5,0),"-")</f>
        <v>VMB CLT C1 100x200x1200</v>
      </c>
      <c r="C234" s="593" t="e">
        <f>VLOOKUP(#REF!,Sheet1!$A$4:$H$2722,7,1)</f>
        <v>#REF!</v>
      </c>
      <c r="D234" s="599" t="e">
        <f>VLOOKUP(#REF!,Sheet1!$A$4:$H$2722,7,1)</f>
        <v>#REF!</v>
      </c>
      <c r="E234" s="41" t="str">
        <f>IFERROR(VLOOKUP(A234,Sheet1!$A$4:$N$2722,7,1),"-")</f>
        <v xml:space="preserve">mp </v>
      </c>
      <c r="F234" s="56">
        <f>IFERROR(VLOOKUP(A234,Sheet1!$A$4:$N$2722,9,1),"-")</f>
        <v>100</v>
      </c>
      <c r="G234" s="38">
        <f>IFERROR(VLOOKUP(A234,Sheet1!$A$4:$N$2722,10,1),"-")</f>
        <v>200</v>
      </c>
      <c r="H234" s="56">
        <f>IFERROR(VLOOKUP(A234,Sheet1!$A$4:$N$2722,11,1),"-")</f>
        <v>1200</v>
      </c>
      <c r="I234" s="25">
        <f>IFERROR(VLOOKUP($A234,Sheet1!$A$4:$H$2722,8,1),"-")</f>
        <v>83.44</v>
      </c>
      <c r="J234" s="25">
        <f>I234-(I234*Cuprins!$H$23)</f>
        <v>83.44</v>
      </c>
      <c r="L234" s="743"/>
    </row>
    <row r="235" spans="1:12" ht="15" customHeight="1" x14ac:dyDescent="0.3">
      <c r="A235" s="111">
        <f>Sheet1!A947</f>
        <v>302035901500</v>
      </c>
      <c r="B235" s="626" t="str">
        <f>IFERROR(VLOOKUP(A235,Sheet1!$A$4:$H$2722,5,0),"-")</f>
        <v>VMB CLT C1 150x200x1200</v>
      </c>
      <c r="C235" s="627" t="e">
        <f>VLOOKUP(#REF!,Sheet1!$A$4:$H$2722,7,1)</f>
        <v>#REF!</v>
      </c>
      <c r="D235" s="628" t="e">
        <f>VLOOKUP(#REF!,Sheet1!$A$4:$H$2722,7,1)</f>
        <v>#REF!</v>
      </c>
      <c r="E235" s="30" t="str">
        <f>IFERROR(VLOOKUP(A235,Sheet1!$A$4:$N$2722,7,1),"-")</f>
        <v xml:space="preserve">mp </v>
      </c>
      <c r="F235" s="55">
        <f>IFERROR(VLOOKUP(A235,Sheet1!$A$4:$N$2722,9,1),"-")</f>
        <v>150</v>
      </c>
      <c r="G235" s="55">
        <f>IFERROR(VLOOKUP(A235,Sheet1!$A$4:$N$2722,10,1),"-")</f>
        <v>200</v>
      </c>
      <c r="H235" s="55">
        <f>IFERROR(VLOOKUP(A235,Sheet1!$A$4:$N$2722,11,1),"-")</f>
        <v>1200</v>
      </c>
      <c r="I235" s="26">
        <f>IFERROR(VLOOKUP($A235,Sheet1!$A$4:$H$2722,8,1),"-")</f>
        <v>122.6</v>
      </c>
      <c r="J235" s="26">
        <f>I235-(I235*Cuprins!$H$23)</f>
        <v>122.6</v>
      </c>
      <c r="L235" s="743"/>
    </row>
    <row r="236" spans="1:12" ht="15" customHeight="1" x14ac:dyDescent="0.3">
      <c r="A236" s="112"/>
      <c r="B236" s="746" t="str">
        <f>IFERROR(VLOOKUP(A236,Sheet1!$A$4:$H$2722,5,0),"-")</f>
        <v>-</v>
      </c>
      <c r="C236" s="679" t="e">
        <f>VLOOKUP(#REF!,Sheet1!$A$4:$H$2722,7,1)</f>
        <v>#REF!</v>
      </c>
      <c r="D236" s="747" t="e">
        <f>VLOOKUP(#REF!,Sheet1!$A$4:$H$2722,7,1)</f>
        <v>#REF!</v>
      </c>
      <c r="E236" s="41" t="str">
        <f>IFERROR(VLOOKUP(A236,Sheet1!$A$4:$N$2722,7,1),"-")</f>
        <v>-</v>
      </c>
      <c r="F236" s="56" t="str">
        <f>IFERROR(VLOOKUP(A236,Sheet1!$A$4:$N$2722,9,1),"-")</f>
        <v>-</v>
      </c>
      <c r="G236" s="38" t="str">
        <f>IFERROR(VLOOKUP(A236,Sheet1!$A$4:$N$2722,10,1),"-")</f>
        <v>-</v>
      </c>
      <c r="H236" s="56" t="str">
        <f>IFERROR(VLOOKUP(A236,Sheet1!$A$4:$N$2722,11,1),"-")</f>
        <v>-</v>
      </c>
      <c r="I236" s="25" t="str">
        <f>IFERROR(VLOOKUP($A236,Sheet1!$A$4:$H$2722,8,1),"-")</f>
        <v>-</v>
      </c>
      <c r="J236" s="25" t="str">
        <f>IFERROR(VLOOKUP($A236,Sheet1!$A$4:$H$2722,8,1),"-")</f>
        <v>-</v>
      </c>
      <c r="L236" s="743"/>
    </row>
    <row r="237" spans="1:12" ht="15" customHeight="1" x14ac:dyDescent="0.3">
      <c r="D237" t="s">
        <v>3171</v>
      </c>
      <c r="L237" s="743"/>
    </row>
    <row r="238" spans="1:12" ht="15" customHeight="1" x14ac:dyDescent="0.3">
      <c r="A238" s="667"/>
      <c r="B238" s="669" t="s">
        <v>3200</v>
      </c>
      <c r="C238" s="669"/>
      <c r="D238" s="669"/>
      <c r="E238" s="669"/>
      <c r="F238" s="669"/>
      <c r="G238" s="669"/>
      <c r="H238" s="669"/>
      <c r="I238" s="671"/>
      <c r="J238" s="672"/>
      <c r="L238" s="743"/>
    </row>
    <row r="239" spans="1:12" ht="15" customHeight="1" x14ac:dyDescent="0.3">
      <c r="A239" s="668"/>
      <c r="B239" s="670"/>
      <c r="C239" s="670"/>
      <c r="D239" s="670"/>
      <c r="E239" s="670"/>
      <c r="F239" s="670"/>
      <c r="G239" s="670"/>
      <c r="H239" s="670"/>
      <c r="I239" s="673"/>
      <c r="J239" s="674"/>
      <c r="L239" s="743"/>
    </row>
    <row r="240" spans="1:12" ht="15" customHeight="1" x14ac:dyDescent="0.3">
      <c r="A240" s="698" t="s">
        <v>2989</v>
      </c>
      <c r="B240" s="631" t="s">
        <v>2996</v>
      </c>
      <c r="C240" s="631"/>
      <c r="D240" s="631"/>
      <c r="E240" s="642" t="s">
        <v>3035</v>
      </c>
      <c r="F240" s="642" t="s">
        <v>2991</v>
      </c>
      <c r="G240" s="642" t="s">
        <v>2990</v>
      </c>
      <c r="H240" s="642" t="s">
        <v>3010</v>
      </c>
      <c r="I240" s="522" t="s">
        <v>3430</v>
      </c>
      <c r="J240" s="498" t="s">
        <v>3431</v>
      </c>
      <c r="L240" s="743"/>
    </row>
    <row r="241" spans="1:12" ht="15" customHeight="1" x14ac:dyDescent="0.3">
      <c r="A241" s="699"/>
      <c r="B241" s="633"/>
      <c r="C241" s="633"/>
      <c r="D241" s="633"/>
      <c r="E241" s="643"/>
      <c r="F241" s="643"/>
      <c r="G241" s="643"/>
      <c r="H241" s="643"/>
      <c r="I241" s="524"/>
      <c r="J241" s="500"/>
      <c r="L241" s="743"/>
    </row>
    <row r="242" spans="1:12" ht="15" customHeight="1" x14ac:dyDescent="0.3">
      <c r="A242" s="700"/>
      <c r="B242" s="635"/>
      <c r="C242" s="635"/>
      <c r="D242" s="635"/>
      <c r="E242" s="644"/>
      <c r="F242" s="643"/>
      <c r="G242" s="644"/>
      <c r="H242" s="644"/>
      <c r="I242" s="524"/>
      <c r="J242" s="500"/>
      <c r="L242" s="743"/>
    </row>
    <row r="243" spans="1:12" ht="15" customHeight="1" x14ac:dyDescent="0.3">
      <c r="A243" s="111">
        <f>Sheet1!A948</f>
        <v>302035950500</v>
      </c>
      <c r="B243" s="594" t="str">
        <f>IFERROR(VLOOKUP(A243,Sheet1!$A$4:$H$2722,5,0),"-")</f>
        <v>VMB Tektalan A2 HS 50x2000x600</v>
      </c>
      <c r="C243" s="595" t="e">
        <f>VLOOKUP(#REF!,Sheet1!$A$4:$H$2722,7,1)</f>
        <v>#REF!</v>
      </c>
      <c r="D243" s="596" t="e">
        <f>VLOOKUP(#REF!,Sheet1!$A$4:$H$2722,7,1)</f>
        <v>#REF!</v>
      </c>
      <c r="E243" s="31" t="str">
        <f>IFERROR(VLOOKUP(A243,Sheet1!$A$4:$N$2722,7,1),"-")</f>
        <v xml:space="preserve">mp </v>
      </c>
      <c r="F243" s="39">
        <f>IFERROR(VLOOKUP(A243,Sheet1!$A$4:$N$2722,9,1),"-")</f>
        <v>50</v>
      </c>
      <c r="G243" s="58">
        <f>IFERROR(VLOOKUP(A243,Sheet1!$A$4:$N$2722,10,1),"-")</f>
        <v>600</v>
      </c>
      <c r="H243" s="39">
        <f>IFERROR(VLOOKUP(A243,Sheet1!$A$4:$N$2722,11,1),"-")</f>
        <v>2000</v>
      </c>
      <c r="I243" s="26">
        <f>IFERROR(VLOOKUP($A243,Sheet1!$A$4:$H$2722,8,1),"-")</f>
        <v>72.540000000000006</v>
      </c>
      <c r="J243" s="26">
        <f>I243-(I243*Cuprins!$H$23)</f>
        <v>72.540000000000006</v>
      </c>
      <c r="L243" s="743"/>
    </row>
    <row r="244" spans="1:12" ht="15" customHeight="1" x14ac:dyDescent="0.3">
      <c r="A244" s="112">
        <f>Sheet1!A949</f>
        <v>302035952500</v>
      </c>
      <c r="B244" s="598" t="str">
        <f>IFERROR(VLOOKUP(A244,Sheet1!$A$4:$H$2722,5,0),"-")</f>
        <v>VMB Heraklith 50x2000x500 mm</v>
      </c>
      <c r="C244" s="593" t="e">
        <f>VLOOKUP(#REF!,Sheet1!$A$4:$H$2722,7,1)</f>
        <v>#REF!</v>
      </c>
      <c r="D244" s="599" t="e">
        <f>VLOOKUP(#REF!,Sheet1!$A$4:$H$2722,7,1)</f>
        <v>#REF!</v>
      </c>
      <c r="E244" s="41" t="str">
        <f>IFERROR(VLOOKUP(A244,Sheet1!$A$4:$N$2722,7,1),"-")</f>
        <v xml:space="preserve">mp </v>
      </c>
      <c r="F244" s="56">
        <f>IFERROR(VLOOKUP(A244,Sheet1!$A$4:$N$2722,9,1),"-")</f>
        <v>50</v>
      </c>
      <c r="G244" s="38">
        <f>IFERROR(VLOOKUP(A244,Sheet1!$A$4:$N$2722,10,1),"-")</f>
        <v>500</v>
      </c>
      <c r="H244" s="56">
        <f>IFERROR(VLOOKUP(A244,Sheet1!$A$4:$N$2722,11,1),"-")</f>
        <v>2000</v>
      </c>
      <c r="I244" s="25">
        <f>IFERROR(VLOOKUP($A244,Sheet1!$A$4:$H$2722,8,1),"-")</f>
        <v>48.13</v>
      </c>
      <c r="J244" s="25">
        <f>I244-(I244*Cuprins!$H$23)</f>
        <v>48.13</v>
      </c>
      <c r="L244" s="743"/>
    </row>
    <row r="245" spans="1:12" ht="15" customHeight="1" x14ac:dyDescent="0.3">
      <c r="A245" s="111"/>
      <c r="B245" s="606" t="str">
        <f>IFERROR(VLOOKUP(A245,Sheet1!$A$4:$H$2722,5,0),"-")</f>
        <v>-</v>
      </c>
      <c r="C245" s="607" t="e">
        <f>VLOOKUP(#REF!,Sheet1!$A$4:$H$2722,7,1)</f>
        <v>#REF!</v>
      </c>
      <c r="D245" s="608" t="e">
        <f>VLOOKUP(#REF!,Sheet1!$A$4:$H$2722,7,1)</f>
        <v>#REF!</v>
      </c>
      <c r="E245" s="31" t="str">
        <f>IFERROR(VLOOKUP(A245,Sheet1!$A$4:$N$2722,7,1),"-")</f>
        <v>-</v>
      </c>
      <c r="F245" s="39" t="str">
        <f>IFERROR(VLOOKUP(A245,Sheet1!$A$4:$N$2722,9,1),"-")</f>
        <v>-</v>
      </c>
      <c r="G245" s="58" t="str">
        <f>IFERROR(VLOOKUP(A245,Sheet1!$A$4:$N$2722,10,1),"-")</f>
        <v>-</v>
      </c>
      <c r="H245" s="39" t="str">
        <f>IFERROR(VLOOKUP(A245,Sheet1!$A$4:$N$2722,11,1),"-")</f>
        <v>-</v>
      </c>
      <c r="I245" s="26" t="str">
        <f>IFERROR(VLOOKUP($A245,Sheet1!$A$4:$H$2722,8,1),"-")</f>
        <v>-</v>
      </c>
      <c r="J245" s="26" t="str">
        <f>IFERROR(VLOOKUP($A245,Sheet1!$A$4:$H$2722,8,1),"-")</f>
        <v>-</v>
      </c>
      <c r="L245" s="743"/>
    </row>
    <row r="246" spans="1:12" ht="15" customHeight="1" x14ac:dyDescent="0.3">
      <c r="A246" s="113"/>
      <c r="B246" s="610" t="str">
        <f>IFERROR(VLOOKUP(A246,Sheet1!$A$4:$H$2722,5,0),"-")</f>
        <v>-</v>
      </c>
      <c r="C246" s="597" t="e">
        <f>VLOOKUP(#REF!,Sheet1!$A$4:$H$2722,7,1)</f>
        <v>#REF!</v>
      </c>
      <c r="D246" s="622" t="e">
        <f>VLOOKUP(#REF!,Sheet1!$A$4:$H$2722,7,1)</f>
        <v>#REF!</v>
      </c>
      <c r="E246" s="45" t="str">
        <f>IFERROR(VLOOKUP(A246,Sheet1!$A$4:$N$2722,7,1),"-")</f>
        <v>-</v>
      </c>
      <c r="F246" s="35" t="str">
        <f>IFERROR(VLOOKUP(A246,Sheet1!$A$4:$N$2722,9,1),"-")</f>
        <v>-</v>
      </c>
      <c r="G246" s="59" t="str">
        <f>IFERROR(VLOOKUP(A246,Sheet1!$A$4:$N$2722,10,1),"-")</f>
        <v>-</v>
      </c>
      <c r="H246" s="59" t="str">
        <f>IFERROR(VLOOKUP(A246,Sheet1!$A$4:$N$2722,11,1),"-")</f>
        <v>-</v>
      </c>
      <c r="I246" s="43" t="str">
        <f>IFERROR(VLOOKUP($A246,Sheet1!$A$4:$H$2722,8,1),"-")</f>
        <v>-</v>
      </c>
      <c r="J246" s="43" t="str">
        <f>IFERROR(VLOOKUP($A246,Sheet1!$A$4:$H$2722,8,1),"-")</f>
        <v>-</v>
      </c>
      <c r="L246" s="743"/>
    </row>
    <row r="247" spans="1:12" ht="15" customHeight="1" x14ac:dyDescent="0.3">
      <c r="L247" s="743"/>
    </row>
    <row r="248" spans="1:12" ht="15" customHeight="1" x14ac:dyDescent="0.3">
      <c r="L248" s="743"/>
    </row>
    <row r="249" spans="1:12" ht="15" customHeight="1" x14ac:dyDescent="0.3">
      <c r="L249" s="743"/>
    </row>
    <row r="250" spans="1:12" ht="15" customHeight="1" x14ac:dyDescent="0.3">
      <c r="L250" s="743"/>
    </row>
    <row r="251" spans="1:12" ht="15" customHeight="1" x14ac:dyDescent="0.3">
      <c r="L251" s="743"/>
    </row>
    <row r="252" spans="1:12" ht="15" customHeight="1" x14ac:dyDescent="0.3">
      <c r="L252" s="743"/>
    </row>
    <row r="253" spans="1:12" ht="15" customHeight="1" x14ac:dyDescent="0.3">
      <c r="L253" s="743"/>
    </row>
    <row r="254" spans="1:12" ht="15" customHeight="1" x14ac:dyDescent="0.3">
      <c r="L254" s="743"/>
    </row>
    <row r="255" spans="1:12" ht="15" customHeight="1" x14ac:dyDescent="0.3">
      <c r="L255" s="743"/>
    </row>
    <row r="256" spans="1:12" ht="15" customHeight="1" x14ac:dyDescent="0.3">
      <c r="L256" s="743"/>
    </row>
    <row r="257" spans="1:12" ht="15" customHeight="1" x14ac:dyDescent="0.3">
      <c r="L257" s="743"/>
    </row>
    <row r="258" spans="1:12" ht="15" customHeight="1" x14ac:dyDescent="0.3">
      <c r="L258" s="743"/>
    </row>
    <row r="259" spans="1:12" ht="15" customHeight="1" x14ac:dyDescent="0.3">
      <c r="L259" s="743"/>
    </row>
    <row r="260" spans="1:12" ht="15" customHeight="1" x14ac:dyDescent="0.3">
      <c r="L260" s="743"/>
    </row>
    <row r="261" spans="1:12" ht="15" customHeight="1" x14ac:dyDescent="0.3">
      <c r="L261" s="743"/>
    </row>
    <row r="262" spans="1:12" ht="15" customHeight="1" x14ac:dyDescent="0.3">
      <c r="L262" s="742" t="s">
        <v>3170</v>
      </c>
    </row>
    <row r="263" spans="1:12" ht="15" customHeight="1" thickBot="1" x14ac:dyDescent="0.35">
      <c r="L263" s="742"/>
    </row>
    <row r="264" spans="1:12" ht="15" customHeight="1" x14ac:dyDescent="0.3">
      <c r="A264" s="686"/>
      <c r="B264" s="661" t="s">
        <v>3209</v>
      </c>
      <c r="C264" s="661"/>
      <c r="D264" s="661"/>
      <c r="E264" s="661"/>
      <c r="F264" s="661"/>
      <c r="G264" s="661"/>
      <c r="H264" s="661"/>
      <c r="I264" s="738"/>
      <c r="J264" s="664"/>
      <c r="K264" s="7"/>
      <c r="L264" s="742"/>
    </row>
    <row r="265" spans="1:12" ht="15" customHeight="1" x14ac:dyDescent="0.3">
      <c r="A265" s="687"/>
      <c r="B265" s="662"/>
      <c r="C265" s="662"/>
      <c r="D265" s="662"/>
      <c r="E265" s="662"/>
      <c r="F265" s="662"/>
      <c r="G265" s="662"/>
      <c r="H265" s="662"/>
      <c r="I265" s="739"/>
      <c r="J265" s="665"/>
      <c r="K265" s="7"/>
      <c r="L265" s="742"/>
    </row>
    <row r="266" spans="1:12" ht="15" customHeight="1" thickBot="1" x14ac:dyDescent="0.35">
      <c r="A266" s="688"/>
      <c r="B266" s="663"/>
      <c r="C266" s="663"/>
      <c r="D266" s="663"/>
      <c r="E266" s="663"/>
      <c r="F266" s="663"/>
      <c r="G266" s="663"/>
      <c r="H266" s="663"/>
      <c r="I266" s="740"/>
      <c r="J266" s="666"/>
      <c r="K266" s="7"/>
      <c r="L266" s="742"/>
    </row>
    <row r="267" spans="1:12" ht="15" customHeight="1" x14ac:dyDescent="0.3">
      <c r="A267" s="1"/>
      <c r="B267" s="88"/>
      <c r="C267" s="4"/>
      <c r="D267" s="4"/>
      <c r="E267" s="4"/>
      <c r="F267" s="4"/>
      <c r="G267" s="4"/>
      <c r="H267" s="5"/>
      <c r="I267" s="3"/>
      <c r="J267" s="3"/>
      <c r="K267" s="9"/>
      <c r="L267" s="742"/>
    </row>
    <row r="268" spans="1:12" ht="15" customHeight="1" x14ac:dyDescent="0.3">
      <c r="A268" s="667"/>
      <c r="B268" s="669" t="s">
        <v>3210</v>
      </c>
      <c r="C268" s="669"/>
      <c r="D268" s="669"/>
      <c r="E268" s="669"/>
      <c r="F268" s="669"/>
      <c r="G268" s="669"/>
      <c r="H268" s="669"/>
      <c r="I268" s="671"/>
      <c r="J268" s="672"/>
      <c r="L268" s="742"/>
    </row>
    <row r="269" spans="1:12" ht="15" customHeight="1" x14ac:dyDescent="0.3">
      <c r="A269" s="668"/>
      <c r="B269" s="670"/>
      <c r="C269" s="670"/>
      <c r="D269" s="670"/>
      <c r="E269" s="670"/>
      <c r="F269" s="670"/>
      <c r="G269" s="670"/>
      <c r="H269" s="670"/>
      <c r="I269" s="673"/>
      <c r="J269" s="674"/>
      <c r="K269" s="9"/>
      <c r="L269" s="742"/>
    </row>
    <row r="270" spans="1:12" ht="15" customHeight="1" x14ac:dyDescent="0.3">
      <c r="A270" s="698" t="s">
        <v>2989</v>
      </c>
      <c r="B270" s="631" t="s">
        <v>2996</v>
      </c>
      <c r="C270" s="631"/>
      <c r="D270" s="631"/>
      <c r="E270" s="642" t="s">
        <v>3035</v>
      </c>
      <c r="F270" s="642" t="s">
        <v>2991</v>
      </c>
      <c r="G270" s="642" t="s">
        <v>2990</v>
      </c>
      <c r="H270" s="642" t="s">
        <v>3010</v>
      </c>
      <c r="I270" s="522" t="s">
        <v>3430</v>
      </c>
      <c r="J270" s="498" t="s">
        <v>3431</v>
      </c>
      <c r="K270" s="9"/>
      <c r="L270" s="742"/>
    </row>
    <row r="271" spans="1:12" ht="15" customHeight="1" x14ac:dyDescent="0.3">
      <c r="A271" s="699"/>
      <c r="B271" s="633"/>
      <c r="C271" s="633"/>
      <c r="D271" s="633"/>
      <c r="E271" s="643"/>
      <c r="F271" s="643"/>
      <c r="G271" s="643"/>
      <c r="H271" s="643"/>
      <c r="I271" s="524"/>
      <c r="J271" s="500"/>
      <c r="K271" s="9"/>
      <c r="L271" s="742"/>
    </row>
    <row r="272" spans="1:12" ht="15" customHeight="1" x14ac:dyDescent="0.3">
      <c r="A272" s="700"/>
      <c r="B272" s="635"/>
      <c r="C272" s="635"/>
      <c r="D272" s="635"/>
      <c r="E272" s="644"/>
      <c r="F272" s="643"/>
      <c r="G272" s="644"/>
      <c r="H272" s="644"/>
      <c r="I272" s="524"/>
      <c r="J272" s="500"/>
      <c r="K272" s="9"/>
      <c r="L272" s="742"/>
    </row>
    <row r="273" spans="1:12" ht="15" customHeight="1" x14ac:dyDescent="0.3">
      <c r="A273" s="109">
        <f>Sheet1!A990</f>
        <v>302235100200</v>
      </c>
      <c r="B273" s="626" t="str">
        <f>IFERROR(VLOOKUP(A273,Sheet1!$A$4:$H$2722,5,0),"-")</f>
        <v>VMB FKD 20x600x1000</v>
      </c>
      <c r="C273" s="627" t="e">
        <f>VLOOKUP(#REF!,Sheet1!$A$4:$H$2722,7,1)</f>
        <v>#REF!</v>
      </c>
      <c r="D273" s="628" t="e">
        <f>VLOOKUP(#REF!,Sheet1!$A$4:$H$2722,7,1)</f>
        <v>#REF!</v>
      </c>
      <c r="E273" s="30" t="str">
        <f>IFERROR(VLOOKUP(A273,Sheet1!$A$4:$N$2722,7,1),"-")</f>
        <v xml:space="preserve">mp </v>
      </c>
      <c r="F273" s="55">
        <f>IFERROR(VLOOKUP(A273,Sheet1!$A$4:$N$2722,9,1),"-")</f>
        <v>20</v>
      </c>
      <c r="G273" s="55">
        <f>IFERROR(VLOOKUP(A273,Sheet1!$A$4:$N$2722,10,1),"-")</f>
        <v>1000</v>
      </c>
      <c r="H273" s="55">
        <f>IFERROR(VLOOKUP(A273,Sheet1!$A$4:$N$2722,11,1),"-")</f>
        <v>600</v>
      </c>
      <c r="I273" s="26">
        <f>IFERROR(VLOOKUP($A273,Sheet1!$A$4:$H$2722,8,1),"-")</f>
        <v>13.25</v>
      </c>
      <c r="J273" s="26">
        <f>I273-(I273*Cuprins!$H$23)</f>
        <v>13.25</v>
      </c>
      <c r="K273" s="9"/>
      <c r="L273" s="742"/>
    </row>
    <row r="274" spans="1:12" ht="15" customHeight="1" x14ac:dyDescent="0.3">
      <c r="A274" s="107">
        <f>Sheet1!A991</f>
        <v>302235100300</v>
      </c>
      <c r="B274" s="89" t="str">
        <f>IFERROR(VLOOKUP(A274,Sheet1!$A$4:$H$2722,5,0),"-")</f>
        <v>VMB FKD 30x600x1000</v>
      </c>
      <c r="C274" s="90"/>
      <c r="D274" s="91"/>
      <c r="E274" s="41" t="str">
        <f>IFERROR(VLOOKUP(A274,Sheet1!$A$4:$N$2722,7,1),"-")</f>
        <v xml:space="preserve">mp </v>
      </c>
      <c r="F274" s="56">
        <f>IFERROR(VLOOKUP(A274,Sheet1!$A$4:$N$2722,9,1),"-")</f>
        <v>30</v>
      </c>
      <c r="G274" s="38">
        <f>IFERROR(VLOOKUP(A274,Sheet1!$A$4:$N$2722,10,1),"-")</f>
        <v>1000</v>
      </c>
      <c r="H274" s="57">
        <f>IFERROR(VLOOKUP(A274,Sheet1!$A$4:$N$2722,11,1),"-")</f>
        <v>600</v>
      </c>
      <c r="I274" s="42">
        <f>IFERROR(VLOOKUP($A274,Sheet1!$A$4:$H$2722,8,1),"-")</f>
        <v>19.87</v>
      </c>
      <c r="J274" s="42">
        <f>I274-(I274*Cuprins!$H$23)</f>
        <v>19.87</v>
      </c>
      <c r="K274" s="9"/>
      <c r="L274" s="742"/>
    </row>
    <row r="275" spans="1:12" ht="15" customHeight="1" x14ac:dyDescent="0.3">
      <c r="A275" s="105">
        <f>Sheet1!A992</f>
        <v>302235100400</v>
      </c>
      <c r="B275" s="594" t="str">
        <f>IFERROR(VLOOKUP(A275,Sheet1!$A$4:$H$2722,5,0),"-")</f>
        <v>VMB FKD 40x600x1000</v>
      </c>
      <c r="C275" s="595" t="e">
        <f>VLOOKUP(#REF!,Sheet1!$A$4:$H$2722,7,1)</f>
        <v>#REF!</v>
      </c>
      <c r="D275" s="596" t="e">
        <f>VLOOKUP(#REF!,Sheet1!$A$4:$H$2722,7,1)</f>
        <v>#REF!</v>
      </c>
      <c r="E275" s="31" t="str">
        <f>IFERROR(VLOOKUP(A275,Sheet1!$A$4:$N$2722,7,1),"-")</f>
        <v xml:space="preserve">mp </v>
      </c>
      <c r="F275" s="39">
        <f>IFERROR(VLOOKUP(A275,Sheet1!$A$4:$N$2722,9,1),"-")</f>
        <v>40</v>
      </c>
      <c r="G275" s="58">
        <f>IFERROR(VLOOKUP(A275,Sheet1!$A$4:$N$2722,10,1),"-")</f>
        <v>1000</v>
      </c>
      <c r="H275" s="39">
        <f>IFERROR(VLOOKUP(A275,Sheet1!$A$4:$N$2722,11,1),"-")</f>
        <v>600</v>
      </c>
      <c r="I275" s="26">
        <f>IFERROR(VLOOKUP($A275,Sheet1!$A$4:$H$2722,8,1),"-")</f>
        <v>21.04</v>
      </c>
      <c r="J275" s="26">
        <f>I275-(I275*Cuprins!$H$23)</f>
        <v>21.04</v>
      </c>
      <c r="K275" s="9"/>
      <c r="L275" s="742"/>
    </row>
    <row r="276" spans="1:12" ht="15" customHeight="1" x14ac:dyDescent="0.3">
      <c r="A276" s="107">
        <f>Sheet1!A993</f>
        <v>302235100500</v>
      </c>
      <c r="B276" s="598" t="str">
        <f>IFERROR(VLOOKUP(A276,Sheet1!$A$4:$H$2722,5,0),"-")</f>
        <v>VMB FKD 50x600x1000mm</v>
      </c>
      <c r="C276" s="654"/>
      <c r="D276" s="599"/>
      <c r="E276" s="41" t="str">
        <f>IFERROR(VLOOKUP(A276,Sheet1!$A$4:$N$2722,7,1),"-")</f>
        <v xml:space="preserve">mp </v>
      </c>
      <c r="F276" s="56">
        <f>IFERROR(VLOOKUP(A276,Sheet1!$A$4:$N$2722,9,1),"-")</f>
        <v>50</v>
      </c>
      <c r="G276" s="38">
        <f>IFERROR(VLOOKUP(A276,Sheet1!$A$4:$N$2722,10,1),"-")</f>
        <v>1000</v>
      </c>
      <c r="H276" s="57">
        <f>IFERROR(VLOOKUP(A276,Sheet1!$A$4:$N$2722,11,1),"-")</f>
        <v>600</v>
      </c>
      <c r="I276" s="42">
        <f>IFERROR(VLOOKUP($A276,Sheet1!$A$4:$H$2722,8,1),"-")</f>
        <v>31.01</v>
      </c>
      <c r="J276" s="42">
        <f>I276-(I276*Cuprins!$H$23)</f>
        <v>31.01</v>
      </c>
      <c r="K276" s="9"/>
      <c r="L276" s="742"/>
    </row>
    <row r="277" spans="1:12" ht="15" customHeight="1" x14ac:dyDescent="0.3">
      <c r="A277" s="105">
        <f>Sheet1!A994</f>
        <v>302235101000</v>
      </c>
      <c r="B277" s="594" t="str">
        <f>IFERROR(VLOOKUP(A277,Sheet1!$A$4:$H$2722,5,0),"-")</f>
        <v xml:space="preserve">VMB FKD 100x600x1000 </v>
      </c>
      <c r="C277" s="595" t="e">
        <f>VLOOKUP(#REF!,Sheet1!$A$4:$H$2722,7,1)</f>
        <v>#REF!</v>
      </c>
      <c r="D277" s="596" t="e">
        <f>VLOOKUP(#REF!,Sheet1!$A$4:$H$2722,7,1)</f>
        <v>#REF!</v>
      </c>
      <c r="E277" s="31" t="str">
        <f>IFERROR(VLOOKUP(A277,Sheet1!$A$4:$N$2722,7,1),"-")</f>
        <v xml:space="preserve">mp </v>
      </c>
      <c r="F277" s="39">
        <f>IFERROR(VLOOKUP(A277,Sheet1!$A$4:$N$2722,9,1),"-")</f>
        <v>100</v>
      </c>
      <c r="G277" s="58">
        <f>IFERROR(VLOOKUP(A277,Sheet1!$A$4:$N$2722,10,1),"-")</f>
        <v>1000</v>
      </c>
      <c r="H277" s="39">
        <f>IFERROR(VLOOKUP(A277,Sheet1!$A$4:$N$2722,11,1),"-")</f>
        <v>600</v>
      </c>
      <c r="I277" s="26">
        <f>IFERROR(VLOOKUP($A277,Sheet1!$A$4:$H$2722,8,1),"-")</f>
        <v>62.03</v>
      </c>
      <c r="J277" s="26">
        <f>I277-(I277*Cuprins!$H$23)</f>
        <v>62.03</v>
      </c>
      <c r="K277" s="9"/>
      <c r="L277" s="494">
        <f>L225+1</f>
        <v>73</v>
      </c>
    </row>
    <row r="278" spans="1:12" ht="15" customHeight="1" x14ac:dyDescent="0.3">
      <c r="A278" s="108"/>
      <c r="B278" s="614" t="str">
        <f>IFERROR(VLOOKUP(A278,Sheet1!$A$4:$H$2722,5,0),"-")</f>
        <v>-</v>
      </c>
      <c r="C278" s="609" t="e">
        <f>VLOOKUP(#REF!,Sheet1!$A$4:$H$2722,7,1)</f>
        <v>#REF!</v>
      </c>
      <c r="D278" s="615" t="e">
        <f>VLOOKUP(#REF!,Sheet1!$A$4:$H$2722,7,1)</f>
        <v>#REF!</v>
      </c>
      <c r="E278" s="45" t="str">
        <f>IFERROR(VLOOKUP(A278,Sheet1!$A$4:$N$2722,7,1),"-")</f>
        <v>-</v>
      </c>
      <c r="F278" s="28" t="str">
        <f>IFERROR(VLOOKUP(A278,Sheet1!$A$4:$N$2722,9,1),"-")</f>
        <v>-</v>
      </c>
      <c r="G278" s="44" t="str">
        <f>IFERROR(VLOOKUP(A278,Sheet1!$A$4:$N$2722,10,1),"-")</f>
        <v>-</v>
      </c>
      <c r="H278" s="44" t="str">
        <f>IFERROR(VLOOKUP(A278,Sheet1!$A$4:$N$2722,11,1),"-")</f>
        <v>-</v>
      </c>
      <c r="I278" s="43" t="str">
        <f>IFERROR(VLOOKUP($A278,Sheet1!$A$4:$H$2722,8,1),"-")</f>
        <v>-</v>
      </c>
      <c r="J278" s="43" t="str">
        <f>IFERROR(VLOOKUP($A278,Sheet1!$A$4:$H$2722,8,1),"-")</f>
        <v>-</v>
      </c>
      <c r="K278" s="9"/>
      <c r="L278" s="494"/>
    </row>
    <row r="279" spans="1:12" ht="15" customHeight="1" x14ac:dyDescent="0.3">
      <c r="A279" s="13"/>
      <c r="C279" s="13"/>
      <c r="D279" s="13"/>
      <c r="E279" s="13"/>
      <c r="F279" s="13"/>
      <c r="H279" s="13"/>
      <c r="I279" s="13"/>
      <c r="J279" s="13"/>
      <c r="K279" s="9"/>
      <c r="L279" s="743" t="s">
        <v>3376</v>
      </c>
    </row>
    <row r="280" spans="1:12" ht="15" customHeight="1" x14ac:dyDescent="0.3">
      <c r="A280" s="667"/>
      <c r="B280" s="669" t="s">
        <v>3211</v>
      </c>
      <c r="C280" s="669"/>
      <c r="D280" s="669"/>
      <c r="E280" s="669"/>
      <c r="F280" s="669"/>
      <c r="G280" s="669"/>
      <c r="H280" s="669"/>
      <c r="I280" s="671"/>
      <c r="J280" s="672"/>
      <c r="K280" s="9"/>
      <c r="L280" s="743"/>
    </row>
    <row r="281" spans="1:12" ht="15" customHeight="1" x14ac:dyDescent="0.3">
      <c r="A281" s="668"/>
      <c r="B281" s="670"/>
      <c r="C281" s="670"/>
      <c r="D281" s="670"/>
      <c r="E281" s="670"/>
      <c r="F281" s="670"/>
      <c r="G281" s="670"/>
      <c r="H281" s="670"/>
      <c r="I281" s="673"/>
      <c r="J281" s="674"/>
      <c r="K281" s="9"/>
      <c r="L281" s="743"/>
    </row>
    <row r="282" spans="1:12" ht="15" customHeight="1" x14ac:dyDescent="0.3">
      <c r="A282" s="698" t="s">
        <v>2989</v>
      </c>
      <c r="B282" s="631" t="s">
        <v>2996</v>
      </c>
      <c r="C282" s="631"/>
      <c r="D282" s="631"/>
      <c r="E282" s="642" t="s">
        <v>3035</v>
      </c>
      <c r="F282" s="642" t="s">
        <v>2991</v>
      </c>
      <c r="G282" s="642" t="s">
        <v>2990</v>
      </c>
      <c r="H282" s="642" t="s">
        <v>3010</v>
      </c>
      <c r="I282" s="522" t="s">
        <v>3430</v>
      </c>
      <c r="J282" s="498" t="s">
        <v>3431</v>
      </c>
      <c r="K282" s="9"/>
      <c r="L282" s="743"/>
    </row>
    <row r="283" spans="1:12" ht="15" customHeight="1" x14ac:dyDescent="0.3">
      <c r="A283" s="699"/>
      <c r="B283" s="633"/>
      <c r="C283" s="633"/>
      <c r="D283" s="633"/>
      <c r="E283" s="643"/>
      <c r="F283" s="643"/>
      <c r="G283" s="643"/>
      <c r="H283" s="643"/>
      <c r="I283" s="524"/>
      <c r="J283" s="500"/>
      <c r="L283" s="743"/>
    </row>
    <row r="284" spans="1:12" ht="15" customHeight="1" x14ac:dyDescent="0.3">
      <c r="A284" s="700"/>
      <c r="B284" s="635"/>
      <c r="C284" s="635"/>
      <c r="D284" s="635"/>
      <c r="E284" s="644"/>
      <c r="F284" s="643"/>
      <c r="G284" s="644"/>
      <c r="H284" s="644"/>
      <c r="I284" s="524"/>
      <c r="J284" s="500"/>
      <c r="L284" s="743"/>
    </row>
    <row r="285" spans="1:12" ht="15" customHeight="1" x14ac:dyDescent="0.3">
      <c r="A285" s="109">
        <f>Sheet1!A995</f>
        <v>302235200800</v>
      </c>
      <c r="B285" s="93" t="str">
        <f>IFERROR(VLOOKUP(A285,Sheet1!$A$4:$H$2722,5,0),"-")</f>
        <v xml:space="preserve">VMB FKD N Thermal 80x600x1000 </v>
      </c>
      <c r="C285" s="94"/>
      <c r="D285" s="95"/>
      <c r="E285" s="30" t="str">
        <f>IFERROR(VLOOKUP(A285,Sheet1!$A$4:$N$2722,7,1),"-")</f>
        <v xml:space="preserve">mp </v>
      </c>
      <c r="F285" s="55">
        <f>IFERROR(VLOOKUP(A285,Sheet1!$A$4:$N$2722,9,1),"-")</f>
        <v>80</v>
      </c>
      <c r="G285" s="55">
        <f>IFERROR(VLOOKUP(A285,Sheet1!$A$4:$N$2722,10,1),"-")</f>
        <v>1000</v>
      </c>
      <c r="H285" s="55">
        <f>IFERROR(VLOOKUP(A285,Sheet1!$A$4:$N$2722,11,1),"-")</f>
        <v>600</v>
      </c>
      <c r="I285" s="26">
        <f>IFERROR(VLOOKUP($A285,Sheet1!$A$4:$H$2722,8,1),"-")</f>
        <v>49.16</v>
      </c>
      <c r="J285" s="26">
        <f>I285-(I285*Cuprins!$H$23)</f>
        <v>49.16</v>
      </c>
      <c r="L285" s="743"/>
    </row>
    <row r="286" spans="1:12" ht="15" customHeight="1" x14ac:dyDescent="0.3">
      <c r="A286" s="107">
        <f>Sheet1!A996</f>
        <v>302235201200</v>
      </c>
      <c r="B286" s="89" t="str">
        <f>IFERROR(VLOOKUP(A286,Sheet1!$A$4:$H$2722,5,0),"-")</f>
        <v>VMB FKD N Thermal 120x600x1000</v>
      </c>
      <c r="C286" s="90"/>
      <c r="D286" s="91"/>
      <c r="E286" s="41" t="str">
        <f>IFERROR(VLOOKUP(A286,Sheet1!$A$4:$N$2722,7,1),"-")</f>
        <v xml:space="preserve">mp </v>
      </c>
      <c r="F286" s="56">
        <f>IFERROR(VLOOKUP(A286,Sheet1!$A$4:$N$2722,9,1),"-")</f>
        <v>120</v>
      </c>
      <c r="G286" s="38">
        <f>IFERROR(VLOOKUP(A286,Sheet1!$A$4:$N$2722,10,1),"-")</f>
        <v>1000</v>
      </c>
      <c r="H286" s="56">
        <f>IFERROR(VLOOKUP(A286,Sheet1!$A$4:$N$2722,11,1),"-")</f>
        <v>600</v>
      </c>
      <c r="I286" s="25">
        <f>IFERROR(VLOOKUP($A286,Sheet1!$A$4:$H$2722,8,1),"-")</f>
        <v>73.73</v>
      </c>
      <c r="J286" s="25">
        <f>I286-(I286*Cuprins!$H$23)</f>
        <v>73.73</v>
      </c>
      <c r="L286" s="743"/>
    </row>
    <row r="287" spans="1:12" ht="15" customHeight="1" x14ac:dyDescent="0.3">
      <c r="A287" s="110"/>
      <c r="B287" s="753" t="str">
        <f>IFERROR(VLOOKUP(A287,Sheet1!$A$4:$H$2722,5,0),"-")</f>
        <v>-</v>
      </c>
      <c r="C287" s="754" t="e">
        <f>VLOOKUP(#REF!,Sheet1!$A$4:$H$2722,7,1)</f>
        <v>#REF!</v>
      </c>
      <c r="D287" s="755" t="e">
        <f>VLOOKUP(#REF!,Sheet1!$A$4:$H$2722,7,1)</f>
        <v>#REF!</v>
      </c>
      <c r="E287" s="77" t="str">
        <f>IFERROR(VLOOKUP(A287,Sheet1!$A$4:$N$2722,7,1),"-")</f>
        <v>-</v>
      </c>
      <c r="F287" s="75" t="str">
        <f>IFERROR(VLOOKUP(A287,Sheet1!$A$4:$N$2722,9,1),"-")</f>
        <v>-</v>
      </c>
      <c r="G287" s="78" t="str">
        <f>IFERROR(VLOOKUP(A287,Sheet1!$A$4:$N$2722,10,1),"-")</f>
        <v>-</v>
      </c>
      <c r="H287" s="78" t="str">
        <f>IFERROR(VLOOKUP(A287,Sheet1!$A$4:$N$2722,11,1),"-")</f>
        <v>-</v>
      </c>
      <c r="I287" s="79" t="str">
        <f>IFERROR(VLOOKUP($A287,Sheet1!$A$4:$H$2722,8,1),"-")</f>
        <v>-</v>
      </c>
      <c r="J287" s="79" t="str">
        <f>IFERROR(VLOOKUP($A287,Sheet1!$A$4:$H$2722,8,1),"-")</f>
        <v>-</v>
      </c>
      <c r="L287" s="743"/>
    </row>
    <row r="288" spans="1:12" ht="15" customHeight="1" x14ac:dyDescent="0.3">
      <c r="A288" s="667"/>
      <c r="B288" s="669" t="s">
        <v>3212</v>
      </c>
      <c r="C288" s="669"/>
      <c r="D288" s="669"/>
      <c r="E288" s="669"/>
      <c r="F288" s="669"/>
      <c r="G288" s="669"/>
      <c r="H288" s="669"/>
      <c r="I288" s="671"/>
      <c r="J288" s="672"/>
      <c r="L288" s="743"/>
    </row>
    <row r="289" spans="1:12" ht="15" customHeight="1" x14ac:dyDescent="0.3">
      <c r="A289" s="668"/>
      <c r="B289" s="670"/>
      <c r="C289" s="670"/>
      <c r="D289" s="670"/>
      <c r="E289" s="670"/>
      <c r="F289" s="670"/>
      <c r="G289" s="670"/>
      <c r="H289" s="670"/>
      <c r="I289" s="673"/>
      <c r="J289" s="674"/>
      <c r="L289" s="743"/>
    </row>
    <row r="290" spans="1:12" ht="15" customHeight="1" x14ac:dyDescent="0.3">
      <c r="A290" s="698" t="s">
        <v>2989</v>
      </c>
      <c r="B290" s="631" t="s">
        <v>2996</v>
      </c>
      <c r="C290" s="631"/>
      <c r="D290" s="631"/>
      <c r="E290" s="642" t="s">
        <v>3035</v>
      </c>
      <c r="F290" s="642" t="s">
        <v>2991</v>
      </c>
      <c r="G290" s="642" t="s">
        <v>2990</v>
      </c>
      <c r="H290" s="642" t="s">
        <v>3010</v>
      </c>
      <c r="I290" s="522" t="s">
        <v>3430</v>
      </c>
      <c r="J290" s="498" t="s">
        <v>3431</v>
      </c>
      <c r="K290" s="7"/>
      <c r="L290" s="743"/>
    </row>
    <row r="291" spans="1:12" ht="15" customHeight="1" x14ac:dyDescent="0.3">
      <c r="A291" s="699"/>
      <c r="B291" s="633"/>
      <c r="C291" s="633"/>
      <c r="D291" s="633"/>
      <c r="E291" s="643"/>
      <c r="F291" s="643"/>
      <c r="G291" s="643"/>
      <c r="H291" s="643"/>
      <c r="I291" s="524"/>
      <c r="J291" s="500"/>
      <c r="K291" s="7"/>
      <c r="L291" s="743"/>
    </row>
    <row r="292" spans="1:12" ht="15" customHeight="1" x14ac:dyDescent="0.3">
      <c r="A292" s="700"/>
      <c r="B292" s="635"/>
      <c r="C292" s="635"/>
      <c r="D292" s="635"/>
      <c r="E292" s="644"/>
      <c r="F292" s="643"/>
      <c r="G292" s="644"/>
      <c r="H292" s="644"/>
      <c r="I292" s="524"/>
      <c r="J292" s="500"/>
      <c r="L292" s="743"/>
    </row>
    <row r="293" spans="1:12" ht="15" customHeight="1" x14ac:dyDescent="0.3">
      <c r="A293" s="111">
        <f>Sheet1!A997</f>
        <v>302235400500</v>
      </c>
      <c r="B293" s="626" t="str">
        <f>IFERROR(VLOOKUP(A293,Sheet1!$A$4:$H$2722,5,0),"-")</f>
        <v>VMB FKD-S Thermal 50x600x1000</v>
      </c>
      <c r="C293" s="627" t="e">
        <f>VLOOKUP(#REF!,Sheet1!$A$4:$H$2722,7,1)</f>
        <v>#REF!</v>
      </c>
      <c r="D293" s="628" t="e">
        <f>VLOOKUP(#REF!,Sheet1!$A$4:$H$2722,7,1)</f>
        <v>#REF!</v>
      </c>
      <c r="E293" s="30" t="str">
        <f>IFERROR(VLOOKUP(A293,Sheet1!$A$4:$N$2722,7,1),"-")</f>
        <v xml:space="preserve">mp </v>
      </c>
      <c r="F293" s="55">
        <f>IFERROR(VLOOKUP(A293,Sheet1!$A$4:$N$2722,9,1),"-")</f>
        <v>50</v>
      </c>
      <c r="G293" s="55">
        <f>IFERROR(VLOOKUP(A293,Sheet1!$A$4:$N$2722,10,1),"-")</f>
        <v>1000</v>
      </c>
      <c r="H293" s="55">
        <f>IFERROR(VLOOKUP(A293,Sheet1!$A$4:$N$2722,11,1),"-")</f>
        <v>600</v>
      </c>
      <c r="I293" s="26">
        <f>IFERROR(VLOOKUP($A293,Sheet1!$A$4:$H$2722,8,1),"-")</f>
        <v>30.41</v>
      </c>
      <c r="J293" s="26">
        <f>I293-(I293*Cuprins!$H$23)</f>
        <v>30.41</v>
      </c>
      <c r="L293" s="743"/>
    </row>
    <row r="294" spans="1:12" ht="15" customHeight="1" x14ac:dyDescent="0.3">
      <c r="A294" s="112">
        <f>Sheet1!A998</f>
        <v>302235400600</v>
      </c>
      <c r="B294" s="744" t="str">
        <f>IFERROR(VLOOKUP(A294,Sheet1!$A$4:$H$2722,5,0),"-")</f>
        <v>VMB FKD-S Thermal 60x600x1000</v>
      </c>
      <c r="C294" s="728" t="e">
        <f>VLOOKUP(#REF!,Sheet1!$A$4:$H$2722,7,1)</f>
        <v>#REF!</v>
      </c>
      <c r="D294" s="745" t="e">
        <f>VLOOKUP(#REF!,Sheet1!$A$4:$H$2722,7,1)</f>
        <v>#REF!</v>
      </c>
      <c r="E294" s="41" t="str">
        <f>IFERROR(VLOOKUP(A294,Sheet1!$A$4:$N$2722,7,1),"-")</f>
        <v xml:space="preserve">mp </v>
      </c>
      <c r="F294" s="56">
        <f>IFERROR(VLOOKUP(A294,Sheet1!$A$4:$N$2722,9,1),"-")</f>
        <v>60</v>
      </c>
      <c r="G294" s="38">
        <f>IFERROR(VLOOKUP(A294,Sheet1!$A$4:$N$2722,10,1),"-")</f>
        <v>1000</v>
      </c>
      <c r="H294" s="56">
        <f>IFERROR(VLOOKUP(A294,Sheet1!$A$4:$N$2722,11,1),"-")</f>
        <v>600</v>
      </c>
      <c r="I294" s="25">
        <f>IFERROR(VLOOKUP($A294,Sheet1!$A$4:$H$2722,8,1),"-")</f>
        <v>36.49</v>
      </c>
      <c r="J294" s="25">
        <f>I294-(I294*Cuprins!$H$23)</f>
        <v>36.49</v>
      </c>
      <c r="L294" s="743"/>
    </row>
    <row r="295" spans="1:12" ht="15" customHeight="1" x14ac:dyDescent="0.3">
      <c r="A295" s="111">
        <f>Sheet1!A999</f>
        <v>302235410800</v>
      </c>
      <c r="B295" s="626" t="str">
        <f>IFERROR(VLOOKUP(A295,Sheet1!$A$4:$H$2722,5,0),"-")</f>
        <v>VMB FKD-S Thermal 80x600x1000</v>
      </c>
      <c r="C295" s="627" t="e">
        <f>VLOOKUP(#REF!,Sheet1!$A$4:$H$2722,7,1)</f>
        <v>#REF!</v>
      </c>
      <c r="D295" s="628" t="e">
        <f>VLOOKUP(#REF!,Sheet1!$A$4:$H$2722,7,1)</f>
        <v>#REF!</v>
      </c>
      <c r="E295" s="30" t="str">
        <f>IFERROR(VLOOKUP(A295,Sheet1!$A$4:$N$2722,7,1),"-")</f>
        <v xml:space="preserve">mp </v>
      </c>
      <c r="F295" s="55">
        <f>IFERROR(VLOOKUP(A295,Sheet1!$A$4:$N$2722,9,1),"-")</f>
        <v>80</v>
      </c>
      <c r="G295" s="55">
        <f>IFERROR(VLOOKUP(A295,Sheet1!$A$4:$N$2722,10,1),"-")</f>
        <v>1000</v>
      </c>
      <c r="H295" s="55">
        <f>IFERROR(VLOOKUP(A295,Sheet1!$A$4:$N$2722,11,1),"-")</f>
        <v>600</v>
      </c>
      <c r="I295" s="26">
        <f>IFERROR(VLOOKUP($A295,Sheet1!$A$4:$H$2722,8,1),"-")</f>
        <v>48.66</v>
      </c>
      <c r="J295" s="26">
        <f>I295-(I295*Cuprins!$H$23)</f>
        <v>48.66</v>
      </c>
      <c r="L295" s="743"/>
    </row>
    <row r="296" spans="1:12" ht="15" customHeight="1" x14ac:dyDescent="0.3">
      <c r="A296" s="112">
        <f>Sheet1!A1000</f>
        <v>302235411000</v>
      </c>
      <c r="B296" s="598" t="str">
        <f>IFERROR(VLOOKUP(A296,Sheet1!$A$4:$H$2722,5,0),"-")</f>
        <v>VMB FKD-S Thermal 100x600x1000</v>
      </c>
      <c r="C296" s="593" t="e">
        <f>VLOOKUP(#REF!,Sheet1!$A$4:$H$2722,7,1)</f>
        <v>#REF!</v>
      </c>
      <c r="D296" s="599" t="e">
        <f>VLOOKUP(#REF!,Sheet1!$A$4:$H$2722,7,1)</f>
        <v>#REF!</v>
      </c>
      <c r="E296" s="41" t="str">
        <f>IFERROR(VLOOKUP(A296,Sheet1!$A$4:$N$2722,7,1),"-")</f>
        <v xml:space="preserve">mp </v>
      </c>
      <c r="F296" s="56">
        <f>IFERROR(VLOOKUP(A296,Sheet1!$A$4:$N$2722,9,1),"-")</f>
        <v>100</v>
      </c>
      <c r="G296" s="38">
        <f>IFERROR(VLOOKUP(A296,Sheet1!$A$4:$N$2722,10,1),"-")</f>
        <v>1000</v>
      </c>
      <c r="H296" s="56">
        <f>IFERROR(VLOOKUP(A296,Sheet1!$A$4:$N$2722,11,1),"-")</f>
        <v>600</v>
      </c>
      <c r="I296" s="25">
        <f>IFERROR(VLOOKUP($A296,Sheet1!$A$4:$H$2722,8,1),"-")</f>
        <v>60.83</v>
      </c>
      <c r="J296" s="25">
        <f>I296-(I296*Cuprins!$H$23)</f>
        <v>60.83</v>
      </c>
      <c r="L296" s="743"/>
    </row>
    <row r="297" spans="1:12" ht="15" customHeight="1" x14ac:dyDescent="0.3">
      <c r="A297" s="111">
        <f>Sheet1!A1001</f>
        <v>302235411500</v>
      </c>
      <c r="B297" s="594" t="str">
        <f>IFERROR(VLOOKUP(A297,Sheet1!$A$4:$H$2722,5,0),"-")</f>
        <v>VMB FKD-S Thermal 150x600x1000</v>
      </c>
      <c r="C297" s="595" t="e">
        <f>VLOOKUP(#REF!,Sheet1!$A$4:$H$2722,7,1)</f>
        <v>#REF!</v>
      </c>
      <c r="D297" s="596" t="e">
        <f>VLOOKUP(#REF!,Sheet1!$A$4:$H$2722,7,1)</f>
        <v>#REF!</v>
      </c>
      <c r="E297" s="31" t="str">
        <f>IFERROR(VLOOKUP(A297,Sheet1!$A$4:$N$2722,7,1),"-")</f>
        <v xml:space="preserve">mp </v>
      </c>
      <c r="F297" s="39">
        <f>IFERROR(VLOOKUP(A297,Sheet1!$A$4:$N$2722,9,1),"-")</f>
        <v>150</v>
      </c>
      <c r="G297" s="58">
        <f>IFERROR(VLOOKUP(A297,Sheet1!$A$4:$N$2722,10,1),"-")</f>
        <v>1000</v>
      </c>
      <c r="H297" s="39">
        <f>IFERROR(VLOOKUP(A297,Sheet1!$A$4:$N$2722,11,1),"-")</f>
        <v>600</v>
      </c>
      <c r="I297" s="26">
        <f>IFERROR(VLOOKUP($A297,Sheet1!$A$4:$H$2722,8,1),"-")</f>
        <v>91.25</v>
      </c>
      <c r="J297" s="26">
        <f>I297-(I297*Cuprins!$H$23)</f>
        <v>91.25</v>
      </c>
      <c r="K297" s="9"/>
      <c r="L297" s="743"/>
    </row>
    <row r="298" spans="1:12" ht="15" customHeight="1" x14ac:dyDescent="0.3">
      <c r="A298" s="113"/>
      <c r="B298" s="614" t="str">
        <f>IFERROR(VLOOKUP(A298,Sheet1!$A$4:$H$2722,5,0),"-")</f>
        <v>-</v>
      </c>
      <c r="C298" s="609" t="e">
        <f>VLOOKUP(#REF!,Sheet1!$A$4:$H$2722,7,1)</f>
        <v>#REF!</v>
      </c>
      <c r="D298" s="615" t="e">
        <f>VLOOKUP(#REF!,Sheet1!$A$4:$H$2722,7,1)</f>
        <v>#REF!</v>
      </c>
      <c r="E298" s="45" t="str">
        <f>IFERROR(VLOOKUP(A298,Sheet1!$A$4:$N$2722,7,1),"-")</f>
        <v>-</v>
      </c>
      <c r="F298" s="35" t="str">
        <f>IFERROR(VLOOKUP(A298,Sheet1!$A$4:$N$2722,9,1),"-")</f>
        <v>-</v>
      </c>
      <c r="G298" s="59" t="str">
        <f>IFERROR(VLOOKUP(A298,Sheet1!$A$4:$N$2722,10,1),"-")</f>
        <v>-</v>
      </c>
      <c r="H298" s="59" t="str">
        <f>IFERROR(VLOOKUP(A298,Sheet1!$A$4:$N$2722,11,1),"-")</f>
        <v>-</v>
      </c>
      <c r="I298" s="43" t="str">
        <f>IFERROR(VLOOKUP($A298,Sheet1!$A$4:$H$2722,8,1),"-")</f>
        <v>-</v>
      </c>
      <c r="J298" s="43" t="str">
        <f>IFERROR(VLOOKUP($A298,Sheet1!$A$4:$H$2722,8,1),"-")</f>
        <v>-</v>
      </c>
      <c r="L298" s="743"/>
    </row>
    <row r="299" spans="1:12" ht="15" customHeight="1" x14ac:dyDescent="0.3">
      <c r="D299" t="s">
        <v>3171</v>
      </c>
      <c r="L299" s="743"/>
    </row>
    <row r="300" spans="1:12" ht="15" customHeight="1" x14ac:dyDescent="0.3">
      <c r="A300" s="667"/>
      <c r="B300" s="669" t="s">
        <v>3213</v>
      </c>
      <c r="C300" s="669"/>
      <c r="D300" s="669"/>
      <c r="E300" s="669"/>
      <c r="F300" s="669"/>
      <c r="G300" s="669"/>
      <c r="H300" s="669"/>
      <c r="I300" s="671"/>
      <c r="J300" s="672"/>
      <c r="L300" s="743"/>
    </row>
    <row r="301" spans="1:12" ht="15" customHeight="1" x14ac:dyDescent="0.3">
      <c r="A301" s="668"/>
      <c r="B301" s="670"/>
      <c r="C301" s="670"/>
      <c r="D301" s="670"/>
      <c r="E301" s="670"/>
      <c r="F301" s="670"/>
      <c r="G301" s="670"/>
      <c r="H301" s="670"/>
      <c r="I301" s="673"/>
      <c r="J301" s="674"/>
      <c r="L301" s="743"/>
    </row>
    <row r="302" spans="1:12" ht="15" customHeight="1" x14ac:dyDescent="0.3">
      <c r="A302" s="698" t="s">
        <v>2989</v>
      </c>
      <c r="B302" s="631" t="s">
        <v>2996</v>
      </c>
      <c r="C302" s="631"/>
      <c r="D302" s="631"/>
      <c r="E302" s="642" t="s">
        <v>3035</v>
      </c>
      <c r="F302" s="642" t="s">
        <v>2991</v>
      </c>
      <c r="G302" s="642" t="s">
        <v>2990</v>
      </c>
      <c r="H302" s="642" t="s">
        <v>3010</v>
      </c>
      <c r="I302" s="522" t="s">
        <v>3430</v>
      </c>
      <c r="J302" s="498" t="s">
        <v>3431</v>
      </c>
      <c r="L302" s="743"/>
    </row>
    <row r="303" spans="1:12" ht="15" customHeight="1" x14ac:dyDescent="0.3">
      <c r="A303" s="699"/>
      <c r="B303" s="633"/>
      <c r="C303" s="633"/>
      <c r="D303" s="633"/>
      <c r="E303" s="643"/>
      <c r="F303" s="643"/>
      <c r="G303" s="643"/>
      <c r="H303" s="643"/>
      <c r="I303" s="524"/>
      <c r="J303" s="500"/>
      <c r="L303" s="743"/>
    </row>
    <row r="304" spans="1:12" ht="15" customHeight="1" x14ac:dyDescent="0.3">
      <c r="A304" s="700"/>
      <c r="B304" s="635"/>
      <c r="C304" s="635"/>
      <c r="D304" s="635"/>
      <c r="E304" s="644"/>
      <c r="F304" s="643"/>
      <c r="G304" s="644"/>
      <c r="H304" s="644"/>
      <c r="I304" s="524"/>
      <c r="J304" s="500"/>
      <c r="K304" s="7"/>
      <c r="L304" s="743"/>
    </row>
    <row r="305" spans="1:12" ht="15" customHeight="1" x14ac:dyDescent="0.3">
      <c r="A305" s="111">
        <f>Sheet1!A1002</f>
        <v>302235501000</v>
      </c>
      <c r="B305" s="626" t="str">
        <f>IFERROR(VLOOKUP(A305,Sheet1!$A$4:$H$2722,5,0),"-")</f>
        <v>VMB FKL Thermal 100x200x1200</v>
      </c>
      <c r="C305" s="627" t="e">
        <f>VLOOKUP(#REF!,Sheet1!$A$4:$H$2722,7,1)</f>
        <v>#REF!</v>
      </c>
      <c r="D305" s="628" t="e">
        <f>VLOOKUP(#REF!,Sheet1!$A$4:$H$2722,7,1)</f>
        <v>#REF!</v>
      </c>
      <c r="E305" s="30" t="str">
        <f>IFERROR(VLOOKUP(A305,Sheet1!$A$4:$N$2722,7,1),"-")</f>
        <v xml:space="preserve">mp </v>
      </c>
      <c r="F305" s="55">
        <f>IFERROR(VLOOKUP(A305,Sheet1!$A$4:$N$2722,9,1),"-")</f>
        <v>100</v>
      </c>
      <c r="G305" s="55">
        <f>IFERROR(VLOOKUP(A305,Sheet1!$A$4:$N$2722,10,1),"-")</f>
        <v>1200</v>
      </c>
      <c r="H305" s="55">
        <f>IFERROR(VLOOKUP(A305,Sheet1!$A$4:$N$2722,11,1),"-")</f>
        <v>200</v>
      </c>
      <c r="I305" s="26">
        <f>IFERROR(VLOOKUP($A305,Sheet1!$A$4:$H$2722,8,1),"-")</f>
        <v>73.260000000000005</v>
      </c>
      <c r="J305" s="26">
        <f>I305-(I305*Cuprins!$H$23)</f>
        <v>73.260000000000005</v>
      </c>
      <c r="L305" s="743"/>
    </row>
    <row r="306" spans="1:12" ht="15" customHeight="1" x14ac:dyDescent="0.3">
      <c r="A306" s="113">
        <f>Sheet1!A1003</f>
        <v>302235502000</v>
      </c>
      <c r="B306" s="614" t="str">
        <f>IFERROR(VLOOKUP(A306,Sheet1!$A$4:$H$2722,5,0),"-")</f>
        <v>VMB FKL 200x200x1000 mm</v>
      </c>
      <c r="C306" s="609" t="e">
        <f>VLOOKUP(#REF!,Sheet1!$A$4:$H$2722,7,1)</f>
        <v>#REF!</v>
      </c>
      <c r="D306" s="615" t="e">
        <f>VLOOKUP(#REF!,Sheet1!$A$4:$H$2722,7,1)</f>
        <v>#REF!</v>
      </c>
      <c r="E306" s="45" t="str">
        <f>IFERROR(VLOOKUP(A306,Sheet1!$A$4:$N$2722,7,1),"-")</f>
        <v xml:space="preserve">mp </v>
      </c>
      <c r="F306" s="35">
        <f>IFERROR(VLOOKUP(A306,Sheet1!$A$4:$N$2722,9,1),"-")</f>
        <v>200</v>
      </c>
      <c r="G306" s="59">
        <f>IFERROR(VLOOKUP(A306,Sheet1!$A$4:$N$2722,10,1),"-")</f>
        <v>1000</v>
      </c>
      <c r="H306" s="59">
        <f>IFERROR(VLOOKUP(A306,Sheet1!$A$4:$N$2722,11,1),"-")</f>
        <v>200</v>
      </c>
      <c r="I306" s="43">
        <f>IFERROR(VLOOKUP($A306,Sheet1!$A$4:$H$2722,8,1),"-")</f>
        <v>127.63</v>
      </c>
      <c r="J306" s="43">
        <f>I306-(I306*Cuprins!$H$23)</f>
        <v>127.63</v>
      </c>
      <c r="L306" s="743"/>
    </row>
    <row r="307" spans="1:12" ht="15" customHeight="1" x14ac:dyDescent="0.3">
      <c r="A307" s="158"/>
      <c r="B307" s="293"/>
      <c r="C307" s="293"/>
      <c r="D307" s="293"/>
      <c r="E307" s="160"/>
      <c r="F307" s="161"/>
      <c r="G307" s="161"/>
      <c r="H307" s="161"/>
      <c r="I307" s="126"/>
      <c r="J307" s="126"/>
      <c r="L307" s="743"/>
    </row>
    <row r="308" spans="1:12" ht="15" customHeight="1" x14ac:dyDescent="0.3">
      <c r="A308" s="158"/>
      <c r="B308" s="293"/>
      <c r="C308" s="293"/>
      <c r="D308" s="293"/>
      <c r="E308" s="160"/>
      <c r="F308" s="161"/>
      <c r="G308" s="161"/>
      <c r="H308" s="161"/>
      <c r="I308" s="126"/>
      <c r="J308" s="126"/>
      <c r="L308" s="743"/>
    </row>
    <row r="309" spans="1:12" ht="15" customHeight="1" x14ac:dyDescent="0.3">
      <c r="A309" s="158"/>
      <c r="B309" s="293"/>
      <c r="C309" s="293"/>
      <c r="D309" s="293"/>
      <c r="E309" s="160"/>
      <c r="F309" s="161"/>
      <c r="G309" s="161"/>
      <c r="H309" s="161"/>
      <c r="I309" s="126"/>
      <c r="J309" s="126"/>
      <c r="K309" s="334"/>
      <c r="L309" s="743"/>
    </row>
    <row r="310" spans="1:12" ht="15" customHeight="1" x14ac:dyDescent="0.3">
      <c r="A310" s="158"/>
      <c r="B310" s="293"/>
      <c r="C310" s="293"/>
      <c r="D310" s="293"/>
      <c r="E310" s="160"/>
      <c r="F310" s="161"/>
      <c r="G310" s="161"/>
      <c r="H310" s="161"/>
      <c r="I310" s="126"/>
      <c r="J310" s="126"/>
      <c r="K310" s="230"/>
      <c r="L310" s="743"/>
    </row>
    <row r="311" spans="1:12" ht="15" customHeight="1" x14ac:dyDescent="0.3">
      <c r="A311" s="158"/>
      <c r="B311" s="293"/>
      <c r="C311" s="293"/>
      <c r="D311" s="293"/>
      <c r="E311" s="160"/>
      <c r="F311" s="161"/>
      <c r="G311" s="161"/>
      <c r="H311" s="161"/>
      <c r="I311" s="126"/>
      <c r="J311" s="126"/>
      <c r="K311" s="230"/>
      <c r="L311" s="743"/>
    </row>
    <row r="312" spans="1:12" ht="15" customHeight="1" x14ac:dyDescent="0.3">
      <c r="A312" s="158"/>
      <c r="B312" s="293"/>
      <c r="C312" s="293"/>
      <c r="D312" s="293"/>
      <c r="E312" s="160"/>
      <c r="F312" s="161"/>
      <c r="G312" s="161"/>
      <c r="H312" s="161"/>
      <c r="I312" s="126"/>
      <c r="J312" s="126"/>
      <c r="K312" s="230"/>
      <c r="L312" s="743"/>
    </row>
    <row r="313" spans="1:12" ht="15" customHeight="1" x14ac:dyDescent="0.3">
      <c r="A313" s="158"/>
      <c r="B313" s="293"/>
      <c r="C313" s="293"/>
      <c r="D313" s="293"/>
      <c r="E313" s="160"/>
      <c r="F313" s="161"/>
      <c r="G313" s="161"/>
      <c r="H313" s="161"/>
      <c r="I313" s="126"/>
      <c r="J313" s="126"/>
      <c r="K313" s="230"/>
      <c r="L313" s="743"/>
    </row>
    <row r="314" spans="1:12" ht="15" customHeight="1" x14ac:dyDescent="0.3">
      <c r="A314" s="158"/>
      <c r="B314" s="293"/>
      <c r="C314" s="293"/>
      <c r="D314" s="293"/>
      <c r="E314" s="160"/>
      <c r="F314" s="161"/>
      <c r="G314" s="161"/>
      <c r="H314" s="161"/>
      <c r="I314" s="126"/>
      <c r="J314" s="126"/>
      <c r="K314" s="335"/>
      <c r="L314" s="742" t="s">
        <v>3170</v>
      </c>
    </row>
    <row r="315" spans="1:12" ht="15" customHeight="1" x14ac:dyDescent="0.3">
      <c r="K315" s="230"/>
      <c r="L315" s="742"/>
    </row>
    <row r="316" spans="1:12" ht="15" customHeight="1" x14ac:dyDescent="0.3">
      <c r="A316" s="667"/>
      <c r="B316" s="669" t="s">
        <v>3231</v>
      </c>
      <c r="C316" s="669"/>
      <c r="D316" s="669"/>
      <c r="E316" s="669"/>
      <c r="F316" s="669"/>
      <c r="G316" s="669"/>
      <c r="H316" s="669"/>
      <c r="I316" s="671"/>
      <c r="J316" s="672"/>
      <c r="L316" s="742"/>
    </row>
    <row r="317" spans="1:12" ht="15" customHeight="1" x14ac:dyDescent="0.3">
      <c r="A317" s="668"/>
      <c r="B317" s="670"/>
      <c r="C317" s="670"/>
      <c r="D317" s="670"/>
      <c r="E317" s="670"/>
      <c r="F317" s="670"/>
      <c r="G317" s="670"/>
      <c r="H317" s="670"/>
      <c r="I317" s="673"/>
      <c r="J317" s="674"/>
      <c r="L317" s="742"/>
    </row>
    <row r="318" spans="1:12" ht="15" customHeight="1" x14ac:dyDescent="0.3">
      <c r="A318" s="698" t="s">
        <v>2989</v>
      </c>
      <c r="B318" s="631" t="s">
        <v>2996</v>
      </c>
      <c r="C318" s="631"/>
      <c r="D318" s="631"/>
      <c r="E318" s="642" t="s">
        <v>3035</v>
      </c>
      <c r="F318" s="642" t="s">
        <v>2991</v>
      </c>
      <c r="G318" s="642" t="s">
        <v>2990</v>
      </c>
      <c r="H318" s="642" t="s">
        <v>3010</v>
      </c>
      <c r="I318" s="522" t="s">
        <v>3430</v>
      </c>
      <c r="J318" s="498" t="s">
        <v>3431</v>
      </c>
      <c r="L318" s="742"/>
    </row>
    <row r="319" spans="1:12" ht="15" customHeight="1" x14ac:dyDescent="0.3">
      <c r="A319" s="699"/>
      <c r="B319" s="633"/>
      <c r="C319" s="633"/>
      <c r="D319" s="633"/>
      <c r="E319" s="643"/>
      <c r="F319" s="643"/>
      <c r="G319" s="643"/>
      <c r="H319" s="643"/>
      <c r="I319" s="524"/>
      <c r="J319" s="500"/>
      <c r="L319" s="742"/>
    </row>
    <row r="320" spans="1:12" ht="15" customHeight="1" x14ac:dyDescent="0.3">
      <c r="A320" s="700"/>
      <c r="B320" s="635"/>
      <c r="C320" s="635"/>
      <c r="D320" s="635"/>
      <c r="E320" s="644"/>
      <c r="F320" s="643"/>
      <c r="G320" s="644"/>
      <c r="H320" s="644"/>
      <c r="I320" s="524"/>
      <c r="J320" s="500"/>
      <c r="L320" s="742"/>
    </row>
    <row r="321" spans="1:12" ht="15" customHeight="1" x14ac:dyDescent="0.3">
      <c r="A321" s="111">
        <f>Sheet1!A1060</f>
        <v>305035101000</v>
      </c>
      <c r="B321" s="626" t="str">
        <f>IFERROR(VLOOKUP(A321,Sheet1!$A$4:$H$2722,5,0),"-")</f>
        <v>Folie antivapori LDS 5Silk 1,5x50 m</v>
      </c>
      <c r="C321" s="627" t="e">
        <f>VLOOKUP(#REF!,Sheet1!$A$4:$H$2722,7,1)</f>
        <v>#REF!</v>
      </c>
      <c r="D321" s="628" t="e">
        <f>VLOOKUP(#REF!,Sheet1!$A$4:$H$2722,7,1)</f>
        <v>#REF!</v>
      </c>
      <c r="E321" s="30" t="str">
        <f>IFERROR(VLOOKUP(A321,Sheet1!$A$4:$N$2722,7,1),"-")</f>
        <v>rol</v>
      </c>
      <c r="F321" s="55">
        <f>IFERROR(VLOOKUP(A321,Sheet1!$A$4:$N$2722,9,1),"-")</f>
        <v>0.38</v>
      </c>
      <c r="G321" s="55">
        <f>IFERROR(VLOOKUP(A321,Sheet1!$A$4:$N$2722,10,1),"-")</f>
        <v>1500</v>
      </c>
      <c r="H321" s="310">
        <f>IFERROR(VLOOKUP(A321,Sheet1!$A$4:$N$2722,11,1),"-")</f>
        <v>50000</v>
      </c>
      <c r="I321" s="26">
        <f>IFERROR(VLOOKUP($A321,Sheet1!$A$4:$H$2722,8,1),"-")</f>
        <v>340.58</v>
      </c>
      <c r="J321" s="26">
        <f>I321-(I321*Cuprins!$H$23)</f>
        <v>340.58</v>
      </c>
      <c r="L321" s="742"/>
    </row>
    <row r="322" spans="1:12" ht="15" customHeight="1" x14ac:dyDescent="0.3">
      <c r="A322" s="112">
        <f>Sheet1!A1061</f>
        <v>305035101500</v>
      </c>
      <c r="B322" s="744" t="str">
        <f>IFERROR(VLOOKUP(A322,Sheet1!$A$4:$H$2722,5,0),"-")</f>
        <v>Folie antivapori LDS 002 1,5 x 50 m 75mp</v>
      </c>
      <c r="C322" s="728" t="e">
        <f>VLOOKUP(#REF!,Sheet1!$A$4:$H$2722,7,1)</f>
        <v>#REF!</v>
      </c>
      <c r="D322" s="745" t="e">
        <f>VLOOKUP(#REF!,Sheet1!$A$4:$H$2722,7,1)</f>
        <v>#REF!</v>
      </c>
      <c r="E322" s="41" t="str">
        <f>IFERROR(VLOOKUP(A322,Sheet1!$A$4:$N$2722,7,1),"-")</f>
        <v>rol</v>
      </c>
      <c r="F322" s="56">
        <f>IFERROR(VLOOKUP(A322,Sheet1!$A$4:$N$2722,9,1),"-")</f>
        <v>0.2</v>
      </c>
      <c r="G322" s="38">
        <f>IFERROR(VLOOKUP(A322,Sheet1!$A$4:$N$2722,10,1),"-")</f>
        <v>1500</v>
      </c>
      <c r="H322" s="329">
        <f>IFERROR(VLOOKUP(A322,Sheet1!$A$4:$N$2722,11,1),"-")</f>
        <v>50000</v>
      </c>
      <c r="I322" s="25">
        <f>IFERROR(VLOOKUP($A322,Sheet1!$A$4:$H$2722,8,1),"-")</f>
        <v>306.76</v>
      </c>
      <c r="J322" s="25">
        <f>I322-(I322*Cuprins!$H$23)</f>
        <v>306.76</v>
      </c>
      <c r="L322" s="742"/>
    </row>
    <row r="323" spans="1:12" ht="15" customHeight="1" x14ac:dyDescent="0.3">
      <c r="A323" s="111">
        <f>Sheet1!A1062</f>
        <v>305035201000</v>
      </c>
      <c r="B323" s="626" t="str">
        <f>IFERROR(VLOOKUP(A323,Sheet1!$A$4:$H$2722,5,0),"-")</f>
        <v>Banda LDS SOLIFIT (60mm x 25m)</v>
      </c>
      <c r="C323" s="627" t="e">
        <f>VLOOKUP(#REF!,Sheet1!$A$4:$H$2722,7,1)</f>
        <v>#REF!</v>
      </c>
      <c r="D323" s="628" t="e">
        <f>VLOOKUP(#REF!,Sheet1!$A$4:$H$2722,7,1)</f>
        <v>#REF!</v>
      </c>
      <c r="E323" s="30" t="str">
        <f>IFERROR(VLOOKUP(A323,Sheet1!$A$4:$N$2722,7,1),"-")</f>
        <v>rol</v>
      </c>
      <c r="F323" s="55">
        <f>IFERROR(VLOOKUP(A323,Sheet1!$A$4:$N$2722,9,1),"-")</f>
        <v>0</v>
      </c>
      <c r="G323" s="55">
        <f>IFERROR(VLOOKUP(A323,Sheet1!$A$4:$N$2722,10,1),"-")</f>
        <v>60</v>
      </c>
      <c r="H323" s="310">
        <f>IFERROR(VLOOKUP(A323,Sheet1!$A$4:$N$2722,11,1),"-")</f>
        <v>25000</v>
      </c>
      <c r="I323" s="26">
        <f>IFERROR(VLOOKUP($A323,Sheet1!$A$4:$H$2722,8,1),"-")</f>
        <v>78.66</v>
      </c>
      <c r="J323" s="26">
        <f>I323-(I323*Cuprins!$H$23)</f>
        <v>78.66</v>
      </c>
      <c r="L323" s="742"/>
    </row>
    <row r="324" spans="1:12" ht="15" customHeight="1" x14ac:dyDescent="0.3">
      <c r="A324" s="112">
        <f>Sheet1!A1063</f>
        <v>305035201500</v>
      </c>
      <c r="B324" s="744" t="str">
        <f>IFERROR(VLOOKUP(A324,Sheet1!$A$4:$H$2722,5,0),"-")</f>
        <v>Banda LDS SOLIFIT 2 (38mm x 50m)</v>
      </c>
      <c r="C324" s="728" t="e">
        <f>VLOOKUP(#REF!,Sheet1!$A$4:$H$2722,7,1)</f>
        <v>#REF!</v>
      </c>
      <c r="D324" s="745" t="e">
        <f>VLOOKUP(#REF!,Sheet1!$A$4:$H$2722,7,1)</f>
        <v>#REF!</v>
      </c>
      <c r="E324" s="41" t="str">
        <f>IFERROR(VLOOKUP(A324,Sheet1!$A$4:$N$2722,7,1),"-")</f>
        <v>rol</v>
      </c>
      <c r="F324" s="56">
        <f>IFERROR(VLOOKUP(A324,Sheet1!$A$4:$N$2722,9,1),"-")</f>
        <v>0</v>
      </c>
      <c r="G324" s="38">
        <f>IFERROR(VLOOKUP(A324,Sheet1!$A$4:$N$2722,10,1),"-")</f>
        <v>38</v>
      </c>
      <c r="H324" s="329">
        <f>IFERROR(VLOOKUP(A324,Sheet1!$A$4:$N$2722,11,1),"-")</f>
        <v>50000</v>
      </c>
      <c r="I324" s="25">
        <f>IFERROR(VLOOKUP($A324,Sheet1!$A$4:$H$2722,8,1),"-")</f>
        <v>104.88</v>
      </c>
      <c r="J324" s="25">
        <f>I324-(I324*Cuprins!$H$23)</f>
        <v>104.88</v>
      </c>
      <c r="K324" s="8"/>
      <c r="L324" s="742"/>
    </row>
    <row r="325" spans="1:12" ht="15" customHeight="1" x14ac:dyDescent="0.3">
      <c r="A325" s="111">
        <f>Sheet1!A1064</f>
        <v>305035202000</v>
      </c>
      <c r="B325" s="626" t="str">
        <f>IFERROR(VLOOKUP(A325,Sheet1!$A$4:$H$2722,5,0),"-")</f>
        <v>Folie antivapori LDS 35  1,5x50 m</v>
      </c>
      <c r="C325" s="627" t="e">
        <f>VLOOKUP(#REF!,Sheet1!$A$4:$H$2722,7,1)</f>
        <v>#REF!</v>
      </c>
      <c r="D325" s="628" t="e">
        <f>VLOOKUP(#REF!,Sheet1!$A$4:$H$2722,7,1)</f>
        <v>#REF!</v>
      </c>
      <c r="E325" s="30" t="str">
        <f>IFERROR(VLOOKUP(A325,Sheet1!$A$4:$N$2722,7,1),"-")</f>
        <v>rol</v>
      </c>
      <c r="F325" s="55">
        <f>IFERROR(VLOOKUP(A325,Sheet1!$A$4:$N$2722,9,1),"-")</f>
        <v>35</v>
      </c>
      <c r="G325" s="55">
        <f>IFERROR(VLOOKUP(A325,Sheet1!$A$4:$N$2722,10,1),"-")</f>
        <v>1500</v>
      </c>
      <c r="H325" s="310">
        <f>IFERROR(VLOOKUP(A325,Sheet1!$A$4:$N$2722,11,1),"-")</f>
        <v>50000</v>
      </c>
      <c r="I325" s="26">
        <f>IFERROR(VLOOKUP($A325,Sheet1!$A$4:$H$2722,8,1),"-")</f>
        <v>171.08</v>
      </c>
      <c r="J325" s="26">
        <f>I325-(I325*Cuprins!$H$23)</f>
        <v>171.08</v>
      </c>
      <c r="L325" s="742"/>
    </row>
    <row r="326" spans="1:12" ht="15" customHeight="1" x14ac:dyDescent="0.3">
      <c r="A326" s="108"/>
      <c r="B326" s="614" t="str">
        <f>IFERROR(VLOOKUP(A326,Sheet1!$A$4:$H$2722,5,0),"-")</f>
        <v>-</v>
      </c>
      <c r="C326" s="609" t="e">
        <f>VLOOKUP(#REF!,Sheet1!$A$4:$H$2722,7,1)</f>
        <v>#REF!</v>
      </c>
      <c r="D326" s="615" t="e">
        <f>VLOOKUP(#REF!,Sheet1!$A$4:$H$2722,7,1)</f>
        <v>#REF!</v>
      </c>
      <c r="E326" s="45" t="str">
        <f>IFERROR(VLOOKUP(A326,Sheet1!$A$4:$N$2722,7,1),"-")</f>
        <v>-</v>
      </c>
      <c r="F326" s="28" t="str">
        <f>IFERROR(VLOOKUP(A326,Sheet1!$A$4:$N$2722,9,1),"-")</f>
        <v>-</v>
      </c>
      <c r="G326" s="44" t="str">
        <f>IFERROR(VLOOKUP(A326,Sheet1!$A$4:$N$2722,10,1),"-")</f>
        <v>-</v>
      </c>
      <c r="H326" s="44" t="str">
        <f>IFERROR(VLOOKUP(A326,Sheet1!$A$4:$N$2722,11,1),"-")</f>
        <v>-</v>
      </c>
      <c r="I326" s="43" t="str">
        <f>IFERROR(VLOOKUP($A326,Sheet1!$A$4:$H$2722,8,1),"-")</f>
        <v>-</v>
      </c>
      <c r="J326" s="43" t="str">
        <f>IFERROR(VLOOKUP($A326,Sheet1!$A$4:$H$2722,8,1),"-")</f>
        <v>-</v>
      </c>
      <c r="L326" s="742"/>
    </row>
    <row r="327" spans="1:12" ht="15" customHeight="1" x14ac:dyDescent="0.3">
      <c r="A327" s="158"/>
      <c r="B327" s="293"/>
      <c r="C327" s="293"/>
      <c r="D327" s="293"/>
      <c r="E327" s="160"/>
      <c r="F327" s="336"/>
      <c r="G327" s="337"/>
      <c r="H327" s="337"/>
      <c r="I327" s="126"/>
      <c r="J327" s="126"/>
      <c r="L327" s="742"/>
    </row>
    <row r="328" spans="1:12" ht="15" customHeight="1" x14ac:dyDescent="0.3">
      <c r="A328" s="158"/>
      <c r="B328" s="293"/>
      <c r="C328" s="293"/>
      <c r="D328" s="293"/>
      <c r="E328" s="160"/>
      <c r="F328" s="336"/>
      <c r="G328" s="337"/>
      <c r="H328" s="337"/>
      <c r="I328" s="126"/>
      <c r="J328" s="126"/>
      <c r="L328" s="742"/>
    </row>
    <row r="329" spans="1:12" ht="15" customHeight="1" x14ac:dyDescent="0.3">
      <c r="A329" s="158"/>
      <c r="B329" s="293"/>
      <c r="C329" s="293"/>
      <c r="D329" s="293"/>
      <c r="E329" s="160"/>
      <c r="F329" s="336"/>
      <c r="G329" s="337"/>
      <c r="H329" s="337"/>
      <c r="I329" s="126"/>
      <c r="J329" s="126"/>
      <c r="L329" s="494">
        <f>L277+1</f>
        <v>74</v>
      </c>
    </row>
    <row r="330" spans="1:12" ht="15" customHeight="1" x14ac:dyDescent="0.3">
      <c r="A330" s="158"/>
      <c r="B330" s="293"/>
      <c r="C330" s="293"/>
      <c r="D330" s="293"/>
      <c r="E330" s="160"/>
      <c r="F330" s="336"/>
      <c r="G330" s="337"/>
      <c r="H330" s="337"/>
      <c r="I330" s="126"/>
      <c r="J330" s="126"/>
      <c r="L330" s="494"/>
    </row>
    <row r="331" spans="1:12" ht="15" customHeight="1" x14ac:dyDescent="0.3">
      <c r="A331" s="158"/>
      <c r="B331" s="293"/>
      <c r="C331" s="293"/>
      <c r="D331" s="293"/>
      <c r="E331" s="160"/>
      <c r="F331" s="336"/>
      <c r="G331" s="337"/>
      <c r="H331" s="337"/>
      <c r="I331" s="126"/>
      <c r="J331" s="126"/>
      <c r="L331" s="743" t="s">
        <v>3376</v>
      </c>
    </row>
    <row r="332" spans="1:12" ht="15" customHeight="1" x14ac:dyDescent="0.3">
      <c r="A332" s="158"/>
      <c r="B332" s="293"/>
      <c r="C332" s="293"/>
      <c r="D332" s="293"/>
      <c r="E332" s="160"/>
      <c r="F332" s="336"/>
      <c r="G332" s="337"/>
      <c r="H332" s="337"/>
      <c r="I332" s="126"/>
      <c r="J332" s="126"/>
      <c r="L332" s="743"/>
    </row>
    <row r="333" spans="1:12" ht="15" customHeight="1" x14ac:dyDescent="0.3">
      <c r="A333" s="158"/>
      <c r="B333" s="293"/>
      <c r="C333" s="293"/>
      <c r="D333" s="293"/>
      <c r="E333" s="160"/>
      <c r="F333" s="336"/>
      <c r="G333" s="337"/>
      <c r="H333" s="337"/>
      <c r="I333" s="126"/>
      <c r="J333" s="126"/>
      <c r="L333" s="743"/>
    </row>
    <row r="334" spans="1:12" ht="15" customHeight="1" x14ac:dyDescent="0.3">
      <c r="A334" s="158"/>
      <c r="B334" s="293"/>
      <c r="C334" s="293"/>
      <c r="D334" s="293"/>
      <c r="E334" s="160"/>
      <c r="F334" s="336"/>
      <c r="G334" s="337"/>
      <c r="H334" s="337"/>
      <c r="I334" s="126"/>
      <c r="J334" s="126"/>
      <c r="L334" s="743"/>
    </row>
    <row r="335" spans="1:12" ht="15" customHeight="1" x14ac:dyDescent="0.3">
      <c r="A335" s="158"/>
      <c r="B335" s="293"/>
      <c r="C335" s="293"/>
      <c r="D335" s="293"/>
      <c r="E335" s="160"/>
      <c r="F335" s="336"/>
      <c r="G335" s="337"/>
      <c r="H335" s="337"/>
      <c r="I335" s="126"/>
      <c r="J335" s="126"/>
      <c r="K335" s="7"/>
      <c r="L335" s="743"/>
    </row>
    <row r="336" spans="1:12" ht="15" customHeight="1" x14ac:dyDescent="0.3">
      <c r="A336" s="158"/>
      <c r="B336" s="293"/>
      <c r="C336" s="293"/>
      <c r="D336" s="293"/>
      <c r="E336" s="160"/>
      <c r="F336" s="336"/>
      <c r="G336" s="337"/>
      <c r="H336" s="337"/>
      <c r="I336" s="126"/>
      <c r="J336" s="126"/>
      <c r="K336" s="9"/>
      <c r="L336" s="743"/>
    </row>
    <row r="337" spans="1:12" ht="15" customHeight="1" x14ac:dyDescent="0.3">
      <c r="A337" s="158"/>
      <c r="B337" s="293"/>
      <c r="C337" s="293"/>
      <c r="D337" s="293"/>
      <c r="E337" s="160"/>
      <c r="F337" s="336"/>
      <c r="G337" s="337"/>
      <c r="H337" s="337"/>
      <c r="I337" s="126"/>
      <c r="J337" s="126"/>
      <c r="L337" s="743"/>
    </row>
    <row r="338" spans="1:12" ht="15" customHeight="1" x14ac:dyDescent="0.3">
      <c r="A338" s="158"/>
      <c r="B338" s="293"/>
      <c r="C338" s="293"/>
      <c r="D338" s="293"/>
      <c r="E338" s="160"/>
      <c r="F338" s="336"/>
      <c r="G338" s="337"/>
      <c r="H338" s="337"/>
      <c r="I338" s="126"/>
      <c r="J338" s="126"/>
      <c r="L338" s="743"/>
    </row>
    <row r="339" spans="1:12" ht="15" customHeight="1" x14ac:dyDescent="0.3">
      <c r="A339" s="158"/>
      <c r="B339" s="293"/>
      <c r="C339" s="293"/>
      <c r="D339" s="293"/>
      <c r="E339" s="160"/>
      <c r="F339" s="336"/>
      <c r="G339" s="337"/>
      <c r="H339" s="337"/>
      <c r="I339" s="126"/>
      <c r="J339" s="126"/>
      <c r="K339" s="9"/>
      <c r="L339" s="743"/>
    </row>
    <row r="340" spans="1:12" ht="15" customHeight="1" x14ac:dyDescent="0.3">
      <c r="A340" s="158"/>
      <c r="B340" s="293"/>
      <c r="C340" s="293"/>
      <c r="D340" s="293"/>
      <c r="E340" s="160"/>
      <c r="F340" s="336"/>
      <c r="G340" s="337"/>
      <c r="H340" s="337"/>
      <c r="I340" s="126"/>
      <c r="J340" s="126"/>
      <c r="K340" s="9"/>
      <c r="L340" s="743"/>
    </row>
    <row r="341" spans="1:12" ht="15" customHeight="1" x14ac:dyDescent="0.3">
      <c r="A341" s="158"/>
      <c r="B341" s="293"/>
      <c r="C341" s="293"/>
      <c r="D341" s="293"/>
      <c r="E341" s="160"/>
      <c r="F341" s="336"/>
      <c r="G341" s="337"/>
      <c r="H341" s="337"/>
      <c r="I341" s="126"/>
      <c r="J341" s="126"/>
      <c r="K341" s="9"/>
      <c r="L341" s="743"/>
    </row>
    <row r="342" spans="1:12" ht="15" customHeight="1" x14ac:dyDescent="0.3">
      <c r="A342" s="158"/>
      <c r="B342" s="293"/>
      <c r="C342" s="293"/>
      <c r="D342" s="293"/>
      <c r="E342" s="160"/>
      <c r="F342" s="336"/>
      <c r="G342" s="337"/>
      <c r="H342" s="337"/>
      <c r="I342" s="126"/>
      <c r="J342" s="126"/>
      <c r="K342" s="9"/>
      <c r="L342" s="743"/>
    </row>
    <row r="343" spans="1:12" ht="15" customHeight="1" x14ac:dyDescent="0.3">
      <c r="A343" s="158"/>
      <c r="B343" s="293"/>
      <c r="C343" s="293"/>
      <c r="D343" s="293"/>
      <c r="E343" s="160"/>
      <c r="F343" s="336"/>
      <c r="G343" s="337"/>
      <c r="H343" s="337"/>
      <c r="I343" s="126"/>
      <c r="J343" s="126"/>
      <c r="K343" s="9"/>
      <c r="L343" s="743"/>
    </row>
    <row r="344" spans="1:12" ht="15" customHeight="1" x14ac:dyDescent="0.3">
      <c r="A344" s="158"/>
      <c r="B344" s="293"/>
      <c r="C344" s="293"/>
      <c r="D344" s="293"/>
      <c r="E344" s="160"/>
      <c r="F344" s="336"/>
      <c r="G344" s="337"/>
      <c r="H344" s="337"/>
      <c r="I344" s="126"/>
      <c r="J344" s="126"/>
      <c r="K344" s="9"/>
      <c r="L344" s="743"/>
    </row>
    <row r="345" spans="1:12" ht="15" customHeight="1" x14ac:dyDescent="0.3">
      <c r="A345" s="158"/>
      <c r="B345" s="293"/>
      <c r="C345" s="293"/>
      <c r="D345" s="293"/>
      <c r="E345" s="160"/>
      <c r="F345" s="336"/>
      <c r="G345" s="337"/>
      <c r="H345" s="337"/>
      <c r="I345" s="126"/>
      <c r="J345" s="126"/>
      <c r="K345" s="9"/>
      <c r="L345" s="743"/>
    </row>
    <row r="346" spans="1:12" ht="15" customHeight="1" x14ac:dyDescent="0.3">
      <c r="A346" s="158"/>
      <c r="B346" s="293"/>
      <c r="C346" s="293"/>
      <c r="D346" s="293"/>
      <c r="E346" s="160"/>
      <c r="F346" s="336"/>
      <c r="G346" s="337"/>
      <c r="H346" s="337"/>
      <c r="I346" s="126"/>
      <c r="J346" s="126"/>
      <c r="K346" s="9"/>
      <c r="L346" s="743"/>
    </row>
    <row r="347" spans="1:12" ht="15" customHeight="1" x14ac:dyDescent="0.3">
      <c r="A347" s="158"/>
      <c r="B347" s="293"/>
      <c r="C347" s="293"/>
      <c r="D347" s="293"/>
      <c r="E347" s="160"/>
      <c r="F347" s="336"/>
      <c r="G347" s="337"/>
      <c r="H347" s="337"/>
      <c r="I347" s="126"/>
      <c r="J347" s="126"/>
      <c r="K347" s="9"/>
      <c r="L347" s="743"/>
    </row>
    <row r="348" spans="1:12" ht="15" customHeight="1" x14ac:dyDescent="0.3">
      <c r="A348" s="158"/>
      <c r="B348" s="293"/>
      <c r="C348" s="293"/>
      <c r="D348" s="293"/>
      <c r="E348" s="160"/>
      <c r="F348" s="336"/>
      <c r="G348" s="337"/>
      <c r="H348" s="337"/>
      <c r="I348" s="126"/>
      <c r="J348" s="126"/>
      <c r="K348" s="9"/>
      <c r="L348" s="743"/>
    </row>
    <row r="349" spans="1:12" ht="15" customHeight="1" x14ac:dyDescent="0.3">
      <c r="A349" s="158"/>
      <c r="B349" s="293"/>
      <c r="C349" s="293"/>
      <c r="D349" s="293"/>
      <c r="E349" s="160"/>
      <c r="F349" s="336"/>
      <c r="G349" s="337"/>
      <c r="H349" s="337"/>
      <c r="I349" s="126"/>
      <c r="J349" s="126"/>
      <c r="K349" s="9"/>
      <c r="L349" s="743"/>
    </row>
    <row r="350" spans="1:12" ht="15" customHeight="1" x14ac:dyDescent="0.3">
      <c r="A350" s="158"/>
      <c r="B350" s="293"/>
      <c r="C350" s="293"/>
      <c r="D350" s="293"/>
      <c r="E350" s="160"/>
      <c r="F350" s="336"/>
      <c r="G350" s="337"/>
      <c r="H350" s="337"/>
      <c r="I350" s="126"/>
      <c r="J350" s="126"/>
      <c r="K350" s="9"/>
      <c r="L350" s="743"/>
    </row>
    <row r="351" spans="1:12" ht="15" customHeight="1" x14ac:dyDescent="0.3">
      <c r="A351" s="158"/>
      <c r="B351" s="293"/>
      <c r="C351" s="293"/>
      <c r="D351" s="293"/>
      <c r="E351" s="160"/>
      <c r="F351" s="336"/>
      <c r="G351" s="337"/>
      <c r="H351" s="337"/>
      <c r="I351" s="126"/>
      <c r="J351" s="126"/>
      <c r="K351" s="9"/>
      <c r="L351" s="743"/>
    </row>
    <row r="352" spans="1:12" ht="15" customHeight="1" x14ac:dyDescent="0.3">
      <c r="A352" s="158"/>
      <c r="B352" s="293"/>
      <c r="C352" s="293"/>
      <c r="D352" s="293"/>
      <c r="E352" s="160"/>
      <c r="F352" s="336"/>
      <c r="G352" s="337"/>
      <c r="H352" s="337"/>
      <c r="I352" s="126"/>
      <c r="J352" s="126"/>
      <c r="K352" s="9"/>
      <c r="L352" s="743"/>
    </row>
    <row r="353" spans="1:12" ht="15" customHeight="1" x14ac:dyDescent="0.3">
      <c r="A353" s="158"/>
      <c r="B353" s="293"/>
      <c r="C353" s="293"/>
      <c r="D353" s="293"/>
      <c r="E353" s="160"/>
      <c r="F353" s="336"/>
      <c r="G353" s="337"/>
      <c r="H353" s="337"/>
      <c r="I353" s="126"/>
      <c r="J353" s="126"/>
      <c r="K353" s="9"/>
      <c r="L353" s="743"/>
    </row>
    <row r="354" spans="1:12" ht="15" customHeight="1" x14ac:dyDescent="0.3">
      <c r="A354" s="158"/>
      <c r="B354" s="293"/>
      <c r="C354" s="293"/>
      <c r="D354" s="293"/>
      <c r="E354" s="160"/>
      <c r="F354" s="336"/>
      <c r="G354" s="337"/>
      <c r="H354" s="337"/>
      <c r="I354" s="126"/>
      <c r="J354" s="126"/>
      <c r="K354" s="9"/>
      <c r="L354" s="743"/>
    </row>
    <row r="355" spans="1:12" ht="15" customHeight="1" x14ac:dyDescent="0.3">
      <c r="A355" s="158"/>
      <c r="B355" s="293"/>
      <c r="C355" s="293"/>
      <c r="D355" s="293"/>
      <c r="E355" s="160"/>
      <c r="F355" s="336"/>
      <c r="G355" s="337"/>
      <c r="H355" s="337"/>
      <c r="I355" s="126"/>
      <c r="J355" s="126"/>
      <c r="L355" s="743"/>
    </row>
    <row r="356" spans="1:12" ht="15" customHeight="1" x14ac:dyDescent="0.3">
      <c r="A356" s="158"/>
      <c r="B356" s="293"/>
      <c r="C356" s="293"/>
      <c r="D356" s="293"/>
      <c r="E356" s="160"/>
      <c r="F356" s="336"/>
      <c r="G356" s="337"/>
      <c r="H356" s="337"/>
      <c r="I356" s="126"/>
      <c r="J356" s="126"/>
      <c r="L356" s="743"/>
    </row>
    <row r="357" spans="1:12" ht="15" customHeight="1" x14ac:dyDescent="0.3">
      <c r="A357" s="158"/>
      <c r="B357" s="293"/>
      <c r="C357" s="293"/>
      <c r="D357" s="293"/>
      <c r="E357" s="160"/>
      <c r="F357" s="336"/>
      <c r="G357" s="337"/>
      <c r="H357" s="337"/>
      <c r="I357" s="126"/>
      <c r="J357" s="126"/>
      <c r="L357" s="743"/>
    </row>
    <row r="358" spans="1:12" ht="15" customHeight="1" x14ac:dyDescent="0.3">
      <c r="A358" s="158"/>
      <c r="B358" s="293"/>
      <c r="C358" s="293"/>
      <c r="D358" s="293"/>
      <c r="E358" s="160"/>
      <c r="F358" s="336"/>
      <c r="G358" s="337"/>
      <c r="H358" s="337"/>
      <c r="I358" s="126"/>
      <c r="J358" s="126"/>
      <c r="L358" s="743"/>
    </row>
    <row r="359" spans="1:12" ht="15" customHeight="1" x14ac:dyDescent="0.3">
      <c r="A359" s="158"/>
      <c r="B359" s="293"/>
      <c r="C359" s="293"/>
      <c r="D359" s="293"/>
      <c r="E359" s="160"/>
      <c r="F359" s="336"/>
      <c r="G359" s="337"/>
      <c r="H359" s="337"/>
      <c r="I359" s="126"/>
      <c r="J359" s="126"/>
      <c r="L359" s="743"/>
    </row>
    <row r="360" spans="1:12" ht="15" customHeight="1" x14ac:dyDescent="0.3">
      <c r="A360" s="158"/>
      <c r="B360" s="293"/>
      <c r="C360" s="293"/>
      <c r="D360" s="293"/>
      <c r="E360" s="160"/>
      <c r="F360" s="336"/>
      <c r="G360" s="337"/>
      <c r="H360" s="337"/>
      <c r="I360" s="126"/>
      <c r="J360" s="126"/>
      <c r="L360" s="743"/>
    </row>
    <row r="361" spans="1:12" ht="15" customHeight="1" x14ac:dyDescent="0.3">
      <c r="A361" s="158"/>
      <c r="B361" s="293"/>
      <c r="C361" s="293"/>
      <c r="D361" s="293"/>
      <c r="E361" s="160"/>
      <c r="F361" s="336"/>
      <c r="G361" s="337"/>
      <c r="H361" s="337"/>
      <c r="I361" s="126"/>
      <c r="J361" s="126"/>
      <c r="L361" s="743"/>
    </row>
    <row r="362" spans="1:12" ht="15" customHeight="1" x14ac:dyDescent="0.3">
      <c r="A362" s="158"/>
      <c r="B362" s="293"/>
      <c r="C362" s="293"/>
      <c r="D362" s="293"/>
      <c r="E362" s="160"/>
      <c r="F362" s="336"/>
      <c r="G362" s="337"/>
      <c r="H362" s="337"/>
      <c r="I362" s="126"/>
      <c r="J362" s="126"/>
      <c r="K362" s="7"/>
      <c r="L362" s="743"/>
    </row>
    <row r="363" spans="1:12" ht="15" customHeight="1" x14ac:dyDescent="0.3">
      <c r="A363" s="158"/>
      <c r="B363" s="293"/>
      <c r="C363" s="293"/>
      <c r="D363" s="293"/>
      <c r="E363" s="160"/>
      <c r="F363" s="336"/>
      <c r="G363" s="337"/>
      <c r="H363" s="337"/>
      <c r="I363" s="126"/>
      <c r="J363" s="126"/>
      <c r="L363" s="743"/>
    </row>
    <row r="364" spans="1:12" ht="15" customHeight="1" x14ac:dyDescent="0.3">
      <c r="A364" s="158"/>
      <c r="B364" s="293"/>
      <c r="C364" s="293"/>
      <c r="D364" s="293"/>
      <c r="E364" s="160"/>
      <c r="F364" s="336"/>
      <c r="G364" s="337"/>
      <c r="H364" s="337"/>
      <c r="I364" s="126"/>
      <c r="J364" s="126"/>
      <c r="L364" s="743"/>
    </row>
    <row r="365" spans="1:12" ht="15" customHeight="1" x14ac:dyDescent="0.3">
      <c r="A365" s="158"/>
      <c r="B365" s="293"/>
      <c r="C365" s="293"/>
      <c r="D365" s="293"/>
      <c r="E365" s="160"/>
      <c r="F365" s="336"/>
      <c r="G365" s="337"/>
      <c r="H365" s="337"/>
      <c r="I365" s="126"/>
      <c r="J365" s="126"/>
      <c r="K365" s="9"/>
      <c r="L365" s="743"/>
    </row>
    <row r="366" spans="1:12" ht="15" customHeight="1" x14ac:dyDescent="0.3">
      <c r="L366" s="742" t="s">
        <v>3170</v>
      </c>
    </row>
    <row r="367" spans="1:12" ht="15" customHeight="1" thickBot="1" x14ac:dyDescent="0.35">
      <c r="L367" s="742"/>
    </row>
    <row r="368" spans="1:12" ht="15" customHeight="1" x14ac:dyDescent="0.3">
      <c r="A368" s="686"/>
      <c r="B368" s="661" t="s">
        <v>3373</v>
      </c>
      <c r="C368" s="661"/>
      <c r="D368" s="661"/>
      <c r="E368" s="661"/>
      <c r="F368" s="661"/>
      <c r="G368" s="661"/>
      <c r="H368" s="661"/>
      <c r="I368" s="738"/>
      <c r="J368" s="664"/>
      <c r="L368" s="742"/>
    </row>
    <row r="369" spans="1:12" ht="15" customHeight="1" x14ac:dyDescent="0.3">
      <c r="A369" s="687"/>
      <c r="B369" s="662"/>
      <c r="C369" s="662"/>
      <c r="D369" s="662"/>
      <c r="E369" s="662"/>
      <c r="F369" s="662"/>
      <c r="G369" s="662"/>
      <c r="H369" s="662"/>
      <c r="I369" s="739"/>
      <c r="J369" s="665"/>
      <c r="L369" s="742"/>
    </row>
    <row r="370" spans="1:12" ht="15" customHeight="1" thickBot="1" x14ac:dyDescent="0.35">
      <c r="A370" s="688"/>
      <c r="B370" s="663"/>
      <c r="C370" s="663"/>
      <c r="D370" s="663"/>
      <c r="E370" s="663"/>
      <c r="F370" s="663"/>
      <c r="G370" s="663"/>
      <c r="H370" s="663"/>
      <c r="I370" s="740"/>
      <c r="J370" s="666"/>
      <c r="L370" s="742"/>
    </row>
    <row r="371" spans="1:12" ht="15" customHeight="1" x14ac:dyDescent="0.3">
      <c r="A371" s="1"/>
      <c r="B371" s="88"/>
      <c r="C371" s="4"/>
      <c r="D371" s="4"/>
      <c r="E371" s="4"/>
      <c r="F371" s="4"/>
      <c r="G371" s="4"/>
      <c r="H371" s="5"/>
      <c r="I371" s="3"/>
      <c r="J371" s="3"/>
      <c r="L371" s="742"/>
    </row>
    <row r="372" spans="1:12" ht="15" customHeight="1" x14ac:dyDescent="0.3">
      <c r="A372" s="667"/>
      <c r="B372" s="669" t="s">
        <v>3201</v>
      </c>
      <c r="C372" s="669"/>
      <c r="D372" s="669"/>
      <c r="E372" s="669"/>
      <c r="F372" s="669"/>
      <c r="G372" s="669"/>
      <c r="H372" s="669"/>
      <c r="I372" s="671"/>
      <c r="J372" s="672"/>
      <c r="L372" s="742"/>
    </row>
    <row r="373" spans="1:12" ht="15" customHeight="1" x14ac:dyDescent="0.3">
      <c r="A373" s="668"/>
      <c r="B373" s="670"/>
      <c r="C373" s="670"/>
      <c r="D373" s="670"/>
      <c r="E373" s="670"/>
      <c r="F373" s="670"/>
      <c r="G373" s="670"/>
      <c r="H373" s="670"/>
      <c r="I373" s="673"/>
      <c r="J373" s="674"/>
      <c r="L373" s="742"/>
    </row>
    <row r="374" spans="1:12" ht="15" customHeight="1" x14ac:dyDescent="0.3">
      <c r="A374" s="698" t="s">
        <v>2989</v>
      </c>
      <c r="B374" s="631" t="s">
        <v>2996</v>
      </c>
      <c r="C374" s="631"/>
      <c r="D374" s="631"/>
      <c r="E374" s="642" t="s">
        <v>3035</v>
      </c>
      <c r="F374" s="642" t="s">
        <v>2991</v>
      </c>
      <c r="G374" s="642" t="s">
        <v>2990</v>
      </c>
      <c r="H374" s="642" t="s">
        <v>3010</v>
      </c>
      <c r="I374" s="522" t="s">
        <v>3430</v>
      </c>
      <c r="J374" s="498" t="s">
        <v>3431</v>
      </c>
      <c r="L374" s="742"/>
    </row>
    <row r="375" spans="1:12" ht="15" customHeight="1" x14ac:dyDescent="0.3">
      <c r="A375" s="699"/>
      <c r="B375" s="633"/>
      <c r="C375" s="633"/>
      <c r="D375" s="633"/>
      <c r="E375" s="643"/>
      <c r="F375" s="643"/>
      <c r="G375" s="643"/>
      <c r="H375" s="643"/>
      <c r="I375" s="524"/>
      <c r="J375" s="500"/>
      <c r="L375" s="742"/>
    </row>
    <row r="376" spans="1:12" ht="15" customHeight="1" x14ac:dyDescent="0.3">
      <c r="A376" s="700"/>
      <c r="B376" s="635"/>
      <c r="C376" s="635"/>
      <c r="D376" s="635"/>
      <c r="E376" s="644"/>
      <c r="F376" s="643"/>
      <c r="G376" s="644"/>
      <c r="H376" s="644"/>
      <c r="I376" s="524"/>
      <c r="J376" s="500"/>
      <c r="L376" s="742"/>
    </row>
    <row r="377" spans="1:12" ht="15" customHeight="1" x14ac:dyDescent="0.3">
      <c r="A377" s="109">
        <f>Sheet1!A950</f>
        <v>302036100500</v>
      </c>
      <c r="B377" s="626" t="str">
        <f>IFERROR(VLOOKUP(A377,Sheet1!$A$4:$H$2722,5,0),"-")</f>
        <v>VMB  MULTIROCK C 50 x1200x600 comprimat</v>
      </c>
      <c r="C377" s="627" t="e">
        <f>VLOOKUP(#REF!,Sheet1!$A$4:$H$2722,7,1)</f>
        <v>#REF!</v>
      </c>
      <c r="D377" s="628" t="e">
        <f>VLOOKUP(#REF!,Sheet1!$A$4:$H$2722,7,1)</f>
        <v>#REF!</v>
      </c>
      <c r="E377" s="30" t="str">
        <f>IFERROR(VLOOKUP(A377,Sheet1!$A$4:$N$2722,7,1),"-")</f>
        <v xml:space="preserve">mp </v>
      </c>
      <c r="F377" s="55">
        <f>IFERROR(VLOOKUP(A377,Sheet1!$A$4:$N$2722,9,1),"-")</f>
        <v>50</v>
      </c>
      <c r="G377" s="55">
        <f>IFERROR(VLOOKUP(A377,Sheet1!$A$4:$N$2722,10,1),"-")</f>
        <v>600</v>
      </c>
      <c r="H377" s="55">
        <f>IFERROR(VLOOKUP(A377,Sheet1!$A$4:$N$2722,11,1),"-")</f>
        <v>1200</v>
      </c>
      <c r="I377" s="26">
        <f>IFERROR(VLOOKUP($A377,Sheet1!$A$4:$H$2722,8,1),"-")</f>
        <v>11.32</v>
      </c>
      <c r="J377" s="26">
        <f>I377-(I377*Cuprins!$H$23)</f>
        <v>11.32</v>
      </c>
      <c r="L377" s="742"/>
    </row>
    <row r="378" spans="1:12" ht="15" customHeight="1" x14ac:dyDescent="0.3">
      <c r="A378" s="107">
        <f>Sheet1!A951</f>
        <v>302036100800</v>
      </c>
      <c r="B378" s="89" t="str">
        <f>IFERROR(VLOOKUP(A378,Sheet1!$A$4:$H$2722,5,0),"-")</f>
        <v>VMB  MULTIROCK C 80 x1200x600 comprimat</v>
      </c>
      <c r="C378" s="90"/>
      <c r="D378" s="91"/>
      <c r="E378" s="41" t="str">
        <f>IFERROR(VLOOKUP(A378,Sheet1!$A$4:$N$2722,7,1),"-")</f>
        <v xml:space="preserve">mp </v>
      </c>
      <c r="F378" s="56">
        <f>IFERROR(VLOOKUP(A378,Sheet1!$A$4:$N$2722,9,1),"-")</f>
        <v>80</v>
      </c>
      <c r="G378" s="38">
        <f>IFERROR(VLOOKUP(A378,Sheet1!$A$4:$N$2722,10,1),"-")</f>
        <v>600</v>
      </c>
      <c r="H378" s="57">
        <f>IFERROR(VLOOKUP(A378,Sheet1!$A$4:$N$2722,11,1),"-")</f>
        <v>1200</v>
      </c>
      <c r="I378" s="42">
        <f>IFERROR(VLOOKUP($A378,Sheet1!$A$4:$H$2722,8,1),"-")</f>
        <v>18.68</v>
      </c>
      <c r="J378" s="42">
        <f>I378-(I378*Cuprins!$H$23)</f>
        <v>18.68</v>
      </c>
      <c r="L378" s="742"/>
    </row>
    <row r="379" spans="1:12" ht="15" customHeight="1" x14ac:dyDescent="0.3">
      <c r="A379" s="105">
        <f>Sheet1!A952</f>
        <v>302036101000</v>
      </c>
      <c r="B379" s="594" t="str">
        <f>IFERROR(VLOOKUP(A379,Sheet1!$A$4:$H$2722,5,0),"-")</f>
        <v>VMB  MULTIROCK C 100 x1200x600 comprimat</v>
      </c>
      <c r="C379" s="595" t="e">
        <f>VLOOKUP(#REF!,Sheet1!$A$4:$H$2722,7,1)</f>
        <v>#REF!</v>
      </c>
      <c r="D379" s="596" t="e">
        <f>VLOOKUP(#REF!,Sheet1!$A$4:$H$2722,7,1)</f>
        <v>#REF!</v>
      </c>
      <c r="E379" s="31" t="str">
        <f>IFERROR(VLOOKUP(A379,Sheet1!$A$4:$N$2722,7,1),"-")</f>
        <v xml:space="preserve">mp </v>
      </c>
      <c r="F379" s="39">
        <f>IFERROR(VLOOKUP(A379,Sheet1!$A$4:$N$2722,9,1),"-")</f>
        <v>100</v>
      </c>
      <c r="G379" s="58">
        <f>IFERROR(VLOOKUP(A379,Sheet1!$A$4:$N$2722,10,1),"-")</f>
        <v>600</v>
      </c>
      <c r="H379" s="39">
        <f>IFERROR(VLOOKUP(A379,Sheet1!$A$4:$N$2722,11,1),"-")</f>
        <v>1200</v>
      </c>
      <c r="I379" s="26">
        <f>IFERROR(VLOOKUP($A379,Sheet1!$A$4:$H$2722,8,1),"-")</f>
        <v>23.35</v>
      </c>
      <c r="J379" s="26">
        <f>I379-(I379*Cuprins!$H$23)</f>
        <v>23.35</v>
      </c>
      <c r="L379" s="742"/>
    </row>
    <row r="380" spans="1:12" ht="15" customHeight="1" x14ac:dyDescent="0.3">
      <c r="A380" s="107">
        <f>Sheet1!A953</f>
        <v>302036101200</v>
      </c>
      <c r="B380" s="598" t="str">
        <f>IFERROR(VLOOKUP(A380,Sheet1!$A$4:$H$2722,5,0),"-")</f>
        <v>VMB MULTIROCK 120x1200x600 comprimat</v>
      </c>
      <c r="C380" s="654"/>
      <c r="D380" s="599"/>
      <c r="E380" s="41" t="str">
        <f>IFERROR(VLOOKUP(A380,Sheet1!$A$4:$N$2722,7,1),"-")</f>
        <v xml:space="preserve">mp </v>
      </c>
      <c r="F380" s="56">
        <f>IFERROR(VLOOKUP(A380,Sheet1!$A$4:$N$2722,9,1),"-")</f>
        <v>120</v>
      </c>
      <c r="G380" s="38">
        <f>IFERROR(VLOOKUP(A380,Sheet1!$A$4:$N$2722,10,1),"-")</f>
        <v>600</v>
      </c>
      <c r="H380" s="57">
        <f>IFERROR(VLOOKUP(A380,Sheet1!$A$4:$N$2722,11,1),"-")</f>
        <v>1200</v>
      </c>
      <c r="I380" s="42">
        <f>IFERROR(VLOOKUP($A380,Sheet1!$A$4:$H$2722,8,1),"-")</f>
        <v>28.03</v>
      </c>
      <c r="J380" s="42">
        <f>I380-(I380*Cuprins!$H$23)</f>
        <v>28.03</v>
      </c>
      <c r="L380" s="742"/>
    </row>
    <row r="381" spans="1:12" ht="15" customHeight="1" x14ac:dyDescent="0.3">
      <c r="A381" s="105">
        <f>Sheet1!A959</f>
        <v>302036200500</v>
      </c>
      <c r="B381" s="594" t="str">
        <f>IFERROR(VLOOKUP(A381,Sheet1!$A$4:$H$2722,5,0),"-")</f>
        <v>VMB  MULTIROCK  50 x1200x600</v>
      </c>
      <c r="C381" s="595" t="e">
        <f>VLOOKUP(#REF!,Sheet1!$A$4:$H$2722,7,1)</f>
        <v>#REF!</v>
      </c>
      <c r="D381" s="596" t="e">
        <f>VLOOKUP(#REF!,Sheet1!$A$4:$H$2722,7,1)</f>
        <v>#REF!</v>
      </c>
      <c r="E381" s="31" t="str">
        <f>IFERROR(VLOOKUP(A381,Sheet1!$A$4:$N$2722,7,1),"-")</f>
        <v xml:space="preserve">mp </v>
      </c>
      <c r="F381" s="39">
        <f>IFERROR(VLOOKUP(A381,Sheet1!$A$4:$N$2722,9,1),"-")</f>
        <v>50</v>
      </c>
      <c r="G381" s="58">
        <f>IFERROR(VLOOKUP(A381,Sheet1!$A$4:$N$2722,10,1),"-")</f>
        <v>600</v>
      </c>
      <c r="H381" s="39">
        <f>IFERROR(VLOOKUP(A381,Sheet1!$A$4:$N$2722,11,1),"-")</f>
        <v>1200</v>
      </c>
      <c r="I381" s="26">
        <f>IFERROR(VLOOKUP($A381,Sheet1!$A$4:$H$2722,8,1),"-")</f>
        <v>12.85</v>
      </c>
      <c r="J381" s="26">
        <f>I381-(I381*Cuprins!$H$23)</f>
        <v>12.85</v>
      </c>
      <c r="L381" s="494">
        <f>L329+1</f>
        <v>75</v>
      </c>
    </row>
    <row r="382" spans="1:12" ht="15" customHeight="1" x14ac:dyDescent="0.3">
      <c r="A382" s="108">
        <f>Sheet1!A960</f>
        <v>302036201000</v>
      </c>
      <c r="B382" s="614" t="str">
        <f>IFERROR(VLOOKUP(A382,Sheet1!$A$4:$H$2722,5,0),"-")</f>
        <v>VMB MULTIROCK 100</v>
      </c>
      <c r="C382" s="609" t="e">
        <f>VLOOKUP(#REF!,Sheet1!$A$4:$H$2722,7,1)</f>
        <v>#REF!</v>
      </c>
      <c r="D382" s="615" t="e">
        <f>VLOOKUP(#REF!,Sheet1!$A$4:$H$2722,7,1)</f>
        <v>#REF!</v>
      </c>
      <c r="E382" s="45" t="str">
        <f>IFERROR(VLOOKUP(A382,Sheet1!$A$4:$N$2722,7,1),"-")</f>
        <v xml:space="preserve">mp </v>
      </c>
      <c r="F382" s="28">
        <f>IFERROR(VLOOKUP(A382,Sheet1!$A$4:$N$2722,9,1),"-")</f>
        <v>100</v>
      </c>
      <c r="G382" s="44">
        <f>IFERROR(VLOOKUP(A382,Sheet1!$A$4:$N$2722,10,1),"-")</f>
        <v>600</v>
      </c>
      <c r="H382" s="44">
        <f>IFERROR(VLOOKUP(A382,Sheet1!$A$4:$N$2722,11,1),"-")</f>
        <v>1200</v>
      </c>
      <c r="I382" s="43">
        <f>IFERROR(VLOOKUP($A382,Sheet1!$A$4:$H$2722,8,1),"-")</f>
        <v>25.71</v>
      </c>
      <c r="J382" s="43">
        <f>I382-(I382*Cuprins!$H$23)</f>
        <v>25.71</v>
      </c>
      <c r="L382" s="494"/>
    </row>
    <row r="383" spans="1:12" ht="15" customHeight="1" x14ac:dyDescent="0.3">
      <c r="A383" s="13"/>
      <c r="C383" s="13"/>
      <c r="D383" s="13"/>
      <c r="E383" s="13"/>
      <c r="F383" s="13"/>
      <c r="H383" s="13"/>
      <c r="I383" s="13"/>
      <c r="J383" s="13"/>
      <c r="L383" s="743" t="s">
        <v>3376</v>
      </c>
    </row>
    <row r="384" spans="1:12" ht="15" customHeight="1" x14ac:dyDescent="0.3">
      <c r="A384" s="667"/>
      <c r="B384" s="669" t="s">
        <v>3202</v>
      </c>
      <c r="C384" s="669"/>
      <c r="D384" s="669"/>
      <c r="E384" s="669"/>
      <c r="F384" s="669"/>
      <c r="G384" s="669"/>
      <c r="H384" s="669"/>
      <c r="I384" s="671"/>
      <c r="J384" s="672"/>
      <c r="L384" s="743"/>
    </row>
    <row r="385" spans="1:12" ht="15" customHeight="1" x14ac:dyDescent="0.3">
      <c r="A385" s="668"/>
      <c r="B385" s="670"/>
      <c r="C385" s="670"/>
      <c r="D385" s="670"/>
      <c r="E385" s="670"/>
      <c r="F385" s="670"/>
      <c r="G385" s="670"/>
      <c r="H385" s="670"/>
      <c r="I385" s="673"/>
      <c r="J385" s="674"/>
      <c r="L385" s="743"/>
    </row>
    <row r="386" spans="1:12" ht="15" customHeight="1" x14ac:dyDescent="0.3">
      <c r="A386" s="698" t="s">
        <v>2989</v>
      </c>
      <c r="B386" s="631" t="s">
        <v>2996</v>
      </c>
      <c r="C386" s="631"/>
      <c r="D386" s="631"/>
      <c r="E386" s="642" t="s">
        <v>3035</v>
      </c>
      <c r="F386" s="642" t="s">
        <v>2991</v>
      </c>
      <c r="G386" s="642" t="s">
        <v>2990</v>
      </c>
      <c r="H386" s="642" t="s">
        <v>3010</v>
      </c>
      <c r="I386" s="522" t="s">
        <v>3430</v>
      </c>
      <c r="J386" s="498" t="s">
        <v>3431</v>
      </c>
      <c r="L386" s="743"/>
    </row>
    <row r="387" spans="1:12" ht="15" customHeight="1" x14ac:dyDescent="0.3">
      <c r="A387" s="699"/>
      <c r="B387" s="633"/>
      <c r="C387" s="633"/>
      <c r="D387" s="633"/>
      <c r="E387" s="643"/>
      <c r="F387" s="643"/>
      <c r="G387" s="643"/>
      <c r="H387" s="643"/>
      <c r="I387" s="524"/>
      <c r="J387" s="500"/>
      <c r="L387" s="743"/>
    </row>
    <row r="388" spans="1:12" ht="15" customHeight="1" x14ac:dyDescent="0.3">
      <c r="A388" s="700"/>
      <c r="B388" s="635"/>
      <c r="C388" s="635"/>
      <c r="D388" s="635"/>
      <c r="E388" s="644"/>
      <c r="F388" s="643"/>
      <c r="G388" s="644"/>
      <c r="H388" s="644"/>
      <c r="I388" s="524"/>
      <c r="J388" s="500"/>
      <c r="L388" s="743"/>
    </row>
    <row r="389" spans="1:12" ht="15" customHeight="1" x14ac:dyDescent="0.3">
      <c r="A389" s="109">
        <f>Sheet1!A954</f>
        <v>302036150500</v>
      </c>
      <c r="B389" s="93" t="str">
        <f>IFERROR(VLOOKUP(A389,Sheet1!$A$4:$H$2722,5,0),"-")</f>
        <v>VMB ACOUSTIC LD 50 x1200x600 comprimat</v>
      </c>
      <c r="C389" s="94"/>
      <c r="D389" s="95"/>
      <c r="E389" s="30" t="str">
        <f>IFERROR(VLOOKUP(A389,Sheet1!$A$4:$N$2722,7,1),"-")</f>
        <v xml:space="preserve">mp </v>
      </c>
      <c r="F389" s="55">
        <f>IFERROR(VLOOKUP(A389,Sheet1!$A$4:$N$2722,9,1),"-")</f>
        <v>50</v>
      </c>
      <c r="G389" s="55">
        <f>IFERROR(VLOOKUP(A389,Sheet1!$A$4:$N$2722,10,1),"-")</f>
        <v>600</v>
      </c>
      <c r="H389" s="55">
        <f>IFERROR(VLOOKUP(A389,Sheet1!$A$4:$N$2722,11,1),"-")</f>
        <v>1200</v>
      </c>
      <c r="I389" s="26">
        <f>IFERROR(VLOOKUP($A389,Sheet1!$A$4:$H$2722,8,1),"-")</f>
        <v>13.28</v>
      </c>
      <c r="J389" s="26">
        <f>I389-(I389*Cuprins!$H$23)</f>
        <v>13.28</v>
      </c>
      <c r="L389" s="743"/>
    </row>
    <row r="390" spans="1:12" ht="15" customHeight="1" x14ac:dyDescent="0.3">
      <c r="A390" s="107">
        <f>Sheet1!A955</f>
        <v>302036150600</v>
      </c>
      <c r="B390" s="89" t="str">
        <f>IFERROR(VLOOKUP(A390,Sheet1!$A$4:$H$2722,5,0),"-")</f>
        <v>VMB AIRROCK LD 60 caserata</v>
      </c>
      <c r="C390" s="90"/>
      <c r="D390" s="91"/>
      <c r="E390" s="41" t="str">
        <f>IFERROR(VLOOKUP(A390,Sheet1!$A$4:$N$2722,7,1),"-")</f>
        <v xml:space="preserve">mp </v>
      </c>
      <c r="F390" s="56">
        <f>IFERROR(VLOOKUP(A390,Sheet1!$A$4:$N$2722,9,1),"-")</f>
        <v>60</v>
      </c>
      <c r="G390" s="38">
        <f>IFERROR(VLOOKUP(A390,Sheet1!$A$4:$N$2722,10,1),"-")</f>
        <v>600</v>
      </c>
      <c r="H390" s="56">
        <f>IFERROR(VLOOKUP(A390,Sheet1!$A$4:$N$2722,11,1),"-")</f>
        <v>1200</v>
      </c>
      <c r="I390" s="25">
        <f>IFERROR(VLOOKUP($A390,Sheet1!$A$4:$H$2722,8,1),"-")</f>
        <v>25.03</v>
      </c>
      <c r="J390" s="25">
        <f>I390-(I390*Cuprins!$H$23)</f>
        <v>25.03</v>
      </c>
      <c r="L390" s="743"/>
    </row>
    <row r="391" spans="1:12" ht="15" customHeight="1" x14ac:dyDescent="0.3">
      <c r="A391" s="105">
        <f>Sheet1!A956</f>
        <v>302036151000</v>
      </c>
      <c r="B391" s="594" t="str">
        <f>IFERROR(VLOOKUP(A391,Sheet1!$A$4:$H$2722,5,0),"-")</f>
        <v>VMB AIRROCK LD 100 Caserata</v>
      </c>
      <c r="C391" s="595" t="e">
        <f>VLOOKUP(#REF!,Sheet1!$A$4:$H$2722,7,1)</f>
        <v>#REF!</v>
      </c>
      <c r="D391" s="596" t="e">
        <f>VLOOKUP(#REF!,Sheet1!$A$4:$H$2722,7,1)</f>
        <v>#REF!</v>
      </c>
      <c r="E391" s="31" t="str">
        <f>IFERROR(VLOOKUP(A391,Sheet1!$A$4:$N$2722,7,1),"-")</f>
        <v xml:space="preserve">mp </v>
      </c>
      <c r="F391" s="39">
        <f>IFERROR(VLOOKUP(A391,Sheet1!$A$4:$N$2722,9,1),"-")</f>
        <v>100</v>
      </c>
      <c r="G391" s="58">
        <f>IFERROR(VLOOKUP(A391,Sheet1!$A$4:$N$2722,10,1),"-")</f>
        <v>600</v>
      </c>
      <c r="H391" s="39">
        <f>IFERROR(VLOOKUP(A391,Sheet1!$A$4:$N$2722,11,1),"-")</f>
        <v>1200</v>
      </c>
      <c r="I391" s="26">
        <f>IFERROR(VLOOKUP($A391,Sheet1!$A$4:$H$2722,8,1),"-")</f>
        <v>35.64</v>
      </c>
      <c r="J391" s="26">
        <f>I391-(I391*Cuprins!$H$23)</f>
        <v>35.64</v>
      </c>
      <c r="L391" s="743"/>
    </row>
    <row r="392" spans="1:12" ht="15" customHeight="1" x14ac:dyDescent="0.3">
      <c r="A392" s="107">
        <f>Sheet1!A957</f>
        <v>302036151100</v>
      </c>
      <c r="B392" s="598" t="str">
        <f>IFERROR(VLOOKUP(A392,Sheet1!$A$4:$H$2722,5,0),"-")</f>
        <v>VMB ACOUSTIC 100x1200x600 comprimat</v>
      </c>
      <c r="C392" s="654"/>
      <c r="D392" s="599"/>
      <c r="E392" s="41" t="str">
        <f>IFERROR(VLOOKUP(A392,Sheet1!$A$4:$N$2722,7,1),"-")</f>
        <v xml:space="preserve">mp </v>
      </c>
      <c r="F392" s="56">
        <f>IFERROR(VLOOKUP(A392,Sheet1!$A$4:$N$2722,9,1),"-")</f>
        <v>100</v>
      </c>
      <c r="G392" s="38">
        <f>IFERROR(VLOOKUP(A392,Sheet1!$A$4:$N$2722,10,1),"-")</f>
        <v>600</v>
      </c>
      <c r="H392" s="56">
        <f>IFERROR(VLOOKUP(A392,Sheet1!$A$4:$N$2722,11,1),"-")</f>
        <v>1200</v>
      </c>
      <c r="I392" s="25">
        <f>IFERROR(VLOOKUP($A392,Sheet1!$A$4:$H$2722,8,1),"-")</f>
        <v>26.57</v>
      </c>
      <c r="J392" s="25">
        <f>I392-(I392*Cuprins!$H$23)</f>
        <v>26.57</v>
      </c>
      <c r="L392" s="743"/>
    </row>
    <row r="393" spans="1:12" ht="15" customHeight="1" x14ac:dyDescent="0.3">
      <c r="A393" s="105">
        <f>Sheet1!A961</f>
        <v>302036250500</v>
      </c>
      <c r="B393" s="594" t="str">
        <f>IFERROR(VLOOKUP(A393,Sheet1!$A$4:$H$2722,5,0),"-")</f>
        <v>VMB AIRROCK LD 50 x1000x600</v>
      </c>
      <c r="C393" s="595" t="e">
        <f>VLOOKUP(#REF!,Sheet1!$A$4:$H$2722,7,1)</f>
        <v>#REF!</v>
      </c>
      <c r="D393" s="596" t="e">
        <f>VLOOKUP(#REF!,Sheet1!$A$4:$H$2722,7,1)</f>
        <v>#REF!</v>
      </c>
      <c r="E393" s="31" t="str">
        <f>IFERROR(VLOOKUP(A393,Sheet1!$A$4:$N$2722,7,1),"-")</f>
        <v xml:space="preserve">mp </v>
      </c>
      <c r="F393" s="39">
        <f>IFERROR(VLOOKUP(A393,Sheet1!$A$4:$N$2722,9,1),"-")</f>
        <v>50</v>
      </c>
      <c r="G393" s="58">
        <f>IFERROR(VLOOKUP(A393,Sheet1!$A$4:$N$2722,10,1),"-")</f>
        <v>600</v>
      </c>
      <c r="H393" s="39">
        <f>IFERROR(VLOOKUP(A393,Sheet1!$A$4:$N$2722,11,1),"-")</f>
        <v>1000</v>
      </c>
      <c r="I393" s="26">
        <f>IFERROR(VLOOKUP($A393,Sheet1!$A$4:$H$2722,8,1),"-")</f>
        <v>14.09</v>
      </c>
      <c r="J393" s="26">
        <f>I393-(I393*Cuprins!$H$23)</f>
        <v>14.09</v>
      </c>
      <c r="L393" s="743"/>
    </row>
    <row r="394" spans="1:12" ht="15" customHeight="1" x14ac:dyDescent="0.3">
      <c r="A394" s="107">
        <f>Sheet1!A962</f>
        <v>302036250800</v>
      </c>
      <c r="B394" s="598" t="str">
        <f>IFERROR(VLOOKUP(A394,Sheet1!$A$4:$H$2722,5,0),"-")</f>
        <v>VMB AIRROCK LD 80 x1000x600</v>
      </c>
      <c r="C394" s="654"/>
      <c r="D394" s="599"/>
      <c r="E394" s="41" t="str">
        <f>IFERROR(VLOOKUP(A394,Sheet1!$A$4:$N$2722,7,1),"-")</f>
        <v xml:space="preserve">mp </v>
      </c>
      <c r="F394" s="56">
        <f>IFERROR(VLOOKUP(A394,Sheet1!$A$4:$N$2722,9,1),"-")</f>
        <v>80</v>
      </c>
      <c r="G394" s="38">
        <f>IFERROR(VLOOKUP(A394,Sheet1!$A$4:$N$2722,10,1),"-")</f>
        <v>600</v>
      </c>
      <c r="H394" s="56">
        <f>IFERROR(VLOOKUP(A394,Sheet1!$A$4:$N$2722,11,1),"-")</f>
        <v>1000</v>
      </c>
      <c r="I394" s="25">
        <f>IFERROR(VLOOKUP($A394,Sheet1!$A$4:$H$2722,8,1),"-")</f>
        <v>22.55</v>
      </c>
      <c r="J394" s="25">
        <f>I394-(I394*Cuprins!$H$23)</f>
        <v>22.55</v>
      </c>
      <c r="L394" s="743"/>
    </row>
    <row r="395" spans="1:12" ht="15" customHeight="1" x14ac:dyDescent="0.3">
      <c r="A395" s="105">
        <f>Sheet1!A963</f>
        <v>302036251000</v>
      </c>
      <c r="B395" s="594" t="str">
        <f>IFERROR(VLOOKUP(A395,Sheet1!$A$4:$H$2722,5,0),"-")</f>
        <v>VMB AIRROCK LD 100x1000x600</v>
      </c>
      <c r="C395" s="595" t="e">
        <f>VLOOKUP(#REF!,Sheet1!$A$4:$H$2722,7,1)</f>
        <v>#REF!</v>
      </c>
      <c r="D395" s="596" t="e">
        <f>VLOOKUP(#REF!,Sheet1!$A$4:$H$2722,7,1)</f>
        <v>#REF!</v>
      </c>
      <c r="E395" s="31" t="str">
        <f>IFERROR(VLOOKUP(A395,Sheet1!$A$4:$N$2722,7,1),"-")</f>
        <v xml:space="preserve">mp </v>
      </c>
      <c r="F395" s="39">
        <f>IFERROR(VLOOKUP(A395,Sheet1!$A$4:$N$2722,9,1),"-")</f>
        <v>100</v>
      </c>
      <c r="G395" s="58">
        <f>IFERROR(VLOOKUP(A395,Sheet1!$A$4:$N$2722,10,1),"-")</f>
        <v>600</v>
      </c>
      <c r="H395" s="39">
        <f>IFERROR(VLOOKUP(A395,Sheet1!$A$4:$N$2722,11,1),"-")</f>
        <v>1000</v>
      </c>
      <c r="I395" s="26">
        <f>IFERROR(VLOOKUP($A395,Sheet1!$A$4:$H$2722,8,1),"-")</f>
        <v>28.2</v>
      </c>
      <c r="J395" s="26">
        <f>I395-(I395*Cuprins!$H$23)</f>
        <v>28.2</v>
      </c>
      <c r="L395" s="743"/>
    </row>
    <row r="396" spans="1:12" ht="15" customHeight="1" x14ac:dyDescent="0.3">
      <c r="A396" s="108"/>
      <c r="B396" s="614" t="str">
        <f>IFERROR(VLOOKUP(A396,Sheet1!$A$4:$H$2722,5,0),"-")</f>
        <v>-</v>
      </c>
      <c r="C396" s="609" t="e">
        <f>VLOOKUP(#REF!,Sheet1!$A$4:$H$2722,7,1)</f>
        <v>#REF!</v>
      </c>
      <c r="D396" s="615" t="e">
        <f>VLOOKUP(#REF!,Sheet1!$A$4:$H$2722,7,1)</f>
        <v>#REF!</v>
      </c>
      <c r="E396" s="45" t="str">
        <f>IFERROR(VLOOKUP(A396,Sheet1!$A$4:$N$2722,7,1),"-")</f>
        <v>-</v>
      </c>
      <c r="F396" s="28" t="str">
        <f>IFERROR(VLOOKUP(A396,Sheet1!$A$4:$N$2722,9,1),"-")</f>
        <v>-</v>
      </c>
      <c r="G396" s="44" t="str">
        <f>IFERROR(VLOOKUP(A396,Sheet1!$A$4:$N$2722,10,1),"-")</f>
        <v>-</v>
      </c>
      <c r="H396" s="44" t="str">
        <f>IFERROR(VLOOKUP(A396,Sheet1!$A$4:$N$2722,11,1),"-")</f>
        <v>-</v>
      </c>
      <c r="I396" s="43" t="str">
        <f>IFERROR(VLOOKUP($A396,Sheet1!$A$4:$H$2722,8,1),"-")</f>
        <v>-</v>
      </c>
      <c r="J396" s="43" t="s">
        <v>2994</v>
      </c>
      <c r="L396" s="743"/>
    </row>
    <row r="397" spans="1:12" ht="15" customHeight="1" x14ac:dyDescent="0.3">
      <c r="A397" s="13"/>
      <c r="C397" s="13"/>
      <c r="D397" s="13"/>
      <c r="E397" s="13"/>
      <c r="F397" s="13"/>
      <c r="H397" s="13"/>
      <c r="I397" s="13"/>
      <c r="J397" s="13"/>
      <c r="L397" s="743"/>
    </row>
    <row r="398" spans="1:12" ht="15" customHeight="1" x14ac:dyDescent="0.3">
      <c r="A398" s="667"/>
      <c r="B398" s="669" t="s">
        <v>3203</v>
      </c>
      <c r="C398" s="669"/>
      <c r="D398" s="669"/>
      <c r="E398" s="669"/>
      <c r="F398" s="669"/>
      <c r="G398" s="669"/>
      <c r="H398" s="669"/>
      <c r="I398" s="671"/>
      <c r="J398" s="672"/>
      <c r="L398" s="743"/>
    </row>
    <row r="399" spans="1:12" ht="15" customHeight="1" x14ac:dyDescent="0.3">
      <c r="A399" s="668"/>
      <c r="B399" s="670"/>
      <c r="C399" s="670"/>
      <c r="D399" s="670"/>
      <c r="E399" s="670"/>
      <c r="F399" s="670"/>
      <c r="G399" s="670"/>
      <c r="H399" s="670"/>
      <c r="I399" s="673"/>
      <c r="J399" s="674"/>
      <c r="L399" s="743"/>
    </row>
    <row r="400" spans="1:12" ht="15" customHeight="1" x14ac:dyDescent="0.3">
      <c r="A400" s="698" t="s">
        <v>2989</v>
      </c>
      <c r="B400" s="631" t="s">
        <v>2996</v>
      </c>
      <c r="C400" s="631"/>
      <c r="D400" s="631"/>
      <c r="E400" s="642" t="s">
        <v>3035</v>
      </c>
      <c r="F400" s="642" t="s">
        <v>2991</v>
      </c>
      <c r="G400" s="642" t="s">
        <v>2990</v>
      </c>
      <c r="H400" s="642" t="s">
        <v>3010</v>
      </c>
      <c r="I400" s="522" t="s">
        <v>3430</v>
      </c>
      <c r="J400" s="498" t="s">
        <v>3431</v>
      </c>
      <c r="L400" s="743"/>
    </row>
    <row r="401" spans="1:12" ht="15" customHeight="1" x14ac:dyDescent="0.3">
      <c r="A401" s="699"/>
      <c r="B401" s="633"/>
      <c r="C401" s="633"/>
      <c r="D401" s="633"/>
      <c r="E401" s="643"/>
      <c r="F401" s="643"/>
      <c r="G401" s="643"/>
      <c r="H401" s="643"/>
      <c r="I401" s="524"/>
      <c r="J401" s="500"/>
      <c r="L401" s="743"/>
    </row>
    <row r="402" spans="1:12" ht="15" customHeight="1" x14ac:dyDescent="0.3">
      <c r="A402" s="700"/>
      <c r="B402" s="635"/>
      <c r="C402" s="635"/>
      <c r="D402" s="635"/>
      <c r="E402" s="644"/>
      <c r="F402" s="643"/>
      <c r="G402" s="644"/>
      <c r="H402" s="644"/>
      <c r="I402" s="524"/>
      <c r="J402" s="500"/>
      <c r="L402" s="743"/>
    </row>
    <row r="403" spans="1:12" ht="15" customHeight="1" x14ac:dyDescent="0.3">
      <c r="A403" s="111">
        <f>Sheet1!A964</f>
        <v>302036300100</v>
      </c>
      <c r="B403" s="626" t="str">
        <f>IFERROR(VLOOKUP(A403,Sheet1!$A$4:$H$2722,5,0),"-")</f>
        <v xml:space="preserve">VMB AIRROCK ND 50 comprimat </v>
      </c>
      <c r="C403" s="627" t="e">
        <f>VLOOKUP(#REF!,Sheet1!$A$4:$H$2722,7,1)</f>
        <v>#REF!</v>
      </c>
      <c r="D403" s="628" t="e">
        <f>VLOOKUP(#REF!,Sheet1!$A$4:$H$2722,7,1)</f>
        <v>#REF!</v>
      </c>
      <c r="E403" s="30" t="str">
        <f>IFERROR(VLOOKUP(A403,Sheet1!$A$4:$N$2722,7,1),"-")</f>
        <v xml:space="preserve">mp </v>
      </c>
      <c r="F403" s="55">
        <f>IFERROR(VLOOKUP(A403,Sheet1!$A$4:$N$2722,9,1),"-")</f>
        <v>50</v>
      </c>
      <c r="G403" s="55">
        <f>IFERROR(VLOOKUP(A403,Sheet1!$A$4:$N$2722,10,1),"-")</f>
        <v>600</v>
      </c>
      <c r="H403" s="55">
        <f>IFERROR(VLOOKUP(A403,Sheet1!$A$4:$N$2722,11,1),"-")</f>
        <v>1200</v>
      </c>
      <c r="I403" s="26">
        <f>IFERROR(VLOOKUP($A403,Sheet1!$A$4:$H$2722,8,1),"-")</f>
        <v>18.87</v>
      </c>
      <c r="J403" s="26">
        <f>I403-(I403*Cuprins!$H$23)</f>
        <v>18.87</v>
      </c>
      <c r="L403" s="743"/>
    </row>
    <row r="404" spans="1:12" ht="15" customHeight="1" x14ac:dyDescent="0.3">
      <c r="A404" s="112">
        <f>Sheet1!A965</f>
        <v>302036300400</v>
      </c>
      <c r="B404" s="744" t="str">
        <f>IFERROR(VLOOKUP(A404,Sheet1!$A$4:$H$2722,5,0),"-")</f>
        <v>VMB Airrock ND 40x600x1000 caserat</v>
      </c>
      <c r="C404" s="728" t="e">
        <f>VLOOKUP(#REF!,Sheet1!$A$4:$H$2722,7,1)</f>
        <v>#REF!</v>
      </c>
      <c r="D404" s="745" t="e">
        <f>VLOOKUP(#REF!,Sheet1!$A$4:$H$2722,7,1)</f>
        <v>#REF!</v>
      </c>
      <c r="E404" s="41" t="str">
        <f>IFERROR(VLOOKUP(A404,Sheet1!$A$4:$N$2722,7,1),"-")</f>
        <v xml:space="preserve">mp </v>
      </c>
      <c r="F404" s="56">
        <f>IFERROR(VLOOKUP(A404,Sheet1!$A$4:$N$2722,9,1),"-")</f>
        <v>40</v>
      </c>
      <c r="G404" s="38">
        <f>IFERROR(VLOOKUP(A404,Sheet1!$A$4:$N$2722,10,1),"-")</f>
        <v>1000</v>
      </c>
      <c r="H404" s="56">
        <f>IFERROR(VLOOKUP(A404,Sheet1!$A$4:$N$2722,11,1),"-")</f>
        <v>600</v>
      </c>
      <c r="I404" s="25">
        <f>IFERROR(VLOOKUP($A404,Sheet1!$A$4:$H$2722,8,1),"-")</f>
        <v>20.27</v>
      </c>
      <c r="J404" s="25">
        <f>I404-(I404*Cuprins!$H$23)</f>
        <v>20.27</v>
      </c>
      <c r="L404" s="743"/>
    </row>
    <row r="405" spans="1:12" ht="15" customHeight="1" x14ac:dyDescent="0.3">
      <c r="A405" s="111">
        <f>Sheet1!A966</f>
        <v>302036300500</v>
      </c>
      <c r="B405" s="626" t="str">
        <f>IFERROR(VLOOKUP(A405,Sheet1!$A$4:$H$2722,5,0),"-")</f>
        <v>VMB Airrock ND 50x600x1200 comprimat</v>
      </c>
      <c r="C405" s="627" t="e">
        <f>VLOOKUP(#REF!,Sheet1!$A$4:$H$2722,7,1)</f>
        <v>#REF!</v>
      </c>
      <c r="D405" s="628" t="e">
        <f>VLOOKUP(#REF!,Sheet1!$A$4:$H$2722,7,1)</f>
        <v>#REF!</v>
      </c>
      <c r="E405" s="30" t="str">
        <f>IFERROR(VLOOKUP(A405,Sheet1!$A$4:$N$2722,7,1),"-")</f>
        <v xml:space="preserve">mp </v>
      </c>
      <c r="F405" s="55">
        <f>IFERROR(VLOOKUP(A405,Sheet1!$A$4:$N$2722,9,1),"-")</f>
        <v>50</v>
      </c>
      <c r="G405" s="55">
        <f>IFERROR(VLOOKUP(A405,Sheet1!$A$4:$N$2722,10,1),"-")</f>
        <v>1200</v>
      </c>
      <c r="H405" s="55">
        <f>IFERROR(VLOOKUP(A405,Sheet1!$A$4:$N$2722,11,1),"-")</f>
        <v>600</v>
      </c>
      <c r="I405" s="26">
        <f>IFERROR(VLOOKUP($A405,Sheet1!$A$4:$H$2722,8,1),"-")</f>
        <v>18.87</v>
      </c>
      <c r="J405" s="26">
        <f>I405-(I405*Cuprins!$H$23)</f>
        <v>18.87</v>
      </c>
      <c r="L405" s="743"/>
    </row>
    <row r="406" spans="1:12" ht="15" customHeight="1" x14ac:dyDescent="0.3">
      <c r="A406" s="112">
        <f>Sheet1!A967</f>
        <v>302036300600</v>
      </c>
      <c r="B406" s="598" t="str">
        <f>IFERROR(VLOOKUP(A406,Sheet1!$A$4:$H$2722,5,0),"-")</f>
        <v>VMB Airrock ND 60x600x1200 comprimat</v>
      </c>
      <c r="C406" s="593" t="e">
        <f>VLOOKUP(#REF!,Sheet1!$A$4:$H$2722,7,1)</f>
        <v>#REF!</v>
      </c>
      <c r="D406" s="599" t="e">
        <f>VLOOKUP(#REF!,Sheet1!$A$4:$H$2722,7,1)</f>
        <v>#REF!</v>
      </c>
      <c r="E406" s="41" t="str">
        <f>IFERROR(VLOOKUP(A406,Sheet1!$A$4:$N$2722,7,1),"-")</f>
        <v xml:space="preserve">mp </v>
      </c>
      <c r="F406" s="56">
        <f>IFERROR(VLOOKUP(A406,Sheet1!$A$4:$N$2722,9,1),"-")</f>
        <v>60</v>
      </c>
      <c r="G406" s="38">
        <f>IFERROR(VLOOKUP(A406,Sheet1!$A$4:$N$2722,10,1),"-")</f>
        <v>1200</v>
      </c>
      <c r="H406" s="56">
        <f>IFERROR(VLOOKUP(A406,Sheet1!$A$4:$N$2722,11,1),"-")</f>
        <v>600</v>
      </c>
      <c r="I406" s="25">
        <f>IFERROR(VLOOKUP($A406,Sheet1!$A$4:$H$2722,8,1),"-")</f>
        <v>22.66</v>
      </c>
      <c r="J406" s="25">
        <f>I406-(I406*Cuprins!$H$23)</f>
        <v>22.66</v>
      </c>
      <c r="L406" s="743"/>
    </row>
    <row r="407" spans="1:12" ht="15" customHeight="1" x14ac:dyDescent="0.3">
      <c r="A407" s="111">
        <f>Sheet1!A968</f>
        <v>302036300800</v>
      </c>
      <c r="B407" s="626" t="str">
        <f>IFERROR(VLOOKUP(A407,Sheet1!$A$4:$H$2722,5,0),"-")</f>
        <v>VMB Airrock ND 80x600x1000</v>
      </c>
      <c r="C407" s="627" t="e">
        <f>VLOOKUP(#REF!,Sheet1!$A$4:$H$2722,7,1)</f>
        <v>#REF!</v>
      </c>
      <c r="D407" s="628" t="e">
        <f>VLOOKUP(#REF!,Sheet1!$A$4:$H$2722,7,1)</f>
        <v>#REF!</v>
      </c>
      <c r="E407" s="30" t="str">
        <f>IFERROR(VLOOKUP(A407,Sheet1!$A$4:$N$2722,7,1),"-")</f>
        <v xml:space="preserve">mp </v>
      </c>
      <c r="F407" s="55">
        <f>IFERROR(VLOOKUP(A407,Sheet1!$A$4:$N$2722,9,1),"-")</f>
        <v>80</v>
      </c>
      <c r="G407" s="55">
        <f>IFERROR(VLOOKUP(A407,Sheet1!$A$4:$N$2722,10,1),"-")</f>
        <v>1000</v>
      </c>
      <c r="H407" s="55">
        <f>IFERROR(VLOOKUP(A407,Sheet1!$A$4:$N$2722,11,1),"-")</f>
        <v>600</v>
      </c>
      <c r="I407" s="26">
        <f>IFERROR(VLOOKUP($A407,Sheet1!$A$4:$H$2722,8,1),"-")</f>
        <v>30.21</v>
      </c>
      <c r="J407" s="26">
        <f>I407-(I407*Cuprins!$H$23)</f>
        <v>30.21</v>
      </c>
      <c r="L407" s="743"/>
    </row>
    <row r="408" spans="1:12" ht="15" customHeight="1" x14ac:dyDescent="0.3">
      <c r="A408" s="112">
        <f>Sheet1!A969</f>
        <v>302036301000</v>
      </c>
      <c r="B408" s="598" t="str">
        <f>IFERROR(VLOOKUP(A408,Sheet1!$A$4:$H$2722,5,0),"-")</f>
        <v>VMB Airrock ND 100x600x1000</v>
      </c>
      <c r="C408" s="593" t="e">
        <f>VLOOKUP(#REF!,Sheet1!$A$4:$H$2722,7,1)</f>
        <v>#REF!</v>
      </c>
      <c r="D408" s="599" t="e">
        <f>VLOOKUP(#REF!,Sheet1!$A$4:$H$2722,7,1)</f>
        <v>#REF!</v>
      </c>
      <c r="E408" s="41" t="str">
        <f>IFERROR(VLOOKUP(A408,Sheet1!$A$4:$N$2722,7,1),"-")</f>
        <v xml:space="preserve">mp </v>
      </c>
      <c r="F408" s="56">
        <f>IFERROR(VLOOKUP(A408,Sheet1!$A$4:$N$2722,9,1),"-")</f>
        <v>100</v>
      </c>
      <c r="G408" s="38">
        <f>IFERROR(VLOOKUP(A408,Sheet1!$A$4:$N$2722,10,1),"-")</f>
        <v>1000</v>
      </c>
      <c r="H408" s="56">
        <f>IFERROR(VLOOKUP(A408,Sheet1!$A$4:$N$2722,11,1),"-")</f>
        <v>600</v>
      </c>
      <c r="I408" s="25">
        <f>IFERROR(VLOOKUP($A408,Sheet1!$A$4:$H$2722,8,1),"-")</f>
        <v>37.75</v>
      </c>
      <c r="J408" s="25">
        <f>I408-(I408*Cuprins!$H$23)</f>
        <v>37.75</v>
      </c>
      <c r="L408" s="743"/>
    </row>
    <row r="409" spans="1:12" ht="15" customHeight="1" x14ac:dyDescent="0.3">
      <c r="A409" s="111">
        <f>Sheet1!A970</f>
        <v>302036310000</v>
      </c>
      <c r="B409" s="594" t="str">
        <f>IFERROR(VLOOKUP(A409,Sheet1!$A$4:$H$2722,5,0),"-")</f>
        <v>VMB AIRROCK ND 100x1200x600 comprimat</v>
      </c>
      <c r="C409" s="595" t="e">
        <f>VLOOKUP(#REF!,Sheet1!$A$4:$H$2722,7,1)</f>
        <v>#REF!</v>
      </c>
      <c r="D409" s="596" t="e">
        <f>VLOOKUP(#REF!,Sheet1!$A$4:$H$2722,7,1)</f>
        <v>#REF!</v>
      </c>
      <c r="E409" s="31" t="str">
        <f>IFERROR(VLOOKUP(A409,Sheet1!$A$4:$N$2722,7,1),"-")</f>
        <v xml:space="preserve">mp </v>
      </c>
      <c r="F409" s="39">
        <f>IFERROR(VLOOKUP(A409,Sheet1!$A$4:$N$2722,9,1),"-")</f>
        <v>100</v>
      </c>
      <c r="G409" s="58">
        <f>IFERROR(VLOOKUP(A409,Sheet1!$A$4:$N$2722,10,1),"-")</f>
        <v>600</v>
      </c>
      <c r="H409" s="39">
        <f>IFERROR(VLOOKUP(A409,Sheet1!$A$4:$N$2722,11,1),"-")</f>
        <v>1200</v>
      </c>
      <c r="I409" s="26">
        <f>IFERROR(VLOOKUP($A409,Sheet1!$A$4:$H$2722,8,1),"-")</f>
        <v>37.75</v>
      </c>
      <c r="J409" s="26">
        <f>I409-(I409*Cuprins!$H$23)</f>
        <v>37.75</v>
      </c>
      <c r="L409" s="743"/>
    </row>
    <row r="410" spans="1:12" ht="15" customHeight="1" x14ac:dyDescent="0.3">
      <c r="A410" s="113"/>
      <c r="B410" s="614" t="str">
        <f>IFERROR(VLOOKUP(A410,Sheet1!$A$4:$H$2722,5,0),"-")</f>
        <v>-</v>
      </c>
      <c r="C410" s="609" t="e">
        <f>VLOOKUP(#REF!,Sheet1!$A$4:$H$2722,7,1)</f>
        <v>#REF!</v>
      </c>
      <c r="D410" s="615" t="e">
        <f>VLOOKUP(#REF!,Sheet1!$A$4:$H$2722,7,1)</f>
        <v>#REF!</v>
      </c>
      <c r="E410" s="45" t="str">
        <f>IFERROR(VLOOKUP(A410,Sheet1!$A$4:$N$2722,7,1),"-")</f>
        <v>-</v>
      </c>
      <c r="F410" s="35" t="str">
        <f>IFERROR(VLOOKUP(A410,Sheet1!$A$4:$N$2722,9,1),"-")</f>
        <v>-</v>
      </c>
      <c r="G410" s="59" t="str">
        <f>IFERROR(VLOOKUP(A410,Sheet1!$A$4:$N$2722,10,1),"-")</f>
        <v>-</v>
      </c>
      <c r="H410" s="59" t="str">
        <f>IFERROR(VLOOKUP(A410,Sheet1!$A$4:$N$2722,11,1),"-")</f>
        <v>-</v>
      </c>
      <c r="I410" s="43" t="str">
        <f>IFERROR(VLOOKUP($A410,Sheet1!$A$4:$H$2722,8,1),"-")</f>
        <v>-</v>
      </c>
      <c r="J410" s="43" t="str">
        <f>IFERROR(VLOOKUP($A410,Sheet1!$A$4:$H$2722,8,1),"-")</f>
        <v>-</v>
      </c>
      <c r="L410" s="743"/>
    </row>
    <row r="411" spans="1:12" ht="15" customHeight="1" x14ac:dyDescent="0.3">
      <c r="A411" s="158"/>
      <c r="B411" s="293"/>
      <c r="C411" s="293"/>
      <c r="D411" s="293"/>
      <c r="E411" s="160"/>
      <c r="F411" s="161"/>
      <c r="G411" s="161"/>
      <c r="H411" s="161"/>
      <c r="I411" s="126"/>
      <c r="J411" s="126"/>
      <c r="L411" s="743"/>
    </row>
    <row r="412" spans="1:12" ht="15" customHeight="1" x14ac:dyDescent="0.3">
      <c r="A412" s="158"/>
      <c r="B412" s="293"/>
      <c r="C412" s="293"/>
      <c r="D412" s="293"/>
      <c r="E412" s="160"/>
      <c r="F412" s="161"/>
      <c r="G412" s="161"/>
      <c r="H412" s="161"/>
      <c r="I412" s="126"/>
      <c r="J412" s="126"/>
      <c r="L412" s="743"/>
    </row>
    <row r="413" spans="1:12" ht="15" customHeight="1" x14ac:dyDescent="0.3">
      <c r="A413" s="158"/>
      <c r="B413" s="293"/>
      <c r="C413" s="293"/>
      <c r="D413" s="293"/>
      <c r="E413" s="160"/>
      <c r="F413" s="161"/>
      <c r="G413" s="161"/>
      <c r="H413" s="161"/>
      <c r="I413" s="126"/>
      <c r="J413" s="126"/>
      <c r="L413" s="743"/>
    </row>
    <row r="414" spans="1:12" ht="15" customHeight="1" x14ac:dyDescent="0.3">
      <c r="A414" s="158"/>
      <c r="B414" s="293"/>
      <c r="C414" s="293"/>
      <c r="D414" s="293"/>
      <c r="E414" s="160"/>
      <c r="F414" s="161"/>
      <c r="G414" s="161"/>
      <c r="H414" s="161"/>
      <c r="I414" s="126"/>
      <c r="J414" s="126"/>
      <c r="L414" s="743"/>
    </row>
    <row r="415" spans="1:12" ht="15" customHeight="1" x14ac:dyDescent="0.3">
      <c r="A415" s="158"/>
      <c r="B415" s="293"/>
      <c r="C415" s="293"/>
      <c r="D415" s="293"/>
      <c r="E415" s="160"/>
      <c r="F415" s="161"/>
      <c r="G415" s="161"/>
      <c r="H415" s="161"/>
      <c r="I415" s="126"/>
      <c r="J415" s="126"/>
      <c r="L415" s="743"/>
    </row>
    <row r="416" spans="1:12" ht="15" customHeight="1" x14ac:dyDescent="0.3">
      <c r="A416" s="158"/>
      <c r="B416" s="293"/>
      <c r="C416" s="293"/>
      <c r="D416" s="293"/>
      <c r="E416" s="160"/>
      <c r="F416" s="161"/>
      <c r="G416" s="161"/>
      <c r="H416" s="161"/>
      <c r="I416" s="126"/>
      <c r="J416" s="126"/>
      <c r="L416" s="743"/>
    </row>
    <row r="417" spans="1:12" ht="15" customHeight="1" x14ac:dyDescent="0.3">
      <c r="A417" s="158"/>
      <c r="B417" s="293"/>
      <c r="C417" s="293"/>
      <c r="D417" s="293"/>
      <c r="E417" s="160"/>
      <c r="F417" s="161"/>
      <c r="G417" s="161"/>
      <c r="H417" s="161"/>
      <c r="I417" s="126"/>
      <c r="J417" s="126"/>
      <c r="L417" s="743"/>
    </row>
    <row r="418" spans="1:12" ht="15" customHeight="1" x14ac:dyDescent="0.3">
      <c r="A418" s="158"/>
      <c r="B418" s="293"/>
      <c r="C418" s="293"/>
      <c r="D418" s="293"/>
      <c r="E418" s="160"/>
      <c r="F418" s="161"/>
      <c r="G418" s="161"/>
      <c r="H418" s="161"/>
      <c r="I418" s="126"/>
      <c r="J418" s="126"/>
      <c r="L418" s="742" t="s">
        <v>3170</v>
      </c>
    </row>
    <row r="419" spans="1:12" ht="15" customHeight="1" x14ac:dyDescent="0.3">
      <c r="D419" t="s">
        <v>3171</v>
      </c>
      <c r="L419" s="742"/>
    </row>
    <row r="420" spans="1:12" ht="15" customHeight="1" x14ac:dyDescent="0.3">
      <c r="A420" s="667"/>
      <c r="B420" s="669" t="s">
        <v>3204</v>
      </c>
      <c r="C420" s="669"/>
      <c r="D420" s="669"/>
      <c r="E420" s="669"/>
      <c r="F420" s="669"/>
      <c r="G420" s="669"/>
      <c r="H420" s="669"/>
      <c r="I420" s="671"/>
      <c r="J420" s="672"/>
      <c r="L420" s="742"/>
    </row>
    <row r="421" spans="1:12" ht="15" customHeight="1" x14ac:dyDescent="0.3">
      <c r="A421" s="668"/>
      <c r="B421" s="670"/>
      <c r="C421" s="670"/>
      <c r="D421" s="670"/>
      <c r="E421" s="670"/>
      <c r="F421" s="670"/>
      <c r="G421" s="670"/>
      <c r="H421" s="670"/>
      <c r="I421" s="673"/>
      <c r="J421" s="674"/>
      <c r="L421" s="742"/>
    </row>
    <row r="422" spans="1:12" ht="15" customHeight="1" x14ac:dyDescent="0.3">
      <c r="A422" s="698" t="s">
        <v>2989</v>
      </c>
      <c r="B422" s="631" t="s">
        <v>2996</v>
      </c>
      <c r="C422" s="631"/>
      <c r="D422" s="631"/>
      <c r="E422" s="642" t="s">
        <v>3035</v>
      </c>
      <c r="F422" s="642" t="s">
        <v>2991</v>
      </c>
      <c r="G422" s="642" t="s">
        <v>2990</v>
      </c>
      <c r="H422" s="642" t="s">
        <v>3010</v>
      </c>
      <c r="I422" s="522" t="s">
        <v>3430</v>
      </c>
      <c r="J422" s="498" t="s">
        <v>3431</v>
      </c>
      <c r="L422" s="742"/>
    </row>
    <row r="423" spans="1:12" ht="15" customHeight="1" x14ac:dyDescent="0.3">
      <c r="A423" s="699"/>
      <c r="B423" s="633"/>
      <c r="C423" s="633"/>
      <c r="D423" s="633"/>
      <c r="E423" s="643"/>
      <c r="F423" s="643"/>
      <c r="G423" s="643"/>
      <c r="H423" s="643"/>
      <c r="I423" s="524"/>
      <c r="J423" s="500"/>
      <c r="L423" s="742"/>
    </row>
    <row r="424" spans="1:12" ht="15" customHeight="1" x14ac:dyDescent="0.3">
      <c r="A424" s="700"/>
      <c r="B424" s="635"/>
      <c r="C424" s="635"/>
      <c r="D424" s="635"/>
      <c r="E424" s="644"/>
      <c r="F424" s="643"/>
      <c r="G424" s="644"/>
      <c r="H424" s="644"/>
      <c r="I424" s="524"/>
      <c r="J424" s="500"/>
      <c r="L424" s="742"/>
    </row>
    <row r="425" spans="1:12" ht="15" customHeight="1" x14ac:dyDescent="0.3">
      <c r="A425" s="111">
        <f>Sheet1!A958</f>
        <v>302036181500</v>
      </c>
      <c r="B425" s="594" t="str">
        <f>IFERROR(VLOOKUP(A425,Sheet1!$A$4:$H$2722,5,0),"-")</f>
        <v>VMB CEILINGROCK FW1 150x1000x1200 mm</v>
      </c>
      <c r="C425" s="595" t="e">
        <f>VLOOKUP(#REF!,Sheet1!$A$4:$H$2722,7,1)</f>
        <v>#REF!</v>
      </c>
      <c r="D425" s="596" t="e">
        <f>VLOOKUP(#REF!,Sheet1!$A$4:$H$2722,7,1)</f>
        <v>#REF!</v>
      </c>
      <c r="E425" s="31" t="str">
        <f>IFERROR(VLOOKUP(A425,Sheet1!$A$4:$N$2722,7,1),"-")</f>
        <v xml:space="preserve">mp </v>
      </c>
      <c r="F425" s="39">
        <f>IFERROR(VLOOKUP(A425,Sheet1!$A$4:$N$2722,9,1),"-")</f>
        <v>150</v>
      </c>
      <c r="G425" s="58">
        <f>IFERROR(VLOOKUP(A425,Sheet1!$A$4:$N$2722,10,1),"-")</f>
        <v>1200</v>
      </c>
      <c r="H425" s="39">
        <f>IFERROR(VLOOKUP(A425,Sheet1!$A$4:$N$2722,11,1),"-")</f>
        <v>1000</v>
      </c>
      <c r="I425" s="26">
        <f>IFERROR(VLOOKUP($A425,Sheet1!$A$4:$H$2722,8,1),"-")</f>
        <v>90.84</v>
      </c>
      <c r="J425" s="26">
        <f>I425-(I425*Cuprins!$H$23)</f>
        <v>90.84</v>
      </c>
      <c r="L425" s="742"/>
    </row>
    <row r="426" spans="1:12" ht="15" customHeight="1" x14ac:dyDescent="0.3">
      <c r="A426" s="113"/>
      <c r="B426" s="614"/>
      <c r="C426" s="609"/>
      <c r="D426" s="615"/>
      <c r="E426" s="45"/>
      <c r="F426" s="35"/>
      <c r="G426" s="59"/>
      <c r="H426" s="59"/>
      <c r="I426" s="43"/>
      <c r="J426" s="43"/>
      <c r="L426" s="742"/>
    </row>
    <row r="427" spans="1:12" ht="15" customHeight="1" x14ac:dyDescent="0.3">
      <c r="A427" s="86"/>
      <c r="B427" s="73"/>
      <c r="C427" s="73"/>
      <c r="D427" s="73"/>
      <c r="E427" s="74"/>
      <c r="F427" s="75"/>
      <c r="G427" s="75"/>
      <c r="H427" s="75"/>
      <c r="I427" s="76"/>
      <c r="J427" s="76"/>
      <c r="L427" s="742"/>
    </row>
    <row r="428" spans="1:12" ht="15" customHeight="1" x14ac:dyDescent="0.3">
      <c r="A428" s="667"/>
      <c r="B428" s="669" t="s">
        <v>3205</v>
      </c>
      <c r="C428" s="669"/>
      <c r="D428" s="669"/>
      <c r="E428" s="669"/>
      <c r="F428" s="669"/>
      <c r="G428" s="669"/>
      <c r="H428" s="669"/>
      <c r="I428" s="671"/>
      <c r="J428" s="672"/>
      <c r="L428" s="742"/>
    </row>
    <row r="429" spans="1:12" ht="15" customHeight="1" x14ac:dyDescent="0.3">
      <c r="A429" s="668"/>
      <c r="B429" s="670"/>
      <c r="C429" s="670"/>
      <c r="D429" s="670"/>
      <c r="E429" s="670"/>
      <c r="F429" s="670"/>
      <c r="G429" s="670"/>
      <c r="H429" s="670"/>
      <c r="I429" s="673"/>
      <c r="J429" s="674"/>
      <c r="L429" s="742"/>
    </row>
    <row r="430" spans="1:12" ht="15" customHeight="1" x14ac:dyDescent="0.3">
      <c r="A430" s="698" t="s">
        <v>2989</v>
      </c>
      <c r="B430" s="631" t="s">
        <v>2996</v>
      </c>
      <c r="C430" s="631"/>
      <c r="D430" s="631"/>
      <c r="E430" s="642" t="s">
        <v>3035</v>
      </c>
      <c r="F430" s="642" t="s">
        <v>2991</v>
      </c>
      <c r="G430" s="642" t="s">
        <v>2990</v>
      </c>
      <c r="H430" s="642" t="s">
        <v>3010</v>
      </c>
      <c r="I430" s="522" t="s">
        <v>3430</v>
      </c>
      <c r="J430" s="498" t="s">
        <v>3431</v>
      </c>
      <c r="L430" s="742"/>
    </row>
    <row r="431" spans="1:12" ht="15" customHeight="1" x14ac:dyDescent="0.3">
      <c r="A431" s="699"/>
      <c r="B431" s="633"/>
      <c r="C431" s="633"/>
      <c r="D431" s="633"/>
      <c r="E431" s="643"/>
      <c r="F431" s="643"/>
      <c r="G431" s="643"/>
      <c r="H431" s="643"/>
      <c r="I431" s="524"/>
      <c r="J431" s="500"/>
      <c r="L431" s="742"/>
    </row>
    <row r="432" spans="1:12" ht="15" customHeight="1" x14ac:dyDescent="0.3">
      <c r="A432" s="700"/>
      <c r="B432" s="635"/>
      <c r="C432" s="635"/>
      <c r="D432" s="635"/>
      <c r="E432" s="644"/>
      <c r="F432" s="643"/>
      <c r="G432" s="644"/>
      <c r="H432" s="644"/>
      <c r="I432" s="524"/>
      <c r="J432" s="500"/>
      <c r="L432" s="742"/>
    </row>
    <row r="433" spans="1:12" ht="15" customHeight="1" x14ac:dyDescent="0.3">
      <c r="A433" s="111">
        <f>Sheet1!A971</f>
        <v>302036350500</v>
      </c>
      <c r="B433" s="626" t="str">
        <f>IFERROR(VLOOKUP(A433,Sheet1!$A$4:$H$2722,5,0),"-")</f>
        <v>VMB AIRROCK HD 50x600x1000</v>
      </c>
      <c r="C433" s="627" t="e">
        <f>VLOOKUP(#REF!,Sheet1!$A$4:$H$2722,7,1)</f>
        <v>#REF!</v>
      </c>
      <c r="D433" s="628" t="e">
        <f>VLOOKUP(#REF!,Sheet1!$A$4:$H$2722,7,1)</f>
        <v>#REF!</v>
      </c>
      <c r="E433" s="30" t="str">
        <f>IFERROR(VLOOKUP(A433,Sheet1!$A$4:$N$2722,7,1),"-")</f>
        <v xml:space="preserve">mp </v>
      </c>
      <c r="F433" s="55">
        <f>IFERROR(VLOOKUP(A433,Sheet1!$A$4:$N$2722,9,1),"-")</f>
        <v>50</v>
      </c>
      <c r="G433" s="55">
        <f>IFERROR(VLOOKUP(A433,Sheet1!$A$4:$N$2722,10,1),"-")</f>
        <v>1000</v>
      </c>
      <c r="H433" s="55">
        <f>IFERROR(VLOOKUP(A433,Sheet1!$A$4:$N$2722,11,1),"-")</f>
        <v>600</v>
      </c>
      <c r="I433" s="26">
        <f>IFERROR(VLOOKUP($A433,Sheet1!$A$4:$H$2722,8,1),"-")</f>
        <v>23.59</v>
      </c>
      <c r="J433" s="26">
        <f>I433-(I433*Cuprins!$H$23)</f>
        <v>23.59</v>
      </c>
      <c r="L433" s="494">
        <f>L381+1</f>
        <v>76</v>
      </c>
    </row>
    <row r="434" spans="1:12" ht="15" customHeight="1" x14ac:dyDescent="0.3">
      <c r="A434" s="112">
        <f>Sheet1!A972</f>
        <v>302036350550</v>
      </c>
      <c r="B434" s="598" t="str">
        <f>IFERROR(VLOOKUP(A434,Sheet1!$A$4:$H$2722,5,0),"-")</f>
        <v>VMB Airrock HD 50x1000x600 caserat</v>
      </c>
      <c r="C434" s="593" t="e">
        <f>VLOOKUP(#REF!,Sheet1!$A$4:$H$2722,7,1)</f>
        <v>#REF!</v>
      </c>
      <c r="D434" s="599" t="e">
        <f>VLOOKUP(#REF!,Sheet1!$A$4:$H$2722,7,1)</f>
        <v>#REF!</v>
      </c>
      <c r="E434" s="41" t="str">
        <f>IFERROR(VLOOKUP(A434,Sheet1!$A$4:$N$2722,7,1),"-")</f>
        <v xml:space="preserve">mp </v>
      </c>
      <c r="F434" s="56">
        <f>IFERROR(VLOOKUP(A434,Sheet1!$A$4:$N$2722,9,1),"-")</f>
        <v>50</v>
      </c>
      <c r="G434" s="38">
        <f>IFERROR(VLOOKUP(A434,Sheet1!$A$4:$N$2722,10,1),"-")</f>
        <v>600</v>
      </c>
      <c r="H434" s="56">
        <f>IFERROR(VLOOKUP(A434,Sheet1!$A$4:$N$2722,11,1),"-")</f>
        <v>1000</v>
      </c>
      <c r="I434" s="25">
        <f>IFERROR(VLOOKUP($A434,Sheet1!$A$4:$H$2722,8,1),"-")</f>
        <v>27.89</v>
      </c>
      <c r="J434" s="25">
        <f>I434-(I434*Cuprins!$H$23)</f>
        <v>27.89</v>
      </c>
      <c r="L434" s="494"/>
    </row>
    <row r="435" spans="1:12" ht="15" customHeight="1" x14ac:dyDescent="0.3">
      <c r="A435" s="111">
        <f>Sheet1!A973</f>
        <v>302036350600</v>
      </c>
      <c r="B435" s="594" t="str">
        <f>IFERROR(VLOOKUP(A435,Sheet1!$A$4:$H$2722,5,0),"-")</f>
        <v>VMB AIRROCK HD 60x600x1000</v>
      </c>
      <c r="C435" s="595" t="e">
        <f>VLOOKUP(#REF!,Sheet1!$A$4:$H$2722,7,1)</f>
        <v>#REF!</v>
      </c>
      <c r="D435" s="596" t="e">
        <f>VLOOKUP(#REF!,Sheet1!$A$4:$H$2722,7,1)</f>
        <v>#REF!</v>
      </c>
      <c r="E435" s="31" t="str">
        <f>IFERROR(VLOOKUP(A435,Sheet1!$A$4:$N$2722,7,1),"-")</f>
        <v xml:space="preserve">mp </v>
      </c>
      <c r="F435" s="39">
        <f>IFERROR(VLOOKUP(A435,Sheet1!$A$4:$N$2722,9,1),"-")</f>
        <v>60</v>
      </c>
      <c r="G435" s="58">
        <f>IFERROR(VLOOKUP(A435,Sheet1!$A$4:$N$2722,10,1),"-")</f>
        <v>1000</v>
      </c>
      <c r="H435" s="39">
        <f>IFERROR(VLOOKUP(A435,Sheet1!$A$4:$N$2722,11,1),"-")</f>
        <v>600</v>
      </c>
      <c r="I435" s="26">
        <f>IFERROR(VLOOKUP($A435,Sheet1!$A$4:$H$2722,8,1),"-")</f>
        <v>26.18</v>
      </c>
      <c r="J435" s="26">
        <f>I435-(I435*Cuprins!$H$23)</f>
        <v>26.18</v>
      </c>
      <c r="L435" s="743" t="s">
        <v>3376</v>
      </c>
    </row>
    <row r="436" spans="1:12" ht="15" customHeight="1" x14ac:dyDescent="0.3">
      <c r="A436" s="112">
        <f>Sheet1!A974</f>
        <v>302036351000</v>
      </c>
      <c r="B436" s="598" t="str">
        <f>IFERROR(VLOOKUP(A436,Sheet1!$A$4:$H$2722,5,0),"-")</f>
        <v>VMB AIRROCK HD 100x1000x600</v>
      </c>
      <c r="C436" s="593" t="e">
        <f>VLOOKUP(#REF!,Sheet1!$A$4:$H$2722,7,1)</f>
        <v>#REF!</v>
      </c>
      <c r="D436" s="599" t="e">
        <f>VLOOKUP(#REF!,Sheet1!$A$4:$H$2722,7,1)</f>
        <v>#REF!</v>
      </c>
      <c r="E436" s="41" t="str">
        <f>IFERROR(VLOOKUP(A436,Sheet1!$A$4:$N$2722,7,1),"-")</f>
        <v xml:space="preserve">mp </v>
      </c>
      <c r="F436" s="56">
        <f>IFERROR(VLOOKUP(A436,Sheet1!$A$4:$N$2722,9,1),"-")</f>
        <v>100</v>
      </c>
      <c r="G436" s="38">
        <f>IFERROR(VLOOKUP(A436,Sheet1!$A$4:$N$2722,10,1),"-")</f>
        <v>600</v>
      </c>
      <c r="H436" s="56">
        <f>IFERROR(VLOOKUP(A436,Sheet1!$A$4:$N$2722,11,1),"-")</f>
        <v>1000</v>
      </c>
      <c r="I436" s="25">
        <f>IFERROR(VLOOKUP($A436,Sheet1!$A$4:$H$2722,8,1),"-")</f>
        <v>47.2</v>
      </c>
      <c r="J436" s="25">
        <f>I436-(I436*Cuprins!$H$23)</f>
        <v>47.2</v>
      </c>
      <c r="L436" s="743"/>
    </row>
    <row r="437" spans="1:12" ht="15" customHeight="1" x14ac:dyDescent="0.3">
      <c r="A437" s="111">
        <f>Sheet1!A975</f>
        <v>302036351200</v>
      </c>
      <c r="B437" s="594" t="str">
        <f>IFERROR(VLOOKUP(A437,Sheet1!$A$4:$H$2722,5,0),"-")</f>
        <v>VMB AIRROCK HD 120x600x1000</v>
      </c>
      <c r="C437" s="625" t="e">
        <f>VLOOKUP(#REF!,Sheet1!$A$4:$H$2722,7,1)</f>
        <v>#REF!</v>
      </c>
      <c r="D437" s="596" t="e">
        <f>VLOOKUP(#REF!,Sheet1!$A$4:$H$2722,7,1)</f>
        <v>#REF!</v>
      </c>
      <c r="E437" s="31" t="str">
        <f>IFERROR(VLOOKUP(A437,Sheet1!$A$4:$N$2722,7,1),"-")</f>
        <v xml:space="preserve">mp </v>
      </c>
      <c r="F437" s="39">
        <f>IFERROR(VLOOKUP(A437,Sheet1!$A$4:$N$2722,9,1),"-")</f>
        <v>120</v>
      </c>
      <c r="G437" s="58">
        <f>IFERROR(VLOOKUP(A437,Sheet1!$A$4:$N$2722,10,1),"-")</f>
        <v>1000</v>
      </c>
      <c r="H437" s="39">
        <f>IFERROR(VLOOKUP(A437,Sheet1!$A$4:$N$2722,11,1),"-")</f>
        <v>600</v>
      </c>
      <c r="I437" s="26">
        <f>IFERROR(VLOOKUP($A437,Sheet1!$A$4:$H$2722,8,1),"-")</f>
        <v>52.37</v>
      </c>
      <c r="J437" s="26">
        <f>I437-(I437*Cuprins!$H$23)</f>
        <v>52.37</v>
      </c>
      <c r="L437" s="743"/>
    </row>
    <row r="438" spans="1:12" ht="15" customHeight="1" x14ac:dyDescent="0.3">
      <c r="A438" s="112">
        <f>Sheet1!A976</f>
        <v>302036351600</v>
      </c>
      <c r="B438" s="598" t="str">
        <f>IFERROR(VLOOKUP(A438,Sheet1!$A$4:$H$2722,5,0),"-")</f>
        <v>VMB AIRROCK HD 160x600x1000</v>
      </c>
      <c r="C438" s="593" t="e">
        <f>VLOOKUP(#REF!,Sheet1!$A$4:$H$2722,7,1)</f>
        <v>#REF!</v>
      </c>
      <c r="D438" s="599" t="e">
        <f>VLOOKUP(#REF!,Sheet1!$A$4:$H$2722,7,1)</f>
        <v>#REF!</v>
      </c>
      <c r="E438" s="41" t="str">
        <f>IFERROR(VLOOKUP(A438,Sheet1!$A$4:$N$2722,7,1),"-")</f>
        <v xml:space="preserve">mp </v>
      </c>
      <c r="F438" s="56">
        <f>IFERROR(VLOOKUP(A438,Sheet1!$A$4:$N$2722,9,1),"-")</f>
        <v>160</v>
      </c>
      <c r="G438" s="38">
        <f>IFERROR(VLOOKUP(A438,Sheet1!$A$4:$N$2722,10,1),"-")</f>
        <v>1000</v>
      </c>
      <c r="H438" s="56">
        <f>IFERROR(VLOOKUP(A438,Sheet1!$A$4:$N$2722,11,1),"-")</f>
        <v>600</v>
      </c>
      <c r="I438" s="25">
        <f>IFERROR(VLOOKUP($A438,Sheet1!$A$4:$H$2722,8,1),"-")</f>
        <v>69.819999999999993</v>
      </c>
      <c r="J438" s="25">
        <f>I438-(I438*Cuprins!$H$23)</f>
        <v>69.819999999999993</v>
      </c>
      <c r="L438" s="743"/>
    </row>
    <row r="439" spans="1:12" ht="15" customHeight="1" x14ac:dyDescent="0.3">
      <c r="A439" s="111"/>
      <c r="B439" s="594" t="str">
        <f>IFERROR(VLOOKUP(A439,Sheet1!$A$4:$H$2722,5,0),"-")</f>
        <v>-</v>
      </c>
      <c r="C439" s="595" t="e">
        <f>VLOOKUP(#REF!,Sheet1!$A$4:$H$2722,7,1)</f>
        <v>#REF!</v>
      </c>
      <c r="D439" s="596" t="e">
        <f>VLOOKUP(#REF!,Sheet1!$A$4:$H$2722,7,1)</f>
        <v>#REF!</v>
      </c>
      <c r="E439" s="31" t="str">
        <f>IFERROR(VLOOKUP(A439,Sheet1!$A$4:$N$2722,7,1),"-")</f>
        <v>-</v>
      </c>
      <c r="F439" s="39" t="str">
        <f>IFERROR(VLOOKUP(A439,Sheet1!$A$4:$N$2722,9,1),"-")</f>
        <v>-</v>
      </c>
      <c r="G439" s="58" t="str">
        <f>IFERROR(VLOOKUP(A439,Sheet1!$A$4:$N$2722,10,1),"-")</f>
        <v>-</v>
      </c>
      <c r="H439" s="39" t="str">
        <f>IFERROR(VLOOKUP(A439,Sheet1!$A$4:$N$2722,11,1),"-")</f>
        <v>-</v>
      </c>
      <c r="I439" s="26" t="str">
        <f>IFERROR(VLOOKUP($A439,Sheet1!$A$4:$H$2722,8,1),"-")</f>
        <v>-</v>
      </c>
      <c r="J439" s="26" t="str">
        <f>IFERROR(VLOOKUP($A439,Sheet1!$A$4:$H$2722,8,1),"-")</f>
        <v>-</v>
      </c>
      <c r="L439" s="743"/>
    </row>
    <row r="440" spans="1:12" ht="15" customHeight="1" x14ac:dyDescent="0.3">
      <c r="A440" s="113"/>
      <c r="B440" s="610" t="str">
        <f>IFERROR(VLOOKUP(A440,Sheet1!$A$4:$H$2722,5,0),"-")</f>
        <v>-</v>
      </c>
      <c r="C440" s="597" t="e">
        <f>VLOOKUP(#REF!,Sheet1!$A$4:$H$2722,7,1)</f>
        <v>#REF!</v>
      </c>
      <c r="D440" s="622" t="e">
        <f>VLOOKUP(#REF!,Sheet1!$A$4:$H$2722,7,1)</f>
        <v>#REF!</v>
      </c>
      <c r="E440" s="45" t="str">
        <f>IFERROR(VLOOKUP(A440,Sheet1!$A$4:$N$2722,7,1),"-")</f>
        <v>-</v>
      </c>
      <c r="F440" s="35" t="str">
        <f>IFERROR(VLOOKUP(A440,Sheet1!$A$4:$N$2722,9,1),"-")</f>
        <v>-</v>
      </c>
      <c r="G440" s="59" t="str">
        <f>IFERROR(VLOOKUP(A440,Sheet1!$A$4:$N$2722,10,1),"-")</f>
        <v>-</v>
      </c>
      <c r="H440" s="59" t="str">
        <f>IFERROR(VLOOKUP(A440,Sheet1!$A$4:$N$2722,11,1),"-")</f>
        <v>-</v>
      </c>
      <c r="I440" s="43" t="str">
        <f>IFERROR(VLOOKUP($A440,Sheet1!$A$4:$H$2722,8,1),"-")</f>
        <v>-</v>
      </c>
      <c r="J440" s="43" t="str">
        <f>IFERROR(VLOOKUP($A440,Sheet1!$A$4:$H$2722,8,1),"-")</f>
        <v>-</v>
      </c>
      <c r="L440" s="743"/>
    </row>
    <row r="441" spans="1:12" ht="15" customHeight="1" x14ac:dyDescent="0.3">
      <c r="L441" s="743"/>
    </row>
    <row r="442" spans="1:12" ht="15" customHeight="1" x14ac:dyDescent="0.3">
      <c r="A442" s="667"/>
      <c r="B442" s="669" t="s">
        <v>3206</v>
      </c>
      <c r="C442" s="669"/>
      <c r="D442" s="669"/>
      <c r="E442" s="669"/>
      <c r="F442" s="669"/>
      <c r="G442" s="669"/>
      <c r="H442" s="669"/>
      <c r="I442" s="671"/>
      <c r="J442" s="672"/>
      <c r="L442" s="743"/>
    </row>
    <row r="443" spans="1:12" ht="15" customHeight="1" x14ac:dyDescent="0.3">
      <c r="A443" s="668"/>
      <c r="B443" s="670"/>
      <c r="C443" s="670"/>
      <c r="D443" s="670"/>
      <c r="E443" s="670"/>
      <c r="F443" s="670"/>
      <c r="G443" s="670"/>
      <c r="H443" s="670"/>
      <c r="I443" s="673"/>
      <c r="J443" s="674"/>
      <c r="L443" s="743"/>
    </row>
    <row r="444" spans="1:12" ht="15" customHeight="1" x14ac:dyDescent="0.3">
      <c r="A444" s="698" t="s">
        <v>2989</v>
      </c>
      <c r="B444" s="631" t="s">
        <v>2996</v>
      </c>
      <c r="C444" s="631"/>
      <c r="D444" s="631"/>
      <c r="E444" s="642" t="s">
        <v>3035</v>
      </c>
      <c r="F444" s="642" t="s">
        <v>2991</v>
      </c>
      <c r="G444" s="642" t="s">
        <v>2990</v>
      </c>
      <c r="H444" s="642" t="s">
        <v>3010</v>
      </c>
      <c r="I444" s="522" t="s">
        <v>3430</v>
      </c>
      <c r="J444" s="498" t="s">
        <v>3431</v>
      </c>
      <c r="L444" s="743"/>
    </row>
    <row r="445" spans="1:12" ht="15" customHeight="1" x14ac:dyDescent="0.3">
      <c r="A445" s="699"/>
      <c r="B445" s="633"/>
      <c r="C445" s="633"/>
      <c r="D445" s="633"/>
      <c r="E445" s="643"/>
      <c r="F445" s="643"/>
      <c r="G445" s="643"/>
      <c r="H445" s="643"/>
      <c r="I445" s="524"/>
      <c r="J445" s="500"/>
      <c r="L445" s="743"/>
    </row>
    <row r="446" spans="1:12" ht="15" customHeight="1" x14ac:dyDescent="0.3">
      <c r="A446" s="700"/>
      <c r="B446" s="635"/>
      <c r="C446" s="635"/>
      <c r="D446" s="635"/>
      <c r="E446" s="644"/>
      <c r="F446" s="643"/>
      <c r="G446" s="644"/>
      <c r="H446" s="644"/>
      <c r="I446" s="524"/>
      <c r="J446" s="500"/>
      <c r="L446" s="743"/>
    </row>
    <row r="447" spans="1:12" ht="15" customHeight="1" x14ac:dyDescent="0.3">
      <c r="A447" s="111">
        <f>Sheet1!A977</f>
        <v>302036451000</v>
      </c>
      <c r="B447" s="594" t="str">
        <f>IFERROR(VLOOKUP(A447,Sheet1!$A$4:$H$2722,5,0),"-")</f>
        <v>VMB AIRROCK XD 100x600x1000</v>
      </c>
      <c r="C447" s="595" t="e">
        <f>VLOOKUP(#REF!,Sheet1!$A$4:$H$2722,7,1)</f>
        <v>#REF!</v>
      </c>
      <c r="D447" s="596" t="e">
        <f>VLOOKUP(#REF!,Sheet1!$A$4:$H$2722,7,1)</f>
        <v>#REF!</v>
      </c>
      <c r="E447" s="31" t="str">
        <f>IFERROR(VLOOKUP(A447,Sheet1!$A$4:$N$2722,7,1),"-")</f>
        <v xml:space="preserve">mp </v>
      </c>
      <c r="F447" s="39">
        <f>IFERROR(VLOOKUP(A447,Sheet1!$A$4:$N$2722,9,1),"-")</f>
        <v>100</v>
      </c>
      <c r="G447" s="58">
        <f>IFERROR(VLOOKUP(A447,Sheet1!$A$4:$N$2722,10,1),"-")</f>
        <v>1000</v>
      </c>
      <c r="H447" s="39">
        <f>IFERROR(VLOOKUP(A447,Sheet1!$A$4:$N$2722,11,1),"-")</f>
        <v>600</v>
      </c>
      <c r="I447" s="26">
        <f>IFERROR(VLOOKUP($A447,Sheet1!$A$4:$H$2722,8,1),"-")</f>
        <v>58.46</v>
      </c>
      <c r="J447" s="26">
        <f>I447-(I447*Cuprins!$H$23)</f>
        <v>58.46</v>
      </c>
      <c r="L447" s="743"/>
    </row>
    <row r="448" spans="1:12" ht="15" customHeight="1" x14ac:dyDescent="0.3">
      <c r="A448" s="113"/>
      <c r="B448" s="610" t="str">
        <f>IFERROR(VLOOKUP(A448,Sheet1!$A$4:$H$2722,5,0),"-")</f>
        <v>-</v>
      </c>
      <c r="C448" s="597"/>
      <c r="D448" s="622"/>
      <c r="E448" s="45" t="str">
        <f>IFERROR(VLOOKUP(A448,Sheet1!$A$4:$N$2722,7,1),"-")</f>
        <v>-</v>
      </c>
      <c r="F448" s="35" t="str">
        <f>IFERROR(VLOOKUP(A448,Sheet1!$A$4:$N$2722,9,1),"-")</f>
        <v>-</v>
      </c>
      <c r="G448" s="59" t="str">
        <f>IFERROR(VLOOKUP(A448,Sheet1!$A$4:$N$2722,10,1),"-")</f>
        <v>-</v>
      </c>
      <c r="H448" s="59" t="str">
        <f>IFERROR(VLOOKUP(A448,Sheet1!$A$4:$N$2722,11,1),"-")</f>
        <v>-</v>
      </c>
      <c r="I448" s="43" t="str">
        <f>IFERROR(VLOOKUP($A448,Sheet1!$A$4:$H$2722,8,1),"-")</f>
        <v>-</v>
      </c>
      <c r="J448" s="43" t="str">
        <f>IFERROR(VLOOKUP($A448,Sheet1!$A$4:$H$2722,8,1),"-")</f>
        <v>-</v>
      </c>
      <c r="L448" s="743"/>
    </row>
    <row r="449" spans="1:12" ht="15" customHeight="1" x14ac:dyDescent="0.3">
      <c r="A449" s="13"/>
      <c r="C449" s="13"/>
      <c r="D449" s="13"/>
      <c r="E449" s="13"/>
      <c r="F449" s="13"/>
      <c r="H449" s="13"/>
      <c r="I449" s="13"/>
      <c r="J449" s="13"/>
      <c r="L449" s="743"/>
    </row>
    <row r="450" spans="1:12" ht="15" customHeight="1" x14ac:dyDescent="0.3">
      <c r="A450" s="667"/>
      <c r="B450" s="669" t="s">
        <v>3207</v>
      </c>
      <c r="C450" s="669"/>
      <c r="D450" s="669"/>
      <c r="E450" s="669"/>
      <c r="F450" s="669"/>
      <c r="G450" s="669"/>
      <c r="H450" s="669"/>
      <c r="I450" s="671"/>
      <c r="J450" s="672"/>
      <c r="L450" s="743"/>
    </row>
    <row r="451" spans="1:12" ht="15" customHeight="1" x14ac:dyDescent="0.3">
      <c r="A451" s="668"/>
      <c r="B451" s="670"/>
      <c r="C451" s="670"/>
      <c r="D451" s="670"/>
      <c r="E451" s="670"/>
      <c r="F451" s="670"/>
      <c r="G451" s="670"/>
      <c r="H451" s="670"/>
      <c r="I451" s="673"/>
      <c r="J451" s="674"/>
      <c r="L451" s="743"/>
    </row>
    <row r="452" spans="1:12" ht="15" customHeight="1" x14ac:dyDescent="0.3">
      <c r="A452" s="698" t="s">
        <v>2989</v>
      </c>
      <c r="B452" s="631" t="s">
        <v>2996</v>
      </c>
      <c r="C452" s="631"/>
      <c r="D452" s="631"/>
      <c r="E452" s="642" t="s">
        <v>3035</v>
      </c>
      <c r="F452" s="642" t="s">
        <v>2991</v>
      </c>
      <c r="G452" s="642" t="s">
        <v>2990</v>
      </c>
      <c r="H452" s="642" t="s">
        <v>3010</v>
      </c>
      <c r="I452" s="522" t="s">
        <v>3430</v>
      </c>
      <c r="J452" s="498" t="s">
        <v>3431</v>
      </c>
      <c r="L452" s="743"/>
    </row>
    <row r="453" spans="1:12" ht="15" customHeight="1" x14ac:dyDescent="0.3">
      <c r="A453" s="699"/>
      <c r="B453" s="633"/>
      <c r="C453" s="633"/>
      <c r="D453" s="633"/>
      <c r="E453" s="643"/>
      <c r="F453" s="643"/>
      <c r="G453" s="643"/>
      <c r="H453" s="643"/>
      <c r="I453" s="524"/>
      <c r="J453" s="500"/>
      <c r="L453" s="743"/>
    </row>
    <row r="454" spans="1:12" ht="15" customHeight="1" x14ac:dyDescent="0.3">
      <c r="A454" s="700"/>
      <c r="B454" s="635"/>
      <c r="C454" s="635"/>
      <c r="D454" s="635"/>
      <c r="E454" s="644"/>
      <c r="F454" s="643"/>
      <c r="G454" s="644"/>
      <c r="H454" s="644"/>
      <c r="I454" s="524"/>
      <c r="J454" s="500"/>
      <c r="L454" s="743"/>
    </row>
    <row r="455" spans="1:12" ht="15" customHeight="1" x14ac:dyDescent="0.3">
      <c r="A455" s="109">
        <f>Sheet1!A978</f>
        <v>302036610500</v>
      </c>
      <c r="B455" s="93" t="str">
        <f>IFERROR(VLOOKUP(A455,Sheet1!$A$4:$H$2722,5,0),"-")</f>
        <v>VMB STEPROCK ND 50x600x1000</v>
      </c>
      <c r="C455" s="94"/>
      <c r="D455" s="95"/>
      <c r="E455" s="30" t="str">
        <f>IFERROR(VLOOKUP(A455,Sheet1!$A$4:$N$2722,7,1),"-")</f>
        <v xml:space="preserve">mp </v>
      </c>
      <c r="F455" s="55">
        <f>IFERROR(VLOOKUP(A455,Sheet1!$A$4:$N$2722,9,1),"-")</f>
        <v>50</v>
      </c>
      <c r="G455" s="55">
        <f>IFERROR(VLOOKUP(A455,Sheet1!$A$4:$N$2722,10,1),"-")</f>
        <v>1000</v>
      </c>
      <c r="H455" s="55">
        <f>IFERROR(VLOOKUP(A455,Sheet1!$A$4:$N$2722,11,1),"-")</f>
        <v>600</v>
      </c>
      <c r="I455" s="26">
        <f>IFERROR(VLOOKUP($A455,Sheet1!$A$4:$H$2722,8,1),"-")</f>
        <v>40.85</v>
      </c>
      <c r="J455" s="26">
        <f>I455-(I455*Cuprins!$H$23)</f>
        <v>40.85</v>
      </c>
      <c r="L455" s="743"/>
    </row>
    <row r="456" spans="1:12" ht="15" customHeight="1" x14ac:dyDescent="0.3">
      <c r="A456" s="107">
        <f>Sheet1!A979</f>
        <v>302036615300</v>
      </c>
      <c r="B456" s="89" t="str">
        <f>IFERROR(VLOOKUP(A456,Sheet1!$A$4:$H$2722,5,0),"-")</f>
        <v>VMB STEPROCK HD 30x600x1000</v>
      </c>
      <c r="C456" s="90"/>
      <c r="D456" s="91"/>
      <c r="E456" s="41" t="str">
        <f>IFERROR(VLOOKUP(A456,Sheet1!$A$4:$N$2722,7,1),"-")</f>
        <v xml:space="preserve">mp </v>
      </c>
      <c r="F456" s="56">
        <f>IFERROR(VLOOKUP(A456,Sheet1!$A$4:$N$2722,9,1),"-")</f>
        <v>30</v>
      </c>
      <c r="G456" s="38">
        <f>IFERROR(VLOOKUP(A456,Sheet1!$A$4:$N$2722,10,1),"-")</f>
        <v>1000</v>
      </c>
      <c r="H456" s="56">
        <f>IFERROR(VLOOKUP(A456,Sheet1!$A$4:$N$2722,11,1),"-")</f>
        <v>600</v>
      </c>
      <c r="I456" s="25">
        <f>IFERROR(VLOOKUP($A456,Sheet1!$A$4:$H$2722,8,1),"-")</f>
        <v>26.96</v>
      </c>
      <c r="J456" s="25">
        <f>I456-(I456*Cuprins!$H$23)</f>
        <v>26.96</v>
      </c>
      <c r="L456" s="743"/>
    </row>
    <row r="457" spans="1:12" ht="15" customHeight="1" x14ac:dyDescent="0.3">
      <c r="A457" s="105">
        <f>Sheet1!A980</f>
        <v>302036615500</v>
      </c>
      <c r="B457" s="594" t="str">
        <f>IFERROR(VLOOKUP(A457,Sheet1!$A$4:$H$2722,5,0),"-")</f>
        <v>VMB STEPROCK HD 50x600x1000</v>
      </c>
      <c r="C457" s="595" t="e">
        <f>VLOOKUP(#REF!,Sheet1!$A$4:$H$2722,7,1)</f>
        <v>#REF!</v>
      </c>
      <c r="D457" s="596" t="e">
        <f>VLOOKUP(#REF!,Sheet1!$A$4:$H$2722,7,1)</f>
        <v>#REF!</v>
      </c>
      <c r="E457" s="31" t="str">
        <f>IFERROR(VLOOKUP(A457,Sheet1!$A$4:$N$2722,7,1),"-")</f>
        <v xml:space="preserve">mp </v>
      </c>
      <c r="F457" s="39">
        <f>IFERROR(VLOOKUP(A457,Sheet1!$A$4:$N$2722,9,1),"-")</f>
        <v>50</v>
      </c>
      <c r="G457" s="58">
        <f>IFERROR(VLOOKUP(A457,Sheet1!$A$4:$N$2722,10,1),"-")</f>
        <v>1000</v>
      </c>
      <c r="H457" s="39">
        <f>IFERROR(VLOOKUP(A457,Sheet1!$A$4:$N$2722,11,1),"-")</f>
        <v>600</v>
      </c>
      <c r="I457" s="26">
        <f>IFERROR(VLOOKUP($A457,Sheet1!$A$4:$H$2722,8,1),"-")</f>
        <v>40.85</v>
      </c>
      <c r="J457" s="26">
        <f>I457-(I457*Cuprins!$H$23)</f>
        <v>40.85</v>
      </c>
      <c r="L457" s="743"/>
    </row>
    <row r="458" spans="1:12" ht="15" customHeight="1" x14ac:dyDescent="0.3">
      <c r="A458" s="108"/>
      <c r="B458" s="614" t="str">
        <f>IFERROR(VLOOKUP(A458,Sheet1!$A$4:$H$2722,5,0),"-")</f>
        <v>-</v>
      </c>
      <c r="C458" s="609" t="e">
        <f>VLOOKUP(#REF!,Sheet1!$A$4:$H$2722,7,1)</f>
        <v>#REF!</v>
      </c>
      <c r="D458" s="615" t="e">
        <f>VLOOKUP(#REF!,Sheet1!$A$4:$H$2722,7,1)</f>
        <v>#REF!</v>
      </c>
      <c r="E458" s="45" t="str">
        <f>IFERROR(VLOOKUP(A458,Sheet1!$A$4:$N$2722,7,1),"-")</f>
        <v>-</v>
      </c>
      <c r="F458" s="35" t="str">
        <f>IFERROR(VLOOKUP(A458,Sheet1!$A$4:$N$2722,9,1),"-")</f>
        <v>-</v>
      </c>
      <c r="G458" s="59" t="str">
        <f>IFERROR(VLOOKUP(A458,Sheet1!$A$4:$N$2722,10,1),"-")</f>
        <v>-</v>
      </c>
      <c r="H458" s="59" t="str">
        <f>IFERROR(VLOOKUP(A458,Sheet1!$A$4:$N$2722,11,1),"-")</f>
        <v>-</v>
      </c>
      <c r="I458" s="43" t="str">
        <f>IFERROR(VLOOKUP($A458,Sheet1!$A$4:$H$2722,8,1),"-")</f>
        <v>-</v>
      </c>
      <c r="J458" s="43" t="str">
        <f>IFERROR(VLOOKUP($A458,Sheet1!$A$4:$H$2722,8,1),"-")</f>
        <v>-</v>
      </c>
      <c r="L458" s="743"/>
    </row>
    <row r="459" spans="1:12" ht="15" customHeight="1" x14ac:dyDescent="0.3">
      <c r="A459" s="327"/>
      <c r="B459" s="319"/>
      <c r="C459" s="319"/>
      <c r="D459" s="319"/>
      <c r="E459" s="74"/>
      <c r="F459" s="75"/>
      <c r="G459" s="75"/>
      <c r="H459" s="75"/>
      <c r="I459" s="328"/>
      <c r="J459" s="328"/>
      <c r="L459" s="743"/>
    </row>
    <row r="460" spans="1:12" ht="15" customHeight="1" x14ac:dyDescent="0.3">
      <c r="A460" s="675"/>
      <c r="B460" s="676" t="s">
        <v>1050</v>
      </c>
      <c r="C460" s="676"/>
      <c r="D460" s="676"/>
      <c r="E460" s="676"/>
      <c r="F460" s="676"/>
      <c r="G460" s="676"/>
      <c r="H460" s="676"/>
      <c r="I460" s="677"/>
      <c r="J460" s="678"/>
      <c r="L460" s="743"/>
    </row>
    <row r="461" spans="1:12" ht="15" customHeight="1" x14ac:dyDescent="0.3">
      <c r="A461" s="668"/>
      <c r="B461" s="670"/>
      <c r="C461" s="670"/>
      <c r="D461" s="670"/>
      <c r="E461" s="670"/>
      <c r="F461" s="670"/>
      <c r="G461" s="670"/>
      <c r="H461" s="670"/>
      <c r="I461" s="673"/>
      <c r="J461" s="674"/>
      <c r="L461" s="743"/>
    </row>
    <row r="462" spans="1:12" ht="15" customHeight="1" x14ac:dyDescent="0.3">
      <c r="A462" s="698" t="s">
        <v>2989</v>
      </c>
      <c r="B462" s="631" t="s">
        <v>2996</v>
      </c>
      <c r="C462" s="631"/>
      <c r="D462" s="631"/>
      <c r="E462" s="642" t="s">
        <v>3035</v>
      </c>
      <c r="F462" s="642" t="s">
        <v>2991</v>
      </c>
      <c r="G462" s="642" t="s">
        <v>2990</v>
      </c>
      <c r="H462" s="642" t="s">
        <v>3010</v>
      </c>
      <c r="I462" s="522" t="s">
        <v>3430</v>
      </c>
      <c r="J462" s="498" t="s">
        <v>3431</v>
      </c>
      <c r="L462" s="743"/>
    </row>
    <row r="463" spans="1:12" ht="15" customHeight="1" x14ac:dyDescent="0.3">
      <c r="A463" s="699"/>
      <c r="B463" s="633"/>
      <c r="C463" s="633"/>
      <c r="D463" s="633"/>
      <c r="E463" s="643"/>
      <c r="F463" s="643"/>
      <c r="G463" s="643"/>
      <c r="H463" s="643"/>
      <c r="I463" s="524"/>
      <c r="J463" s="500"/>
      <c r="L463" s="743"/>
    </row>
    <row r="464" spans="1:12" ht="15" customHeight="1" x14ac:dyDescent="0.3">
      <c r="A464" s="700"/>
      <c r="B464" s="635"/>
      <c r="C464" s="635"/>
      <c r="D464" s="635"/>
      <c r="E464" s="644"/>
      <c r="F464" s="643"/>
      <c r="G464" s="644"/>
      <c r="H464" s="644"/>
      <c r="I464" s="524"/>
      <c r="J464" s="500"/>
      <c r="L464" s="743"/>
    </row>
    <row r="465" spans="1:12" ht="15" customHeight="1" x14ac:dyDescent="0.3">
      <c r="A465" s="111">
        <f>Sheet1!A981</f>
        <v>302036870800</v>
      </c>
      <c r="B465" s="594" t="str">
        <f>IFERROR(VLOOKUP(A465,Sheet1!$A$4:$H$2722,5,0),"-")</f>
        <v>Placa Rockfall 80x1000x500</v>
      </c>
      <c r="C465" s="595" t="e">
        <f>VLOOKUP(#REF!,Sheet1!$A$4:$H$2722,7,1)</f>
        <v>#REF!</v>
      </c>
      <c r="D465" s="596" t="e">
        <f>VLOOKUP(#REF!,Sheet1!$A$4:$H$2722,7,1)</f>
        <v>#REF!</v>
      </c>
      <c r="E465" s="31" t="str">
        <f>IFERROR(VLOOKUP(A465,Sheet1!$A$4:$N$2722,7,1),"-")</f>
        <v xml:space="preserve">mp </v>
      </c>
      <c r="F465" s="39">
        <f>IFERROR(VLOOKUP(A465,Sheet1!$A$4:$N$2722,9,1),"-")</f>
        <v>80</v>
      </c>
      <c r="G465" s="58">
        <f>IFERROR(VLOOKUP(A465,Sheet1!$A$4:$N$2722,10,1),"-")</f>
        <v>500</v>
      </c>
      <c r="H465" s="39">
        <f>IFERROR(VLOOKUP(A465,Sheet1!$A$4:$N$2722,11,1),"-")</f>
        <v>1000</v>
      </c>
      <c r="I465" s="26">
        <f>IFERROR(VLOOKUP($A465,Sheet1!$A$4:$H$2722,8,1),"-")</f>
        <v>67.64</v>
      </c>
      <c r="J465" s="26">
        <f>I465-(I465*Cuprins!$H$23)</f>
        <v>67.64</v>
      </c>
      <c r="L465" s="743"/>
    </row>
    <row r="466" spans="1:12" ht="15" customHeight="1" x14ac:dyDescent="0.3">
      <c r="A466" s="113"/>
      <c r="B466" s="759"/>
      <c r="C466" s="760"/>
      <c r="D466" s="761"/>
      <c r="E466" s="45"/>
      <c r="F466" s="35"/>
      <c r="G466" s="59"/>
      <c r="H466" s="59"/>
      <c r="I466" s="43"/>
      <c r="J466" s="43"/>
      <c r="L466" s="743"/>
    </row>
    <row r="467" spans="1:12" ht="15" customHeight="1" x14ac:dyDescent="0.3">
      <c r="D467" t="s">
        <v>3171</v>
      </c>
      <c r="L467" s="743"/>
    </row>
    <row r="468" spans="1:12" ht="15" customHeight="1" x14ac:dyDescent="0.3">
      <c r="L468" s="743"/>
    </row>
    <row r="469" spans="1:12" ht="15" customHeight="1" x14ac:dyDescent="0.3">
      <c r="L469" s="743"/>
    </row>
    <row r="470" spans="1:12" ht="15" customHeight="1" x14ac:dyDescent="0.3">
      <c r="L470" s="742" t="s">
        <v>3170</v>
      </c>
    </row>
    <row r="471" spans="1:12" ht="15" customHeight="1" x14ac:dyDescent="0.3">
      <c r="L471" s="742"/>
    </row>
    <row r="472" spans="1:12" ht="15" customHeight="1" x14ac:dyDescent="0.3">
      <c r="A472" s="667"/>
      <c r="B472" s="669" t="s">
        <v>3307</v>
      </c>
      <c r="C472" s="669"/>
      <c r="D472" s="669"/>
      <c r="E472" s="669"/>
      <c r="F472" s="669"/>
      <c r="G472" s="669"/>
      <c r="H472" s="669"/>
      <c r="I472" s="671"/>
      <c r="J472" s="672"/>
      <c r="L472" s="742"/>
    </row>
    <row r="473" spans="1:12" ht="15" customHeight="1" x14ac:dyDescent="0.3">
      <c r="A473" s="668"/>
      <c r="B473" s="670"/>
      <c r="C473" s="670"/>
      <c r="D473" s="670"/>
      <c r="E473" s="670"/>
      <c r="F473" s="670"/>
      <c r="G473" s="670"/>
      <c r="H473" s="670"/>
      <c r="I473" s="673"/>
      <c r="J473" s="674"/>
      <c r="L473" s="742"/>
    </row>
    <row r="474" spans="1:12" ht="15" customHeight="1" x14ac:dyDescent="0.3">
      <c r="A474" s="698" t="s">
        <v>2989</v>
      </c>
      <c r="B474" s="631" t="s">
        <v>2996</v>
      </c>
      <c r="C474" s="631"/>
      <c r="D474" s="631"/>
      <c r="E474" s="642" t="s">
        <v>3035</v>
      </c>
      <c r="F474" s="642" t="s">
        <v>2991</v>
      </c>
      <c r="G474" s="642" t="s">
        <v>2990</v>
      </c>
      <c r="H474" s="642" t="s">
        <v>3010</v>
      </c>
      <c r="I474" s="522" t="s">
        <v>3430</v>
      </c>
      <c r="J474" s="498" t="s">
        <v>3431</v>
      </c>
      <c r="L474" s="742"/>
    </row>
    <row r="475" spans="1:12" ht="15" customHeight="1" x14ac:dyDescent="0.3">
      <c r="A475" s="699"/>
      <c r="B475" s="633"/>
      <c r="C475" s="633"/>
      <c r="D475" s="633"/>
      <c r="E475" s="643"/>
      <c r="F475" s="643"/>
      <c r="G475" s="643"/>
      <c r="H475" s="643"/>
      <c r="I475" s="524"/>
      <c r="J475" s="500"/>
      <c r="L475" s="742"/>
    </row>
    <row r="476" spans="1:12" ht="15" customHeight="1" x14ac:dyDescent="0.3">
      <c r="A476" s="700"/>
      <c r="B476" s="635"/>
      <c r="C476" s="635"/>
      <c r="D476" s="635"/>
      <c r="E476" s="644"/>
      <c r="F476" s="643"/>
      <c r="G476" s="644"/>
      <c r="H476" s="644"/>
      <c r="I476" s="524"/>
      <c r="J476" s="500"/>
      <c r="L476" s="742"/>
    </row>
    <row r="477" spans="1:12" ht="15" customHeight="1" x14ac:dyDescent="0.3">
      <c r="A477" s="111">
        <f>Sheet1!A2051</f>
        <v>552036101000</v>
      </c>
      <c r="B477" s="594" t="str">
        <f>IFERROR(VLOOKUP(A477,Sheet1!$A$4:$H$2722,5,0),"-")</f>
        <v>Adeziv Redart 25 kg</v>
      </c>
      <c r="C477" s="595" t="e">
        <f>VLOOKUP(#REF!,Sheet1!$A$4:$H$2722,7,1)</f>
        <v>#REF!</v>
      </c>
      <c r="D477" s="596" t="e">
        <f>VLOOKUP(#REF!,Sheet1!$A$4:$H$2722,7,1)</f>
        <v>#REF!</v>
      </c>
      <c r="E477" s="31" t="str">
        <f>IFERROR(VLOOKUP(A477,Sheet1!$A$4:$N$2722,7,1),"-")</f>
        <v>sac</v>
      </c>
      <c r="F477" s="39">
        <f>IFERROR(VLOOKUP(A477,Sheet1!$A$4:$N$2722,9,1),"-")</f>
        <v>0</v>
      </c>
      <c r="G477" s="58">
        <f>IFERROR(VLOOKUP(A477,Sheet1!$A$4:$N$2722,10,1),"-")</f>
        <v>0</v>
      </c>
      <c r="H477" s="39">
        <f>IFERROR(VLOOKUP(A477,Sheet1!$A$4:$N$2722,11,1),"-")</f>
        <v>0</v>
      </c>
      <c r="I477" s="26">
        <f>IFERROR(VLOOKUP($A477,Sheet1!$A$4:$H$2722,8,1),"-")</f>
        <v>32.07</v>
      </c>
      <c r="J477" s="26">
        <f>I477-(I477*Cuprins!$H$23)</f>
        <v>32.07</v>
      </c>
      <c r="L477" s="742"/>
    </row>
    <row r="478" spans="1:12" ht="15" customHeight="1" x14ac:dyDescent="0.3">
      <c r="A478" s="113">
        <f>Sheet1!A2052</f>
        <v>552036101500</v>
      </c>
      <c r="B478" s="759" t="str">
        <f>IFERROR(VLOOKUP(A478,Sheet1!$A$4:$H$2722,5,0),"-")</f>
        <v>Masa spaclu Redart 25 kg</v>
      </c>
      <c r="C478" s="760" t="e">
        <f>VLOOKUP(#REF!,Sheet1!$A$4:$H$2722,7,1)</f>
        <v>#REF!</v>
      </c>
      <c r="D478" s="761" t="e">
        <f>VLOOKUP(#REF!,Sheet1!$A$4:$H$2722,7,1)</f>
        <v>#REF!</v>
      </c>
      <c r="E478" s="45" t="str">
        <f>IFERROR(VLOOKUP(A478,Sheet1!$A$4:$N$2722,7,1),"-")</f>
        <v>sac</v>
      </c>
      <c r="F478" s="35">
        <f>IFERROR(VLOOKUP(A478,Sheet1!$A$4:$N$2722,9,1),"-")</f>
        <v>0</v>
      </c>
      <c r="G478" s="59">
        <f>IFERROR(VLOOKUP(A478,Sheet1!$A$4:$N$2722,10,1),"-")</f>
        <v>0</v>
      </c>
      <c r="H478" s="59">
        <f>IFERROR(VLOOKUP(A478,Sheet1!$A$4:$N$2722,11,1),"-")</f>
        <v>0</v>
      </c>
      <c r="I478" s="43">
        <f>IFERROR(VLOOKUP($A478,Sheet1!$A$4:$H$2722,8,1),"-")</f>
        <v>45.11</v>
      </c>
      <c r="J478" s="43">
        <f>I478-(I478*Cuprins!$H$23)</f>
        <v>45.11</v>
      </c>
      <c r="L478" s="742"/>
    </row>
    <row r="479" spans="1:12" ht="15" customHeight="1" x14ac:dyDescent="0.3">
      <c r="L479" s="742"/>
    </row>
    <row r="480" spans="1:12" ht="15" customHeight="1" x14ac:dyDescent="0.3">
      <c r="L480" s="742"/>
    </row>
    <row r="481" spans="11:12" ht="15" customHeight="1" x14ac:dyDescent="0.3">
      <c r="L481" s="742"/>
    </row>
    <row r="482" spans="11:12" ht="15" customHeight="1" x14ac:dyDescent="0.3">
      <c r="L482" s="742"/>
    </row>
    <row r="483" spans="11:12" ht="15" customHeight="1" x14ac:dyDescent="0.3">
      <c r="L483" s="742"/>
    </row>
    <row r="484" spans="11:12" ht="15" customHeight="1" x14ac:dyDescent="0.3">
      <c r="L484" s="742"/>
    </row>
    <row r="485" spans="11:12" ht="15" customHeight="1" x14ac:dyDescent="0.3">
      <c r="L485" s="494">
        <f>L433+1</f>
        <v>77</v>
      </c>
    </row>
    <row r="486" spans="11:12" ht="15" customHeight="1" x14ac:dyDescent="0.3">
      <c r="L486" s="494"/>
    </row>
    <row r="487" spans="11:12" ht="15" customHeight="1" x14ac:dyDescent="0.3">
      <c r="L487" s="743" t="s">
        <v>3376</v>
      </c>
    </row>
    <row r="488" spans="11:12" ht="15" customHeight="1" x14ac:dyDescent="0.3">
      <c r="L488" s="743"/>
    </row>
    <row r="489" spans="11:12" ht="15" customHeight="1" x14ac:dyDescent="0.3">
      <c r="L489" s="743"/>
    </row>
    <row r="490" spans="11:12" ht="15" customHeight="1" x14ac:dyDescent="0.3">
      <c r="L490" s="743"/>
    </row>
    <row r="491" spans="11:12" ht="15" customHeight="1" x14ac:dyDescent="0.3">
      <c r="L491" s="743"/>
    </row>
    <row r="492" spans="11:12" ht="15" customHeight="1" x14ac:dyDescent="0.3">
      <c r="L492" s="743"/>
    </row>
    <row r="493" spans="11:12" ht="15" customHeight="1" x14ac:dyDescent="0.3">
      <c r="L493" s="743"/>
    </row>
    <row r="494" spans="11:12" ht="15" customHeight="1" x14ac:dyDescent="0.3">
      <c r="L494" s="743"/>
    </row>
    <row r="495" spans="11:12" ht="15" customHeight="1" x14ac:dyDescent="0.3">
      <c r="L495" s="743"/>
    </row>
    <row r="496" spans="11:12" ht="15" customHeight="1" x14ac:dyDescent="0.3">
      <c r="K496" s="7"/>
      <c r="L496" s="743"/>
    </row>
    <row r="497" spans="11:12" ht="15" customHeight="1" x14ac:dyDescent="0.3">
      <c r="L497" s="743"/>
    </row>
    <row r="498" spans="11:12" ht="15" customHeight="1" x14ac:dyDescent="0.3">
      <c r="L498" s="743"/>
    </row>
    <row r="499" spans="11:12" ht="15" customHeight="1" x14ac:dyDescent="0.3">
      <c r="L499" s="743"/>
    </row>
    <row r="500" spans="11:12" ht="15" customHeight="1" x14ac:dyDescent="0.3">
      <c r="L500" s="743"/>
    </row>
    <row r="501" spans="11:12" ht="15" customHeight="1" x14ac:dyDescent="0.3">
      <c r="L501" s="743"/>
    </row>
    <row r="502" spans="11:12" ht="15" customHeight="1" x14ac:dyDescent="0.3">
      <c r="L502" s="743"/>
    </row>
    <row r="503" spans="11:12" ht="15" customHeight="1" x14ac:dyDescent="0.3">
      <c r="L503" s="743"/>
    </row>
    <row r="504" spans="11:12" ht="15" customHeight="1" x14ac:dyDescent="0.3">
      <c r="L504" s="743"/>
    </row>
    <row r="505" spans="11:12" ht="15" customHeight="1" x14ac:dyDescent="0.3">
      <c r="L505" s="743"/>
    </row>
    <row r="506" spans="11:12" ht="15" customHeight="1" x14ac:dyDescent="0.3">
      <c r="K506" s="8"/>
      <c r="L506" s="743"/>
    </row>
    <row r="507" spans="11:12" ht="15" customHeight="1" x14ac:dyDescent="0.3">
      <c r="L507" s="743"/>
    </row>
    <row r="508" spans="11:12" ht="15" customHeight="1" x14ac:dyDescent="0.3">
      <c r="L508" s="743"/>
    </row>
    <row r="509" spans="11:12" ht="15" customHeight="1" x14ac:dyDescent="0.3">
      <c r="L509" s="743"/>
    </row>
    <row r="510" spans="11:12" ht="15" customHeight="1" x14ac:dyDescent="0.3">
      <c r="L510" s="743"/>
    </row>
    <row r="511" spans="11:12" ht="15" customHeight="1" x14ac:dyDescent="0.3">
      <c r="L511" s="743"/>
    </row>
    <row r="512" spans="11:12" ht="15" customHeight="1" x14ac:dyDescent="0.3">
      <c r="L512" s="743"/>
    </row>
    <row r="513" spans="1:12" ht="15" customHeight="1" x14ac:dyDescent="0.3">
      <c r="L513" s="743"/>
    </row>
    <row r="514" spans="1:12" ht="15" customHeight="1" x14ac:dyDescent="0.3">
      <c r="K514" s="7"/>
      <c r="L514" s="743"/>
    </row>
    <row r="515" spans="1:12" ht="15" customHeight="1" x14ac:dyDescent="0.3">
      <c r="K515" s="9"/>
      <c r="L515" s="743"/>
    </row>
    <row r="516" spans="1:12" ht="15" customHeight="1" x14ac:dyDescent="0.3">
      <c r="L516" s="743"/>
    </row>
    <row r="517" spans="1:12" ht="15" customHeight="1" x14ac:dyDescent="0.3">
      <c r="K517" s="9"/>
      <c r="L517" s="743"/>
    </row>
    <row r="518" spans="1:12" ht="15" customHeight="1" x14ac:dyDescent="0.3">
      <c r="K518" s="9"/>
      <c r="L518" s="743"/>
    </row>
    <row r="519" spans="1:12" ht="15" customHeight="1" x14ac:dyDescent="0.3">
      <c r="K519" s="9"/>
      <c r="L519" s="743"/>
    </row>
    <row r="520" spans="1:12" ht="15" customHeight="1" x14ac:dyDescent="0.3">
      <c r="K520" s="9"/>
      <c r="L520" s="743"/>
    </row>
    <row r="521" spans="1:12" ht="15" customHeight="1" x14ac:dyDescent="0.3">
      <c r="K521" s="9"/>
      <c r="L521" s="743"/>
    </row>
    <row r="522" spans="1:12" ht="15" customHeight="1" x14ac:dyDescent="0.3">
      <c r="K522" s="9"/>
      <c r="L522" s="742" t="s">
        <v>3170</v>
      </c>
    </row>
    <row r="523" spans="1:12" ht="15" customHeight="1" thickBot="1" x14ac:dyDescent="0.35">
      <c r="K523" s="9"/>
      <c r="L523" s="742"/>
    </row>
    <row r="524" spans="1:12" ht="15" customHeight="1" x14ac:dyDescent="0.3">
      <c r="A524" s="686"/>
      <c r="B524" s="661" t="s">
        <v>3219</v>
      </c>
      <c r="C524" s="661"/>
      <c r="D524" s="661"/>
      <c r="E524" s="661"/>
      <c r="F524" s="661"/>
      <c r="G524" s="661"/>
      <c r="H524" s="661"/>
      <c r="I524" s="738"/>
      <c r="J524" s="664"/>
      <c r="K524" s="9"/>
      <c r="L524" s="742"/>
    </row>
    <row r="525" spans="1:12" ht="15" customHeight="1" x14ac:dyDescent="0.3">
      <c r="A525" s="687"/>
      <c r="B525" s="662"/>
      <c r="C525" s="662"/>
      <c r="D525" s="662"/>
      <c r="E525" s="662"/>
      <c r="F525" s="662"/>
      <c r="G525" s="662"/>
      <c r="H525" s="662"/>
      <c r="I525" s="739"/>
      <c r="J525" s="665"/>
      <c r="K525" s="9"/>
      <c r="L525" s="742"/>
    </row>
    <row r="526" spans="1:12" ht="15" customHeight="1" thickBot="1" x14ac:dyDescent="0.35">
      <c r="A526" s="688"/>
      <c r="B526" s="663"/>
      <c r="C526" s="663"/>
      <c r="D526" s="663"/>
      <c r="E526" s="663"/>
      <c r="F526" s="663"/>
      <c r="G526" s="663"/>
      <c r="H526" s="663"/>
      <c r="I526" s="740"/>
      <c r="J526" s="666"/>
      <c r="K526" s="9"/>
      <c r="L526" s="742"/>
    </row>
    <row r="527" spans="1:12" ht="15" customHeight="1" x14ac:dyDescent="0.3">
      <c r="A527" s="1"/>
      <c r="B527" s="88"/>
      <c r="C527" s="4"/>
      <c r="D527" s="4"/>
      <c r="E527" s="4"/>
      <c r="F527" s="4"/>
      <c r="G527" s="4"/>
      <c r="H527" s="5"/>
      <c r="I527" s="3"/>
      <c r="J527" s="3"/>
      <c r="L527" s="742"/>
    </row>
    <row r="528" spans="1:12" ht="15" customHeight="1" x14ac:dyDescent="0.3">
      <c r="A528" s="667"/>
      <c r="B528" s="669" t="s">
        <v>3214</v>
      </c>
      <c r="C528" s="669"/>
      <c r="D528" s="669"/>
      <c r="E528" s="669"/>
      <c r="F528" s="669"/>
      <c r="G528" s="669"/>
      <c r="H528" s="669"/>
      <c r="I528" s="671"/>
      <c r="J528" s="672"/>
      <c r="L528" s="742"/>
    </row>
    <row r="529" spans="1:12" ht="15" customHeight="1" x14ac:dyDescent="0.3">
      <c r="A529" s="668"/>
      <c r="B529" s="670"/>
      <c r="C529" s="670"/>
      <c r="D529" s="670"/>
      <c r="E529" s="670"/>
      <c r="F529" s="670"/>
      <c r="G529" s="670"/>
      <c r="H529" s="670"/>
      <c r="I529" s="673"/>
      <c r="J529" s="674"/>
      <c r="L529" s="742"/>
    </row>
    <row r="530" spans="1:12" ht="15" customHeight="1" x14ac:dyDescent="0.3">
      <c r="A530" s="698" t="s">
        <v>2989</v>
      </c>
      <c r="B530" s="631" t="s">
        <v>2996</v>
      </c>
      <c r="C530" s="631"/>
      <c r="D530" s="631"/>
      <c r="E530" s="642" t="s">
        <v>3035</v>
      </c>
      <c r="F530" s="642" t="s">
        <v>2991</v>
      </c>
      <c r="G530" s="642" t="s">
        <v>2990</v>
      </c>
      <c r="H530" s="642" t="s">
        <v>3010</v>
      </c>
      <c r="I530" s="522" t="s">
        <v>3430</v>
      </c>
      <c r="J530" s="498" t="s">
        <v>3431</v>
      </c>
      <c r="L530" s="742"/>
    </row>
    <row r="531" spans="1:12" ht="15" customHeight="1" x14ac:dyDescent="0.3">
      <c r="A531" s="699"/>
      <c r="B531" s="633"/>
      <c r="C531" s="633"/>
      <c r="D531" s="633"/>
      <c r="E531" s="643"/>
      <c r="F531" s="643"/>
      <c r="G531" s="643"/>
      <c r="H531" s="643"/>
      <c r="I531" s="524"/>
      <c r="J531" s="500"/>
      <c r="L531" s="742"/>
    </row>
    <row r="532" spans="1:12" ht="15" customHeight="1" x14ac:dyDescent="0.3">
      <c r="A532" s="700"/>
      <c r="B532" s="635"/>
      <c r="C532" s="635"/>
      <c r="D532" s="635"/>
      <c r="E532" s="644"/>
      <c r="F532" s="643"/>
      <c r="G532" s="644"/>
      <c r="H532" s="644"/>
      <c r="I532" s="524"/>
      <c r="J532" s="500"/>
      <c r="L532" s="742"/>
    </row>
    <row r="533" spans="1:12" ht="15" customHeight="1" x14ac:dyDescent="0.3">
      <c r="A533" s="109">
        <f>Sheet1!A1004</f>
        <v>302236151600</v>
      </c>
      <c r="B533" s="626" t="str">
        <f>IFERROR(VLOOKUP(A533,Sheet1!$A$4:$H$2722,5,0),"-")</f>
        <v>VMB FIXROCK FB1  160x600x1000</v>
      </c>
      <c r="C533" s="627" t="e">
        <f>VLOOKUP(#REF!,Sheet1!$A$4:$H$2722,7,1)</f>
        <v>#REF!</v>
      </c>
      <c r="D533" s="628" t="e">
        <f>VLOOKUP(#REF!,Sheet1!$A$4:$H$2722,7,1)</f>
        <v>#REF!</v>
      </c>
      <c r="E533" s="30" t="str">
        <f>IFERROR(VLOOKUP(A533,Sheet1!$A$4:$N$2722,7,1),"-")</f>
        <v xml:space="preserve">mp </v>
      </c>
      <c r="F533" s="55">
        <f>IFERROR(VLOOKUP(A533,Sheet1!$A$4:$N$2722,9,1),"-")</f>
        <v>160</v>
      </c>
      <c r="G533" s="55">
        <f>IFERROR(VLOOKUP(A533,Sheet1!$A$4:$N$2722,10,1),"-")</f>
        <v>1000</v>
      </c>
      <c r="H533" s="55">
        <f>IFERROR(VLOOKUP(A533,Sheet1!$A$4:$N$2722,11,1),"-")</f>
        <v>600</v>
      </c>
      <c r="I533" s="26">
        <f>IFERROR(VLOOKUP($A533,Sheet1!$A$4:$H$2722,8,1),"-")</f>
        <v>46.96</v>
      </c>
      <c r="J533" s="26">
        <f>I533-(I533*Cuprins!$H$23)</f>
        <v>46.96</v>
      </c>
      <c r="L533" s="742"/>
    </row>
    <row r="534" spans="1:12" ht="15" customHeight="1" x14ac:dyDescent="0.3">
      <c r="A534" s="108"/>
      <c r="B534" s="614" t="str">
        <f>IFERROR(VLOOKUP(A534,Sheet1!$A$4:$H$2722,5,0),"-")</f>
        <v>-</v>
      </c>
      <c r="C534" s="609"/>
      <c r="D534" s="615"/>
      <c r="E534" s="45" t="str">
        <f>IFERROR(VLOOKUP(A534,Sheet1!$A$4:$N$2722,7,1),"-")</f>
        <v>-</v>
      </c>
      <c r="F534" s="35" t="str">
        <f>IFERROR(VLOOKUP(A534,Sheet1!$A$4:$N$2722,9,1),"-")</f>
        <v>-</v>
      </c>
      <c r="G534" s="59" t="str">
        <f>IFERROR(VLOOKUP(A534,Sheet1!$A$4:$N$2722,10,1),"-")</f>
        <v>-</v>
      </c>
      <c r="H534" s="59" t="str">
        <f>IFERROR(VLOOKUP(A534,Sheet1!$A$4:$N$2722,11,1),"-")</f>
        <v>-</v>
      </c>
      <c r="I534" s="43" t="str">
        <f>IFERROR(VLOOKUP($A534,Sheet1!$A$4:$H$2722,8,1),"-")</f>
        <v>-</v>
      </c>
      <c r="J534" s="43" t="str">
        <f>IFERROR(VLOOKUP($A534,Sheet1!$A$4:$H$2722,8,1),"-")</f>
        <v>-</v>
      </c>
      <c r="K534" s="7"/>
      <c r="L534" s="742"/>
    </row>
    <row r="535" spans="1:12" ht="15" customHeight="1" x14ac:dyDescent="0.3">
      <c r="L535" s="742"/>
    </row>
    <row r="536" spans="1:12" ht="15" customHeight="1" x14ac:dyDescent="0.3">
      <c r="A536" s="667"/>
      <c r="B536" s="669" t="s">
        <v>3215</v>
      </c>
      <c r="C536" s="669"/>
      <c r="D536" s="669"/>
      <c r="E536" s="669"/>
      <c r="F536" s="669"/>
      <c r="G536" s="669"/>
      <c r="H536" s="669"/>
      <c r="I536" s="671"/>
      <c r="J536" s="672"/>
      <c r="L536" s="742"/>
    </row>
    <row r="537" spans="1:12" ht="15" customHeight="1" x14ac:dyDescent="0.3">
      <c r="A537" s="668"/>
      <c r="B537" s="670"/>
      <c r="C537" s="670"/>
      <c r="D537" s="670"/>
      <c r="E537" s="670"/>
      <c r="F537" s="670"/>
      <c r="G537" s="670"/>
      <c r="H537" s="670"/>
      <c r="I537" s="673"/>
      <c r="J537" s="674"/>
      <c r="K537" s="9"/>
      <c r="L537" s="494">
        <f>L485+1</f>
        <v>78</v>
      </c>
    </row>
    <row r="538" spans="1:12" ht="15" customHeight="1" x14ac:dyDescent="0.3">
      <c r="A538" s="698" t="s">
        <v>2989</v>
      </c>
      <c r="B538" s="631" t="s">
        <v>2996</v>
      </c>
      <c r="C538" s="631"/>
      <c r="D538" s="631"/>
      <c r="E538" s="642" t="s">
        <v>3035</v>
      </c>
      <c r="F538" s="642" t="s">
        <v>2991</v>
      </c>
      <c r="G538" s="642" t="s">
        <v>2990</v>
      </c>
      <c r="H538" s="642" t="s">
        <v>3010</v>
      </c>
      <c r="I538" s="522" t="s">
        <v>3430</v>
      </c>
      <c r="J538" s="498" t="s">
        <v>3431</v>
      </c>
      <c r="L538" s="494"/>
    </row>
    <row r="539" spans="1:12" ht="15" customHeight="1" x14ac:dyDescent="0.3">
      <c r="A539" s="699"/>
      <c r="B539" s="633"/>
      <c r="C539" s="633"/>
      <c r="D539" s="633"/>
      <c r="E539" s="643"/>
      <c r="F539" s="643"/>
      <c r="G539" s="643"/>
      <c r="H539" s="643"/>
      <c r="I539" s="524"/>
      <c r="J539" s="500"/>
      <c r="L539" s="743" t="s">
        <v>3376</v>
      </c>
    </row>
    <row r="540" spans="1:12" ht="15" customHeight="1" x14ac:dyDescent="0.3">
      <c r="A540" s="700"/>
      <c r="B540" s="635"/>
      <c r="C540" s="635"/>
      <c r="D540" s="635"/>
      <c r="E540" s="644"/>
      <c r="F540" s="643"/>
      <c r="G540" s="644"/>
      <c r="H540" s="644"/>
      <c r="I540" s="524"/>
      <c r="J540" s="500"/>
      <c r="L540" s="743"/>
    </row>
    <row r="541" spans="1:12" ht="15" customHeight="1" x14ac:dyDescent="0.3">
      <c r="A541" s="109">
        <f>Sheet1!A1005</f>
        <v>302236390200</v>
      </c>
      <c r="B541" s="93" t="str">
        <f>IFERROR(VLOOKUP(A541,Sheet1!$A$4:$H$2722,5,0),"-")</f>
        <v>VMB FRONTROCK 20x600x1000</v>
      </c>
      <c r="C541" s="94"/>
      <c r="D541" s="95"/>
      <c r="E541" s="30" t="str">
        <f>IFERROR(VLOOKUP(A541,Sheet1!$A$4:$N$2722,7,1),"-")</f>
        <v xml:space="preserve">mp </v>
      </c>
      <c r="F541" s="55">
        <f>IFERROR(VLOOKUP(A541,Sheet1!$A$4:$N$2722,9,1),"-")</f>
        <v>20</v>
      </c>
      <c r="G541" s="55">
        <f>IFERROR(VLOOKUP(A541,Sheet1!$A$4:$N$2722,10,1),"-")</f>
        <v>1000</v>
      </c>
      <c r="H541" s="55">
        <f>IFERROR(VLOOKUP(A541,Sheet1!$A$4:$N$2722,11,1),"-")</f>
        <v>600</v>
      </c>
      <c r="I541" s="26">
        <f>IFERROR(VLOOKUP($A541,Sheet1!$A$4:$H$2722,8,1),"-")</f>
        <v>18.760000000000002</v>
      </c>
      <c r="J541" s="26">
        <f>I541-(I541*Cuprins!$H$23)</f>
        <v>18.760000000000002</v>
      </c>
      <c r="K541" s="7"/>
      <c r="L541" s="743"/>
    </row>
    <row r="542" spans="1:12" ht="15" customHeight="1" x14ac:dyDescent="0.3">
      <c r="A542" s="108"/>
      <c r="B542" s="614" t="str">
        <f>IFERROR(VLOOKUP(A542,Sheet1!$A$4:$H$2722,5,0),"-")</f>
        <v>-</v>
      </c>
      <c r="C542" s="609"/>
      <c r="D542" s="615"/>
      <c r="E542" s="45" t="str">
        <f>IFERROR(VLOOKUP(A542,Sheet1!$A$4:$N$2722,7,1),"-")</f>
        <v>-</v>
      </c>
      <c r="F542" s="35" t="str">
        <f>IFERROR(VLOOKUP(A542,Sheet1!$A$4:$N$2722,9,1),"-")</f>
        <v>-</v>
      </c>
      <c r="G542" s="59" t="str">
        <f>IFERROR(VLOOKUP(A542,Sheet1!$A$4:$N$2722,10,1),"-")</f>
        <v>-</v>
      </c>
      <c r="H542" s="59" t="str">
        <f>IFERROR(VLOOKUP(A542,Sheet1!$A$4:$N$2722,11,1),"-")</f>
        <v>-</v>
      </c>
      <c r="I542" s="43" t="str">
        <f>IFERROR(VLOOKUP($A542,Sheet1!$A$4:$H$2722,8,1),"-")</f>
        <v>-</v>
      </c>
      <c r="J542" s="43" t="str">
        <f>IFERROR(VLOOKUP($A542,Sheet1!$A$4:$H$2722,8,1),"-")</f>
        <v>-</v>
      </c>
      <c r="L542" s="743"/>
    </row>
    <row r="543" spans="1:12" ht="15" customHeight="1" x14ac:dyDescent="0.3">
      <c r="L543" s="743"/>
    </row>
    <row r="544" spans="1:12" ht="15" customHeight="1" x14ac:dyDescent="0.3">
      <c r="A544" s="667"/>
      <c r="B544" s="669" t="s">
        <v>3216</v>
      </c>
      <c r="C544" s="669"/>
      <c r="D544" s="669"/>
      <c r="E544" s="669"/>
      <c r="F544" s="669"/>
      <c r="G544" s="669"/>
      <c r="H544" s="669"/>
      <c r="I544" s="671"/>
      <c r="J544" s="672"/>
      <c r="L544" s="743"/>
    </row>
    <row r="545" spans="1:12" ht="15" customHeight="1" x14ac:dyDescent="0.3">
      <c r="A545" s="668"/>
      <c r="B545" s="670"/>
      <c r="C545" s="670"/>
      <c r="D545" s="670"/>
      <c r="E545" s="670"/>
      <c r="F545" s="670"/>
      <c r="G545" s="670"/>
      <c r="H545" s="670"/>
      <c r="I545" s="673"/>
      <c r="J545" s="674"/>
      <c r="L545" s="743"/>
    </row>
    <row r="546" spans="1:12" ht="15" customHeight="1" x14ac:dyDescent="0.3">
      <c r="A546" s="698" t="s">
        <v>2989</v>
      </c>
      <c r="B546" s="631" t="s">
        <v>2996</v>
      </c>
      <c r="C546" s="631"/>
      <c r="D546" s="631"/>
      <c r="E546" s="642" t="s">
        <v>3035</v>
      </c>
      <c r="F546" s="642" t="s">
        <v>2991</v>
      </c>
      <c r="G546" s="642" t="s">
        <v>2990</v>
      </c>
      <c r="H546" s="642" t="s">
        <v>3010</v>
      </c>
      <c r="I546" s="522" t="s">
        <v>3430</v>
      </c>
      <c r="J546" s="498" t="s">
        <v>3431</v>
      </c>
      <c r="L546" s="743"/>
    </row>
    <row r="547" spans="1:12" ht="15" customHeight="1" x14ac:dyDescent="0.3">
      <c r="A547" s="699"/>
      <c r="B547" s="633"/>
      <c r="C547" s="633"/>
      <c r="D547" s="633"/>
      <c r="E547" s="643"/>
      <c r="F547" s="643"/>
      <c r="G547" s="643"/>
      <c r="H547" s="643"/>
      <c r="I547" s="524"/>
      <c r="J547" s="500"/>
      <c r="L547" s="743"/>
    </row>
    <row r="548" spans="1:12" ht="15" customHeight="1" x14ac:dyDescent="0.3">
      <c r="A548" s="700"/>
      <c r="B548" s="635"/>
      <c r="C548" s="635"/>
      <c r="D548" s="635"/>
      <c r="E548" s="644"/>
      <c r="F548" s="643"/>
      <c r="G548" s="644"/>
      <c r="H548" s="644"/>
      <c r="I548" s="524"/>
      <c r="J548" s="500"/>
      <c r="L548" s="743"/>
    </row>
    <row r="549" spans="1:12" ht="15" customHeight="1" x14ac:dyDescent="0.3">
      <c r="A549" s="109">
        <f>Sheet1!A1006</f>
        <v>302236400600</v>
      </c>
      <c r="B549" s="626" t="str">
        <f>IFERROR(VLOOKUP(A549,Sheet1!$A$4:$H$2722,5,0),"-")</f>
        <v>VMB FRONTROCK MAX E 60</v>
      </c>
      <c r="C549" s="627" t="e">
        <f>VLOOKUP(#REF!,Sheet1!$A$4:$H$2722,7,1)</f>
        <v>#REF!</v>
      </c>
      <c r="D549" s="628" t="e">
        <f>VLOOKUP(#REF!,Sheet1!$A$4:$H$2722,7,1)</f>
        <v>#REF!</v>
      </c>
      <c r="E549" s="30" t="str">
        <f>IFERROR(VLOOKUP(A549,Sheet1!$A$4:$N$2722,7,1),"-")</f>
        <v xml:space="preserve">mp </v>
      </c>
      <c r="F549" s="55">
        <f>IFERROR(VLOOKUP(A549,Sheet1!$A$4:$N$2722,9,1),"-")</f>
        <v>60</v>
      </c>
      <c r="G549" s="55">
        <f>IFERROR(VLOOKUP(A549,Sheet1!$A$4:$N$2722,10,1),"-")</f>
        <v>1000</v>
      </c>
      <c r="H549" s="55">
        <f>IFERROR(VLOOKUP(A549,Sheet1!$A$4:$N$2722,11,1),"-")</f>
        <v>600</v>
      </c>
      <c r="I549" s="26">
        <f>IFERROR(VLOOKUP($A549,Sheet1!$A$4:$H$2722,8,1),"-")</f>
        <v>42.22</v>
      </c>
      <c r="J549" s="26">
        <f>I549-(I549*Cuprins!$H$23)</f>
        <v>42.22</v>
      </c>
      <c r="L549" s="743"/>
    </row>
    <row r="550" spans="1:12" ht="15" customHeight="1" x14ac:dyDescent="0.3">
      <c r="A550" s="107">
        <f>Sheet1!A1007</f>
        <v>302036400800</v>
      </c>
      <c r="B550" s="598" t="str">
        <f>IFERROR(VLOOKUP(A550,Sheet1!$A$4:$H$2722,5,0),"-")</f>
        <v xml:space="preserve">VMB FRONTROCK MAX E 80 </v>
      </c>
      <c r="C550" s="654" t="e">
        <f>VLOOKUP(#REF!,Sheet1!$A$4:$H$2722,7,1)</f>
        <v>#REF!</v>
      </c>
      <c r="D550" s="599" t="e">
        <f>VLOOKUP(#REF!,Sheet1!$A$4:$H$2722,7,1)</f>
        <v>#REF!</v>
      </c>
      <c r="E550" s="41" t="str">
        <f>IFERROR(VLOOKUP(A550,Sheet1!$A$4:$N$2722,7,1),"-")</f>
        <v xml:space="preserve">mp </v>
      </c>
      <c r="F550" s="56">
        <f>IFERROR(VLOOKUP(A550,Sheet1!$A$4:$N$2722,9,1),"-")</f>
        <v>160</v>
      </c>
      <c r="G550" s="38">
        <f>IFERROR(VLOOKUP(A550,Sheet1!$A$4:$N$2722,10,1),"-")</f>
        <v>1000</v>
      </c>
      <c r="H550" s="56">
        <f>IFERROR(VLOOKUP(A550,Sheet1!$A$4:$N$2722,11,1),"-")</f>
        <v>600</v>
      </c>
      <c r="I550" s="25">
        <f>IFERROR(VLOOKUP($A550,Sheet1!$A$4:$H$2722,8,1),"-")</f>
        <v>69.819999999999993</v>
      </c>
      <c r="J550" s="25">
        <f>I550-(I550*Cuprins!$H$23)</f>
        <v>69.819999999999993</v>
      </c>
      <c r="L550" s="743"/>
    </row>
    <row r="551" spans="1:12" ht="15" customHeight="1" x14ac:dyDescent="0.3">
      <c r="A551" s="109">
        <f>Sheet1!A1008</f>
        <v>302236401000</v>
      </c>
      <c r="B551" s="626" t="str">
        <f>IFERROR(VLOOKUP(A551,Sheet1!$A$4:$H$2722,5,0),"-")</f>
        <v>VMB FRONTROCK MAX E 100</v>
      </c>
      <c r="C551" s="627"/>
      <c r="D551" s="628"/>
      <c r="E551" s="30" t="str">
        <f>IFERROR(VLOOKUP(A551,Sheet1!$A$4:$N$2722,7,1),"-")</f>
        <v xml:space="preserve">mp </v>
      </c>
      <c r="F551" s="55">
        <f>IFERROR(VLOOKUP(A551,Sheet1!$A$4:$N$2722,9,1),"-")</f>
        <v>100</v>
      </c>
      <c r="G551" s="55">
        <f>IFERROR(VLOOKUP(A551,Sheet1!$A$4:$N$2722,10,1),"-")</f>
        <v>1000</v>
      </c>
      <c r="H551" s="55">
        <f>IFERROR(VLOOKUP(A551,Sheet1!$A$4:$N$2722,11,1),"-")</f>
        <v>600</v>
      </c>
      <c r="I551" s="26">
        <f>IFERROR(VLOOKUP($A551,Sheet1!$A$4:$H$2722,8,1),"-")</f>
        <v>66.37</v>
      </c>
      <c r="J551" s="26">
        <f>I551-(I551*Cuprins!$H$23)</f>
        <v>66.37</v>
      </c>
      <c r="L551" s="743"/>
    </row>
    <row r="552" spans="1:12" ht="15" customHeight="1" x14ac:dyDescent="0.3">
      <c r="A552" s="107">
        <f>Sheet1!A1009</f>
        <v>302236401500</v>
      </c>
      <c r="B552" s="598" t="str">
        <f>IFERROR(VLOOKUP(A552,Sheet1!$A$4:$H$2722,5,0),"-")</f>
        <v>VMB FRONTROCK MAX E 150</v>
      </c>
      <c r="C552" s="654"/>
      <c r="D552" s="599"/>
      <c r="E552" s="41" t="str">
        <f>IFERROR(VLOOKUP(A552,Sheet1!$A$4:$N$2722,7,1),"-")</f>
        <v xml:space="preserve">mp </v>
      </c>
      <c r="F552" s="56">
        <f>IFERROR(VLOOKUP(A552,Sheet1!$A$4:$N$2722,9,1),"-")</f>
        <v>150</v>
      </c>
      <c r="G552" s="38">
        <f>IFERROR(VLOOKUP(A552,Sheet1!$A$4:$N$2722,10,1),"-")</f>
        <v>1000</v>
      </c>
      <c r="H552" s="56">
        <f>IFERROR(VLOOKUP(A552,Sheet1!$A$4:$N$2722,11,1),"-")</f>
        <v>600</v>
      </c>
      <c r="I552" s="25">
        <f>IFERROR(VLOOKUP($A552,Sheet1!$A$4:$H$2722,8,1),"-")</f>
        <v>97.08</v>
      </c>
      <c r="J552" s="25">
        <f>I552-(I552*Cuprins!$H$23)</f>
        <v>97.08</v>
      </c>
      <c r="L552" s="743"/>
    </row>
    <row r="553" spans="1:12" ht="15" customHeight="1" x14ac:dyDescent="0.3">
      <c r="A553" s="105">
        <f>Sheet1!A1010</f>
        <v>302236401600</v>
      </c>
      <c r="B553" s="594" t="str">
        <f>IFERROR(VLOOKUP(A553,Sheet1!$A$4:$H$2722,5,0),"-")</f>
        <v>VMB FRONTROCK MAX E 160 X1000X600</v>
      </c>
      <c r="C553" s="595" t="e">
        <f>VLOOKUP(#REF!,Sheet1!$A$4:$H$2722,7,1)</f>
        <v>#REF!</v>
      </c>
      <c r="D553" s="596" t="e">
        <f>VLOOKUP(#REF!,Sheet1!$A$4:$H$2722,7,1)</f>
        <v>#REF!</v>
      </c>
      <c r="E553" s="31" t="str">
        <f>IFERROR(VLOOKUP(A553,Sheet1!$A$4:$N$2722,7,1),"-")</f>
        <v xml:space="preserve">mp </v>
      </c>
      <c r="F553" s="39">
        <f>IFERROR(VLOOKUP(A553,Sheet1!$A$4:$N$2722,9,1),"-")</f>
        <v>160</v>
      </c>
      <c r="G553" s="58">
        <f>IFERROR(VLOOKUP(A553,Sheet1!$A$4:$N$2722,10,1),"-")</f>
        <v>1000</v>
      </c>
      <c r="H553" s="39">
        <f>IFERROR(VLOOKUP(A553,Sheet1!$A$4:$N$2722,11,1),"-")</f>
        <v>600</v>
      </c>
      <c r="I553" s="26">
        <f>IFERROR(VLOOKUP($A553,Sheet1!$A$4:$H$2722,8,1),"-")</f>
        <v>103.02</v>
      </c>
      <c r="J553" s="26">
        <f>I553-(I553*Cuprins!$H$23)</f>
        <v>103.02</v>
      </c>
      <c r="L553" s="743"/>
    </row>
    <row r="554" spans="1:12" ht="15" customHeight="1" x14ac:dyDescent="0.3">
      <c r="A554" s="108"/>
      <c r="B554" s="614" t="str">
        <f>IFERROR(VLOOKUP(A554,Sheet1!$A$4:$H$2722,5,0),"-")</f>
        <v>-</v>
      </c>
      <c r="C554" s="609" t="e">
        <f>VLOOKUP(#REF!,Sheet1!$A$4:$H$2722,7,1)</f>
        <v>#REF!</v>
      </c>
      <c r="D554" s="615" t="e">
        <f>VLOOKUP(#REF!,Sheet1!$A$4:$H$2722,7,1)</f>
        <v>#REF!</v>
      </c>
      <c r="E554" s="45" t="str">
        <f>IFERROR(VLOOKUP(A554,Sheet1!$A$4:$N$2722,7,1),"-")</f>
        <v>-</v>
      </c>
      <c r="F554" s="35" t="str">
        <f>IFERROR(VLOOKUP(A554,Sheet1!$A$4:$N$2722,9,1),"-")</f>
        <v>-</v>
      </c>
      <c r="G554" s="59" t="str">
        <f>IFERROR(VLOOKUP(A554,Sheet1!$A$4:$N$2722,10,1),"-")</f>
        <v>-</v>
      </c>
      <c r="H554" s="59" t="str">
        <f>IFERROR(VLOOKUP(A554,Sheet1!$A$4:$N$2722,11,1),"-")</f>
        <v>-</v>
      </c>
      <c r="I554" s="43" t="str">
        <f>IFERROR(VLOOKUP($A554,Sheet1!$A$4:$H$2722,8,1),"-")</f>
        <v>-</v>
      </c>
      <c r="J554" s="43" t="str">
        <f>IFERROR(VLOOKUP($A554,Sheet1!$A$4:$H$2722,8,1),"-")</f>
        <v>-</v>
      </c>
      <c r="L554" s="743"/>
    </row>
    <row r="555" spans="1:12" ht="15" customHeight="1" x14ac:dyDescent="0.3">
      <c r="L555" s="743"/>
    </row>
    <row r="556" spans="1:12" ht="15" customHeight="1" x14ac:dyDescent="0.3">
      <c r="A556" s="667"/>
      <c r="B556" s="669" t="s">
        <v>3217</v>
      </c>
      <c r="C556" s="669"/>
      <c r="D556" s="669"/>
      <c r="E556" s="669"/>
      <c r="F556" s="669"/>
      <c r="G556" s="669"/>
      <c r="H556" s="669"/>
      <c r="I556" s="671"/>
      <c r="J556" s="672"/>
      <c r="L556" s="743"/>
    </row>
    <row r="557" spans="1:12" ht="15" customHeight="1" x14ac:dyDescent="0.3">
      <c r="A557" s="675"/>
      <c r="B557" s="676"/>
      <c r="C557" s="676"/>
      <c r="D557" s="676"/>
      <c r="E557" s="676"/>
      <c r="F557" s="676"/>
      <c r="G557" s="676"/>
      <c r="H557" s="676"/>
      <c r="I557" s="677"/>
      <c r="J557" s="678"/>
      <c r="L557" s="743"/>
    </row>
    <row r="558" spans="1:12" ht="15" customHeight="1" x14ac:dyDescent="0.3">
      <c r="A558" s="668"/>
      <c r="B558" s="670"/>
      <c r="C558" s="670"/>
      <c r="D558" s="670"/>
      <c r="E558" s="670"/>
      <c r="F558" s="670"/>
      <c r="G558" s="670"/>
      <c r="H558" s="670"/>
      <c r="I558" s="673"/>
      <c r="J558" s="674"/>
      <c r="L558" s="743"/>
    </row>
    <row r="559" spans="1:12" ht="15" customHeight="1" x14ac:dyDescent="0.3">
      <c r="A559" s="698" t="s">
        <v>2989</v>
      </c>
      <c r="B559" s="631" t="s">
        <v>2996</v>
      </c>
      <c r="C559" s="631"/>
      <c r="D559" s="631"/>
      <c r="E559" s="642" t="s">
        <v>3035</v>
      </c>
      <c r="F559" s="642" t="s">
        <v>2991</v>
      </c>
      <c r="G559" s="642" t="s">
        <v>2990</v>
      </c>
      <c r="H559" s="642" t="s">
        <v>3010</v>
      </c>
      <c r="I559" s="522" t="s">
        <v>3430</v>
      </c>
      <c r="J559" s="498" t="s">
        <v>3431</v>
      </c>
      <c r="L559" s="743"/>
    </row>
    <row r="560" spans="1:12" ht="15" customHeight="1" x14ac:dyDescent="0.3">
      <c r="A560" s="699"/>
      <c r="B560" s="633"/>
      <c r="C560" s="633"/>
      <c r="D560" s="633"/>
      <c r="E560" s="643"/>
      <c r="F560" s="643"/>
      <c r="G560" s="643"/>
      <c r="H560" s="643"/>
      <c r="I560" s="524"/>
      <c r="J560" s="500"/>
      <c r="L560" s="743"/>
    </row>
    <row r="561" spans="1:12" ht="15" customHeight="1" x14ac:dyDescent="0.3">
      <c r="A561" s="700"/>
      <c r="B561" s="635"/>
      <c r="C561" s="635"/>
      <c r="D561" s="635"/>
      <c r="E561" s="644"/>
      <c r="F561" s="643"/>
      <c r="G561" s="644"/>
      <c r="H561" s="644"/>
      <c r="I561" s="524"/>
      <c r="J561" s="500"/>
      <c r="L561" s="743"/>
    </row>
    <row r="562" spans="1:12" ht="15" customHeight="1" x14ac:dyDescent="0.3">
      <c r="A562" s="111">
        <f>Sheet1!A1011</f>
        <v>302236420500</v>
      </c>
      <c r="B562" s="626" t="str">
        <f>IFERROR(VLOOKUP(A562,Sheet1!$A$4:$H$2722,5,0),"-")</f>
        <v>VMB FRONTROCK MAX PLUS 50</v>
      </c>
      <c r="C562" s="627" t="e">
        <f>VLOOKUP(#REF!,Sheet1!$A$4:$H$2722,7,1)</f>
        <v>#REF!</v>
      </c>
      <c r="D562" s="628" t="e">
        <f>VLOOKUP(#REF!,Sheet1!$A$4:$H$2722,7,1)</f>
        <v>#REF!</v>
      </c>
      <c r="E562" s="30" t="str">
        <f>IFERROR(VLOOKUP(A562,Sheet1!$A$4:$N$2722,7,1),"-")</f>
        <v xml:space="preserve">mp </v>
      </c>
      <c r="F562" s="55">
        <f>IFERROR(VLOOKUP(A562,Sheet1!$A$4:$N$2722,9,1),"-")</f>
        <v>50</v>
      </c>
      <c r="G562" s="55">
        <f>IFERROR(VLOOKUP(A562,Sheet1!$A$4:$N$2722,10,1),"-")</f>
        <v>1200</v>
      </c>
      <c r="H562" s="55">
        <f>IFERROR(VLOOKUP(A562,Sheet1!$A$4:$N$2722,11,1),"-")</f>
        <v>600</v>
      </c>
      <c r="I562" s="26">
        <f>IFERROR(VLOOKUP($A562,Sheet1!$A$4:$H$2722,8,1),"-")</f>
        <v>34.68</v>
      </c>
      <c r="J562" s="26">
        <f>I562-(I562*Cuprins!$H$23)</f>
        <v>34.68</v>
      </c>
      <c r="L562" s="743"/>
    </row>
    <row r="563" spans="1:12" ht="15" customHeight="1" x14ac:dyDescent="0.3">
      <c r="A563" s="112">
        <f>Sheet1!A1012</f>
        <v>302236420600</v>
      </c>
      <c r="B563" s="765" t="str">
        <f>IFERROR(VLOOKUP(A563,Sheet1!$A$4:$H$2722,5,0),"-")</f>
        <v>VMB FRONTROCK MAX PLUS 60</v>
      </c>
      <c r="C563" s="766" t="e">
        <f>VLOOKUP(#REF!,Sheet1!$A$4:$H$2722,7,1)</f>
        <v>#REF!</v>
      </c>
      <c r="D563" s="767" t="e">
        <f>VLOOKUP(#REF!,Sheet1!$A$4:$H$2722,7,1)</f>
        <v>#REF!</v>
      </c>
      <c r="E563" s="41" t="str">
        <f>IFERROR(VLOOKUP(A563,Sheet1!$A$4:$N$2722,7,1),"-")</f>
        <v xml:space="preserve">mp </v>
      </c>
      <c r="F563" s="56">
        <f>IFERROR(VLOOKUP(A563,Sheet1!$A$4:$N$2722,9,1),"-")</f>
        <v>60</v>
      </c>
      <c r="G563" s="38">
        <f>IFERROR(VLOOKUP(A563,Sheet1!$A$4:$N$2722,10,1),"-")</f>
        <v>1200</v>
      </c>
      <c r="H563" s="56">
        <f>IFERROR(VLOOKUP(A563,Sheet1!$A$4:$N$2722,11,1),"-")</f>
        <v>600</v>
      </c>
      <c r="I563" s="25">
        <f>IFERROR(VLOOKUP($A563,Sheet1!$A$4:$H$2722,8,1),"-")</f>
        <v>40.11</v>
      </c>
      <c r="J563" s="25">
        <f>I563-(I563*Cuprins!$H$23)</f>
        <v>40.11</v>
      </c>
      <c r="L563" s="743"/>
    </row>
    <row r="564" spans="1:12" ht="15" customHeight="1" x14ac:dyDescent="0.3">
      <c r="A564" s="111">
        <f>Sheet1!A1013</f>
        <v>302236420800</v>
      </c>
      <c r="B564" s="626" t="str">
        <f>IFERROR(VLOOKUP(A564,Sheet1!$A$4:$H$2722,5,0),"-")</f>
        <v>VMB FRONTROCK MAX PLUS 80</v>
      </c>
      <c r="C564" s="627" t="e">
        <f>VLOOKUP(#REF!,Sheet1!$A$4:$H$2722,7,1)</f>
        <v>#REF!</v>
      </c>
      <c r="D564" s="628" t="e">
        <f>VLOOKUP(#REF!,Sheet1!$A$4:$H$2722,7,1)</f>
        <v>#REF!</v>
      </c>
      <c r="E564" s="30" t="str">
        <f>IFERROR(VLOOKUP(A564,Sheet1!$A$4:$N$2722,7,1),"-")</f>
        <v xml:space="preserve">mp </v>
      </c>
      <c r="F564" s="55">
        <f>IFERROR(VLOOKUP(A564,Sheet1!$A$4:$N$2722,9,1),"-")</f>
        <v>80</v>
      </c>
      <c r="G564" s="55">
        <f>IFERROR(VLOOKUP(A564,Sheet1!$A$4:$N$2722,10,1),"-")</f>
        <v>1200</v>
      </c>
      <c r="H564" s="55">
        <f>IFERROR(VLOOKUP(A564,Sheet1!$A$4:$N$2722,11,1),"-")</f>
        <v>600</v>
      </c>
      <c r="I564" s="26">
        <f>IFERROR(VLOOKUP($A564,Sheet1!$A$4:$H$2722,8,1),"-")</f>
        <v>51.45</v>
      </c>
      <c r="J564" s="26">
        <f>I564-(I564*Cuprins!$H$23)</f>
        <v>51.45</v>
      </c>
      <c r="L564" s="743"/>
    </row>
    <row r="565" spans="1:12" ht="15" customHeight="1" x14ac:dyDescent="0.3">
      <c r="A565" s="112">
        <f>Sheet1!A1014</f>
        <v>302236421000</v>
      </c>
      <c r="B565" s="744" t="str">
        <f>IFERROR(VLOOKUP(A565,Sheet1!$A$4:$H$2722,5,0),"-")</f>
        <v>VMB FRONTROCK MAX PLUS 100x1200x600</v>
      </c>
      <c r="C565" s="728" t="e">
        <f>VLOOKUP(#REF!,Sheet1!$A$4:$H$2722,7,1)</f>
        <v>#REF!</v>
      </c>
      <c r="D565" s="745" t="e">
        <f>VLOOKUP(#REF!,Sheet1!$A$4:$H$2722,7,1)</f>
        <v>#REF!</v>
      </c>
      <c r="E565" s="41" t="str">
        <f>IFERROR(VLOOKUP(A565,Sheet1!$A$4:$N$2722,7,1),"-")</f>
        <v xml:space="preserve">mp </v>
      </c>
      <c r="F565" s="56">
        <f>IFERROR(VLOOKUP(A565,Sheet1!$A$4:$N$2722,9,1),"-")</f>
        <v>100</v>
      </c>
      <c r="G565" s="38">
        <f>IFERROR(VLOOKUP(A565,Sheet1!$A$4:$N$2722,10,1),"-")</f>
        <v>600</v>
      </c>
      <c r="H565" s="56">
        <f>IFERROR(VLOOKUP(A565,Sheet1!$A$4:$N$2722,11,1),"-")</f>
        <v>1200</v>
      </c>
      <c r="I565" s="25">
        <f>IFERROR(VLOOKUP($A565,Sheet1!$A$4:$H$2722,8,1),"-")</f>
        <v>63.06</v>
      </c>
      <c r="J565" s="25">
        <f>I565-(I565*Cuprins!$H$23)</f>
        <v>63.06</v>
      </c>
      <c r="L565" s="743"/>
    </row>
    <row r="566" spans="1:12" ht="15" customHeight="1" x14ac:dyDescent="0.3">
      <c r="A566" s="111">
        <f>Sheet1!A1015</f>
        <v>302236421200</v>
      </c>
      <c r="B566" s="626" t="str">
        <f>IFERROR(VLOOKUP(A566,Sheet1!$A$4:$H$2722,5,0),"-")</f>
        <v>VMB FRONTROCK MAX PLUS 120</v>
      </c>
      <c r="C566" s="627" t="e">
        <f>VLOOKUP(#REF!,Sheet1!$A$4:$H$2722,7,1)</f>
        <v>#REF!</v>
      </c>
      <c r="D566" s="628" t="e">
        <f>VLOOKUP(#REF!,Sheet1!$A$4:$H$2722,7,1)</f>
        <v>#REF!</v>
      </c>
      <c r="E566" s="30" t="str">
        <f>IFERROR(VLOOKUP(A566,Sheet1!$A$4:$N$2722,7,1),"-")</f>
        <v xml:space="preserve">mp </v>
      </c>
      <c r="F566" s="55">
        <f>IFERROR(VLOOKUP(A566,Sheet1!$A$4:$N$2722,9,1),"-")</f>
        <v>120</v>
      </c>
      <c r="G566" s="55">
        <f>IFERROR(VLOOKUP(A566,Sheet1!$A$4:$N$2722,10,1),"-")</f>
        <v>1200</v>
      </c>
      <c r="H566" s="55">
        <f>IFERROR(VLOOKUP(A566,Sheet1!$A$4:$N$2722,11,1),"-")</f>
        <v>600</v>
      </c>
      <c r="I566" s="26">
        <f>IFERROR(VLOOKUP($A566,Sheet1!$A$4:$H$2722,8,1),"-")</f>
        <v>74.92</v>
      </c>
      <c r="J566" s="26">
        <f>I566-(I566*Cuprins!$H$23)</f>
        <v>74.92</v>
      </c>
      <c r="L566" s="743"/>
    </row>
    <row r="567" spans="1:12" ht="15" customHeight="1" x14ac:dyDescent="0.3">
      <c r="A567" s="108">
        <f>Sheet1!A1016</f>
        <v>302236421500</v>
      </c>
      <c r="B567" s="614" t="str">
        <f>IFERROR(VLOOKUP(A567,Sheet1!$A$4:$H$2722,5,0),"-")</f>
        <v>VMB FRONTROCK MAX PLUS 150</v>
      </c>
      <c r="C567" s="609" t="e">
        <f>VLOOKUP(#REF!,Sheet1!$A$4:$H$2722,7,1)</f>
        <v>#REF!</v>
      </c>
      <c r="D567" s="615" t="e">
        <f>VLOOKUP(#REF!,Sheet1!$A$4:$H$2722,7,1)</f>
        <v>#REF!</v>
      </c>
      <c r="E567" s="45" t="str">
        <f>IFERROR(VLOOKUP(A567,Sheet1!$A$4:$N$2722,7,1),"-")</f>
        <v xml:space="preserve">mp </v>
      </c>
      <c r="F567" s="35">
        <f>IFERROR(VLOOKUP(A567,Sheet1!$A$4:$N$2722,9,1),"-")</f>
        <v>150</v>
      </c>
      <c r="G567" s="59">
        <f>IFERROR(VLOOKUP(A567,Sheet1!$A$4:$N$2722,10,1),"-")</f>
        <v>1200</v>
      </c>
      <c r="H567" s="59">
        <f>IFERROR(VLOOKUP(A567,Sheet1!$A$4:$N$2722,11,1),"-")</f>
        <v>600</v>
      </c>
      <c r="I567" s="43">
        <f>IFERROR(VLOOKUP($A567,Sheet1!$A$4:$H$2722,8,1),"-")</f>
        <v>92.23</v>
      </c>
      <c r="J567" s="43">
        <f>I567-(I567*Cuprins!$H$23)</f>
        <v>92.23</v>
      </c>
      <c r="L567" s="743"/>
    </row>
    <row r="568" spans="1:12" ht="15" customHeight="1" x14ac:dyDescent="0.3">
      <c r="L568" s="743"/>
    </row>
    <row r="569" spans="1:12" ht="15" customHeight="1" x14ac:dyDescent="0.3">
      <c r="L569" s="743"/>
    </row>
    <row r="570" spans="1:12" ht="15" customHeight="1" x14ac:dyDescent="0.3">
      <c r="L570" s="743"/>
    </row>
    <row r="571" spans="1:12" ht="15" customHeight="1" x14ac:dyDescent="0.3">
      <c r="L571" s="743"/>
    </row>
    <row r="572" spans="1:12" ht="15" customHeight="1" x14ac:dyDescent="0.3">
      <c r="L572" s="743"/>
    </row>
    <row r="573" spans="1:12" ht="15" customHeight="1" x14ac:dyDescent="0.3">
      <c r="L573" s="743"/>
    </row>
    <row r="574" spans="1:12" ht="15" customHeight="1" x14ac:dyDescent="0.3">
      <c r="L574" s="742" t="s">
        <v>3170</v>
      </c>
    </row>
    <row r="575" spans="1:12" ht="15" customHeight="1" thickBot="1" x14ac:dyDescent="0.35">
      <c r="L575" s="742"/>
    </row>
    <row r="576" spans="1:12" ht="15" customHeight="1" x14ac:dyDescent="0.3">
      <c r="A576" s="686"/>
      <c r="B576" s="661" t="s">
        <v>3220</v>
      </c>
      <c r="C576" s="661"/>
      <c r="D576" s="661"/>
      <c r="E576" s="661"/>
      <c r="F576" s="661"/>
      <c r="G576" s="661"/>
      <c r="H576" s="661"/>
      <c r="I576" s="738"/>
      <c r="J576" s="664"/>
      <c r="L576" s="742"/>
    </row>
    <row r="577" spans="1:12" ht="15" customHeight="1" x14ac:dyDescent="0.3">
      <c r="A577" s="687"/>
      <c r="B577" s="662"/>
      <c r="C577" s="662"/>
      <c r="D577" s="662"/>
      <c r="E577" s="662"/>
      <c r="F577" s="662"/>
      <c r="G577" s="662"/>
      <c r="H577" s="662"/>
      <c r="I577" s="739"/>
      <c r="J577" s="665"/>
      <c r="L577" s="742"/>
    </row>
    <row r="578" spans="1:12" ht="15" customHeight="1" thickBot="1" x14ac:dyDescent="0.35">
      <c r="A578" s="688"/>
      <c r="B578" s="663"/>
      <c r="C578" s="663"/>
      <c r="D578" s="663"/>
      <c r="E578" s="663"/>
      <c r="F578" s="663"/>
      <c r="G578" s="663"/>
      <c r="H578" s="663"/>
      <c r="I578" s="740"/>
      <c r="J578" s="666"/>
      <c r="L578" s="742"/>
    </row>
    <row r="579" spans="1:12" ht="15" customHeight="1" x14ac:dyDescent="0.3">
      <c r="A579" s="1"/>
      <c r="B579" s="88"/>
      <c r="C579" s="4"/>
      <c r="D579" s="4"/>
      <c r="E579" s="4"/>
      <c r="F579" s="4"/>
      <c r="G579" s="4"/>
      <c r="H579" s="5"/>
      <c r="I579" s="3"/>
      <c r="J579" s="3"/>
      <c r="L579" s="742"/>
    </row>
    <row r="580" spans="1:12" ht="15" customHeight="1" x14ac:dyDescent="0.3">
      <c r="A580" s="667"/>
      <c r="B580" s="669" t="s">
        <v>3218</v>
      </c>
      <c r="C580" s="669"/>
      <c r="D580" s="669"/>
      <c r="E580" s="669"/>
      <c r="F580" s="669"/>
      <c r="G580" s="669"/>
      <c r="H580" s="669"/>
      <c r="I580" s="671"/>
      <c r="J580" s="672"/>
      <c r="L580" s="742"/>
    </row>
    <row r="581" spans="1:12" ht="15" customHeight="1" x14ac:dyDescent="0.3">
      <c r="A581" s="668"/>
      <c r="B581" s="670"/>
      <c r="C581" s="670"/>
      <c r="D581" s="670"/>
      <c r="E581" s="670"/>
      <c r="F581" s="670"/>
      <c r="G581" s="670"/>
      <c r="H581" s="670"/>
      <c r="I581" s="673"/>
      <c r="J581" s="674"/>
      <c r="L581" s="742"/>
    </row>
    <row r="582" spans="1:12" ht="15" customHeight="1" x14ac:dyDescent="0.3">
      <c r="A582" s="698" t="s">
        <v>2989</v>
      </c>
      <c r="B582" s="631" t="s">
        <v>2996</v>
      </c>
      <c r="C582" s="631"/>
      <c r="D582" s="631"/>
      <c r="E582" s="642" t="s">
        <v>3035</v>
      </c>
      <c r="F582" s="642" t="s">
        <v>2991</v>
      </c>
      <c r="G582" s="642" t="s">
        <v>2990</v>
      </c>
      <c r="H582" s="642" t="s">
        <v>3010</v>
      </c>
      <c r="I582" s="522" t="s">
        <v>3430</v>
      </c>
      <c r="J582" s="498" t="s">
        <v>3431</v>
      </c>
      <c r="L582" s="742"/>
    </row>
    <row r="583" spans="1:12" ht="15" customHeight="1" x14ac:dyDescent="0.3">
      <c r="A583" s="699"/>
      <c r="B583" s="633"/>
      <c r="C583" s="633"/>
      <c r="D583" s="633"/>
      <c r="E583" s="643"/>
      <c r="F583" s="643"/>
      <c r="G583" s="643"/>
      <c r="H583" s="643"/>
      <c r="I583" s="524"/>
      <c r="J583" s="500"/>
      <c r="L583" s="742"/>
    </row>
    <row r="584" spans="1:12" ht="15" customHeight="1" x14ac:dyDescent="0.3">
      <c r="A584" s="700"/>
      <c r="B584" s="635"/>
      <c r="C584" s="635"/>
      <c r="D584" s="635"/>
      <c r="E584" s="644"/>
      <c r="F584" s="643"/>
      <c r="G584" s="644"/>
      <c r="H584" s="644"/>
      <c r="I584" s="524"/>
      <c r="J584" s="500"/>
      <c r="L584" s="742"/>
    </row>
    <row r="585" spans="1:12" ht="15" customHeight="1" x14ac:dyDescent="0.3">
      <c r="A585" s="109">
        <f>Sheet1!A1017</f>
        <v>302536201600</v>
      </c>
      <c r="B585" s="626" t="str">
        <f>IFERROR(VLOOKUP(A585,Sheet1!$A$4:$H$2722,5,0),"-")</f>
        <v>VMB Hardrock Max 160 mm</v>
      </c>
      <c r="C585" s="627" t="e">
        <f>VLOOKUP(#REF!,Sheet1!$A$4:$H$2722,7,1)</f>
        <v>#REF!</v>
      </c>
      <c r="D585" s="628" t="e">
        <f>VLOOKUP(#REF!,Sheet1!$A$4:$H$2722,7,1)</f>
        <v>#REF!</v>
      </c>
      <c r="E585" s="30" t="str">
        <f>IFERROR(VLOOKUP(A585,Sheet1!$A$4:$N$2722,7,1),"-")</f>
        <v xml:space="preserve">mp </v>
      </c>
      <c r="F585" s="55">
        <f>IFERROR(VLOOKUP(A585,Sheet1!$A$4:$N$2722,9,1),"-")</f>
        <v>160</v>
      </c>
      <c r="G585" s="55">
        <f>IFERROR(VLOOKUP(A585,Sheet1!$A$4:$N$2722,10,1),"-")</f>
        <v>1200</v>
      </c>
      <c r="H585" s="55">
        <f>IFERROR(VLOOKUP(A585,Sheet1!$A$4:$N$2722,11,1),"-")</f>
        <v>2000</v>
      </c>
      <c r="I585" s="26">
        <f>IFERROR(VLOOKUP($A585,Sheet1!$A$4:$H$2722,8,1),"-")</f>
        <v>126.28</v>
      </c>
      <c r="J585" s="26">
        <f>I585-(I585*Cuprins!$H$23)</f>
        <v>126.28</v>
      </c>
      <c r="L585" s="742"/>
    </row>
    <row r="586" spans="1:12" ht="15" customHeight="1" x14ac:dyDescent="0.3">
      <c r="A586" s="107"/>
      <c r="B586" s="89" t="str">
        <f>IFERROR(VLOOKUP(A586,Sheet1!$A$4:$H$2722,5,0),"-")</f>
        <v>-</v>
      </c>
      <c r="C586" s="90"/>
      <c r="D586" s="91"/>
      <c r="E586" s="41" t="str">
        <f>IFERROR(VLOOKUP(A586,Sheet1!$A$4:$N$2722,7,1),"-")</f>
        <v>-</v>
      </c>
      <c r="F586" s="56" t="str">
        <f>IFERROR(VLOOKUP(A586,Sheet1!$A$4:$N$2722,9,1),"-")</f>
        <v>-</v>
      </c>
      <c r="G586" s="38" t="str">
        <f>IFERROR(VLOOKUP(A586,Sheet1!$A$4:$N$2722,10,1),"-")</f>
        <v>-</v>
      </c>
      <c r="H586" s="57" t="str">
        <f>IFERROR(VLOOKUP(A586,Sheet1!$A$4:$N$2722,11,1),"-")</f>
        <v>-</v>
      </c>
      <c r="I586" s="42" t="str">
        <f>IFERROR(VLOOKUP($A586,Sheet1!$A$4:$H$2722,8,1),"-")</f>
        <v>-</v>
      </c>
      <c r="J586" s="42" t="str">
        <f>IFERROR(VLOOKUP($A586,Sheet1!$A$4:$H$2722,8,1),"-")</f>
        <v>-</v>
      </c>
      <c r="L586" s="742"/>
    </row>
    <row r="587" spans="1:12" ht="15" customHeight="1" x14ac:dyDescent="0.3">
      <c r="A587" s="13"/>
      <c r="B587" s="80"/>
      <c r="C587" s="13"/>
      <c r="D587" s="13"/>
      <c r="E587" s="13"/>
      <c r="F587" s="13"/>
      <c r="G587" s="80"/>
      <c r="H587" s="13"/>
      <c r="I587" s="13"/>
      <c r="J587" s="13"/>
      <c r="L587" s="742"/>
    </row>
    <row r="588" spans="1:12" ht="15" customHeight="1" x14ac:dyDescent="0.3">
      <c r="A588" s="667"/>
      <c r="B588" s="669" t="s">
        <v>3221</v>
      </c>
      <c r="C588" s="669"/>
      <c r="D588" s="669"/>
      <c r="E588" s="669"/>
      <c r="F588" s="669"/>
      <c r="G588" s="669"/>
      <c r="H588" s="669"/>
      <c r="I588" s="671"/>
      <c r="J588" s="672"/>
      <c r="L588" s="742"/>
    </row>
    <row r="589" spans="1:12" ht="15" customHeight="1" x14ac:dyDescent="0.3">
      <c r="A589" s="668"/>
      <c r="B589" s="670"/>
      <c r="C589" s="670"/>
      <c r="D589" s="670"/>
      <c r="E589" s="670"/>
      <c r="F589" s="670"/>
      <c r="G589" s="670"/>
      <c r="H589" s="670"/>
      <c r="I589" s="673"/>
      <c r="J589" s="674"/>
      <c r="L589" s="494">
        <f>L537+1</f>
        <v>79</v>
      </c>
    </row>
    <row r="590" spans="1:12" ht="15" customHeight="1" x14ac:dyDescent="0.3">
      <c r="A590" s="698" t="s">
        <v>2989</v>
      </c>
      <c r="B590" s="631" t="s">
        <v>2996</v>
      </c>
      <c r="C590" s="631"/>
      <c r="D590" s="631"/>
      <c r="E590" s="642" t="s">
        <v>3035</v>
      </c>
      <c r="F590" s="642" t="s">
        <v>2991</v>
      </c>
      <c r="G590" s="642" t="s">
        <v>2990</v>
      </c>
      <c r="H590" s="642" t="s">
        <v>3010</v>
      </c>
      <c r="I590" s="522" t="s">
        <v>3430</v>
      </c>
      <c r="J590" s="498" t="s">
        <v>3431</v>
      </c>
      <c r="L590" s="494"/>
    </row>
    <row r="591" spans="1:12" ht="15" customHeight="1" x14ac:dyDescent="0.3">
      <c r="A591" s="699"/>
      <c r="B591" s="633"/>
      <c r="C591" s="633"/>
      <c r="D591" s="633"/>
      <c r="E591" s="643"/>
      <c r="F591" s="643"/>
      <c r="G591" s="643"/>
      <c r="H591" s="643"/>
      <c r="I591" s="524"/>
      <c r="J591" s="500"/>
      <c r="L591" s="743" t="s">
        <v>3376</v>
      </c>
    </row>
    <row r="592" spans="1:12" ht="15" customHeight="1" x14ac:dyDescent="0.3">
      <c r="A592" s="700"/>
      <c r="B592" s="635"/>
      <c r="C592" s="635"/>
      <c r="D592" s="635"/>
      <c r="E592" s="644"/>
      <c r="F592" s="643"/>
      <c r="G592" s="644"/>
      <c r="H592" s="644"/>
      <c r="I592" s="524"/>
      <c r="J592" s="500"/>
      <c r="L592" s="743"/>
    </row>
    <row r="593" spans="1:12" ht="15" customHeight="1" x14ac:dyDescent="0.3">
      <c r="A593" s="109">
        <f>Sheet1!A1018</f>
        <v>302536411000</v>
      </c>
      <c r="B593" s="626" t="str">
        <f>IFERROR(VLOOKUP(A593,Sheet1!$A$4:$H$2722,5,0),"-")</f>
        <v>VMB Monrock Max E 100x2000x1200</v>
      </c>
      <c r="C593" s="627"/>
      <c r="D593" s="628"/>
      <c r="E593" s="30" t="str">
        <f>IFERROR(VLOOKUP(A593,Sheet1!$A$4:$N$2722,7,1),"-")</f>
        <v xml:space="preserve">mp </v>
      </c>
      <c r="F593" s="55">
        <f>IFERROR(VLOOKUP(A593,Sheet1!$A$4:$N$2722,9,1),"-")</f>
        <v>100</v>
      </c>
      <c r="G593" s="55">
        <f>IFERROR(VLOOKUP(A593,Sheet1!$A$4:$N$2722,10,1),"-")</f>
        <v>1200</v>
      </c>
      <c r="H593" s="55">
        <f>IFERROR(VLOOKUP(A593,Sheet1!$A$4:$N$2722,11,1),"-")</f>
        <v>2000</v>
      </c>
      <c r="I593" s="26">
        <f>IFERROR(VLOOKUP($A593,Sheet1!$A$4:$H$2722,8,1),"-")</f>
        <v>65.52</v>
      </c>
      <c r="J593" s="26">
        <f>I593-(I593*Cuprins!$H$23)</f>
        <v>65.52</v>
      </c>
      <c r="L593" s="743"/>
    </row>
    <row r="594" spans="1:12" ht="15" customHeight="1" x14ac:dyDescent="0.3">
      <c r="A594" s="107">
        <f>Sheet1!A1019</f>
        <v>302536411100</v>
      </c>
      <c r="B594" s="598" t="str">
        <f>IFERROR(VLOOKUP(A594,Sheet1!$A$4:$H$2722,5,0),"-")</f>
        <v>VMB Monrock Max E 110x2000x1200</v>
      </c>
      <c r="C594" s="654"/>
      <c r="D594" s="599"/>
      <c r="E594" s="41" t="str">
        <f>IFERROR(VLOOKUP(A594,Sheet1!$A$4:$N$2722,7,1),"-")</f>
        <v xml:space="preserve">mp </v>
      </c>
      <c r="F594" s="56">
        <f>IFERROR(VLOOKUP(A594,Sheet1!$A$4:$N$2722,9,1),"-")</f>
        <v>110</v>
      </c>
      <c r="G594" s="38">
        <f>IFERROR(VLOOKUP(A594,Sheet1!$A$4:$N$2722,10,1),"-")</f>
        <v>1200</v>
      </c>
      <c r="H594" s="56">
        <f>IFERROR(VLOOKUP(A594,Sheet1!$A$4:$N$2722,11,1),"-")</f>
        <v>2000</v>
      </c>
      <c r="I594" s="25">
        <f>IFERROR(VLOOKUP($A594,Sheet1!$A$4:$H$2722,8,1),"-")</f>
        <v>71.36</v>
      </c>
      <c r="J594" s="25">
        <f>I594-(I594*Cuprins!$H$23)</f>
        <v>71.36</v>
      </c>
      <c r="L594" s="743"/>
    </row>
    <row r="595" spans="1:12" ht="15" customHeight="1" x14ac:dyDescent="0.3">
      <c r="A595" s="105">
        <f>Sheet1!A1020</f>
        <v>302536418000</v>
      </c>
      <c r="B595" s="594" t="str">
        <f>IFERROR(VLOOKUP(A595,Sheet1!$A$4:$H$2722,5,0),"-")</f>
        <v>VMB Monrock Max E 80x2000x1200</v>
      </c>
      <c r="C595" s="595" t="e">
        <f>VLOOKUP(#REF!,Sheet1!$A$4:$H$2722,7,1)</f>
        <v>#REF!</v>
      </c>
      <c r="D595" s="596" t="e">
        <f>VLOOKUP(#REF!,Sheet1!$A$4:$H$2722,7,1)</f>
        <v>#REF!</v>
      </c>
      <c r="E595" s="31" t="str">
        <f>IFERROR(VLOOKUP(A595,Sheet1!$A$4:$N$2722,7,1),"-")</f>
        <v xml:space="preserve">mp </v>
      </c>
      <c r="F595" s="39">
        <f>IFERROR(VLOOKUP(A595,Sheet1!$A$4:$N$2722,9,1),"-")</f>
        <v>80</v>
      </c>
      <c r="G595" s="58">
        <f>IFERROR(VLOOKUP(A595,Sheet1!$A$4:$N$2722,10,1),"-")</f>
        <v>1200</v>
      </c>
      <c r="H595" s="39">
        <f>IFERROR(VLOOKUP(A595,Sheet1!$A$4:$N$2722,11,1),"-")</f>
        <v>2000</v>
      </c>
      <c r="I595" s="26">
        <f>IFERROR(VLOOKUP($A595,Sheet1!$A$4:$H$2722,8,1),"-")</f>
        <v>53.79</v>
      </c>
      <c r="J595" s="26">
        <f>I595-(I595*Cuprins!$H$23)</f>
        <v>53.79</v>
      </c>
      <c r="L595" s="743"/>
    </row>
    <row r="596" spans="1:12" ht="15" customHeight="1" x14ac:dyDescent="0.3">
      <c r="A596" s="108"/>
      <c r="B596" s="614"/>
      <c r="C596" s="609"/>
      <c r="D596" s="615"/>
      <c r="E596" s="45"/>
      <c r="F596" s="35"/>
      <c r="G596" s="59"/>
      <c r="H596" s="59"/>
      <c r="I596" s="43"/>
      <c r="J596" s="43"/>
      <c r="L596" s="743"/>
    </row>
    <row r="597" spans="1:12" ht="15" customHeight="1" x14ac:dyDescent="0.3">
      <c r="L597" s="743"/>
    </row>
    <row r="598" spans="1:12" ht="15" customHeight="1" x14ac:dyDescent="0.3">
      <c r="A598" s="667"/>
      <c r="B598" s="669" t="s">
        <v>3222</v>
      </c>
      <c r="C598" s="669"/>
      <c r="D598" s="669"/>
      <c r="E598" s="669"/>
      <c r="F598" s="669"/>
      <c r="G598" s="669"/>
      <c r="H598" s="669"/>
      <c r="I598" s="671"/>
      <c r="J598" s="672"/>
      <c r="L598" s="743"/>
    </row>
    <row r="599" spans="1:12" ht="15" customHeight="1" x14ac:dyDescent="0.3">
      <c r="A599" s="668"/>
      <c r="B599" s="670"/>
      <c r="C599" s="670"/>
      <c r="D599" s="670"/>
      <c r="E599" s="670"/>
      <c r="F599" s="670"/>
      <c r="G599" s="670"/>
      <c r="H599" s="670"/>
      <c r="I599" s="673"/>
      <c r="J599" s="674"/>
      <c r="L599" s="743"/>
    </row>
    <row r="600" spans="1:12" ht="15" customHeight="1" x14ac:dyDescent="0.3">
      <c r="A600" s="698" t="s">
        <v>2989</v>
      </c>
      <c r="B600" s="631" t="s">
        <v>2996</v>
      </c>
      <c r="C600" s="631"/>
      <c r="D600" s="631"/>
      <c r="E600" s="642" t="s">
        <v>3035</v>
      </c>
      <c r="F600" s="642" t="s">
        <v>2991</v>
      </c>
      <c r="G600" s="642" t="s">
        <v>2990</v>
      </c>
      <c r="H600" s="642" t="s">
        <v>3010</v>
      </c>
      <c r="I600" s="522" t="s">
        <v>3430</v>
      </c>
      <c r="J600" s="498" t="s">
        <v>3431</v>
      </c>
      <c r="L600" s="743"/>
    </row>
    <row r="601" spans="1:12" ht="15" customHeight="1" x14ac:dyDescent="0.3">
      <c r="A601" s="699"/>
      <c r="B601" s="633"/>
      <c r="C601" s="633"/>
      <c r="D601" s="633"/>
      <c r="E601" s="643"/>
      <c r="F601" s="643"/>
      <c r="G601" s="643"/>
      <c r="H601" s="643"/>
      <c r="I601" s="524"/>
      <c r="J601" s="500"/>
      <c r="L601" s="743"/>
    </row>
    <row r="602" spans="1:12" ht="15" customHeight="1" x14ac:dyDescent="0.3">
      <c r="A602" s="700"/>
      <c r="B602" s="635"/>
      <c r="C602" s="635"/>
      <c r="D602" s="635"/>
      <c r="E602" s="644"/>
      <c r="F602" s="643"/>
      <c r="G602" s="644"/>
      <c r="H602" s="644"/>
      <c r="I602" s="524"/>
      <c r="J602" s="500"/>
      <c r="L602" s="743"/>
    </row>
    <row r="603" spans="1:12" ht="15" customHeight="1" x14ac:dyDescent="0.3">
      <c r="A603" s="111">
        <f>Sheet1!A1021</f>
        <v>302536780600</v>
      </c>
      <c r="B603" s="626" t="str">
        <f>IFERROR(VLOOKUP(A603,Sheet1!$A$4:$H$2722,5,0),"-")</f>
        <v>Vata Durock 60x1200x2000 mm</v>
      </c>
      <c r="C603" s="627" t="e">
        <f>VLOOKUP(#REF!,Sheet1!$A$4:$H$2722,7,1)</f>
        <v>#REF!</v>
      </c>
      <c r="D603" s="628" t="e">
        <f>VLOOKUP(#REF!,Sheet1!$A$4:$H$2722,7,1)</f>
        <v>#REF!</v>
      </c>
      <c r="E603" s="30" t="str">
        <f>IFERROR(VLOOKUP(A603,Sheet1!$A$4:$N$2722,7,1),"-")</f>
        <v xml:space="preserve">mp </v>
      </c>
      <c r="F603" s="55">
        <f>IFERROR(VLOOKUP(A603,Sheet1!$A$4:$N$2722,9,1),"-")</f>
        <v>60</v>
      </c>
      <c r="G603" s="55">
        <f>IFERROR(VLOOKUP(A603,Sheet1!$A$4:$N$2722,10,1),"-")</f>
        <v>2000</v>
      </c>
      <c r="H603" s="55">
        <f>IFERROR(VLOOKUP(A603,Sheet1!$A$4:$N$2722,11,1),"-")</f>
        <v>1200</v>
      </c>
      <c r="I603" s="26">
        <f>IFERROR(VLOOKUP($A603,Sheet1!$A$4:$H$2722,8,1),"-")</f>
        <v>46.03</v>
      </c>
      <c r="J603" s="26">
        <f>I603-(I603*Cuprins!$H$23)</f>
        <v>46.03</v>
      </c>
      <c r="L603" s="743"/>
    </row>
    <row r="604" spans="1:12" ht="15" customHeight="1" x14ac:dyDescent="0.3">
      <c r="A604" s="112"/>
      <c r="B604" s="762" t="str">
        <f>IFERROR(VLOOKUP(A604,Sheet1!$A$4:$H$2722,5,0),"-")</f>
        <v>-</v>
      </c>
      <c r="C604" s="763" t="e">
        <f>VLOOKUP(#REF!,Sheet1!$A$4:$H$2722,7,1)</f>
        <v>#REF!</v>
      </c>
      <c r="D604" s="764" t="e">
        <f>VLOOKUP(#REF!,Sheet1!$A$4:$H$2722,7,1)</f>
        <v>#REF!</v>
      </c>
      <c r="E604" s="41" t="str">
        <f>IFERROR(VLOOKUP(A604,Sheet1!$A$4:$N$2722,7,1),"-")</f>
        <v>-</v>
      </c>
      <c r="F604" s="56" t="str">
        <f>IFERROR(VLOOKUP(A604,Sheet1!$A$4:$N$2722,9,1),"-")</f>
        <v>-</v>
      </c>
      <c r="G604" s="38" t="str">
        <f>IFERROR(VLOOKUP(A604,Sheet1!$A$4:$N$2722,10,1),"-")</f>
        <v>-</v>
      </c>
      <c r="H604" s="56" t="str">
        <f>IFERROR(VLOOKUP(A604,Sheet1!$A$4:$N$2722,11,1),"-")</f>
        <v>-</v>
      </c>
      <c r="I604" s="25" t="str">
        <f>IFERROR(VLOOKUP($A604,Sheet1!$A$4:$H$2722,8,1),"-")</f>
        <v>-</v>
      </c>
      <c r="J604" s="25" t="str">
        <f>IFERROR(VLOOKUP($A604,Sheet1!$A$4:$H$2722,8,1),"-")</f>
        <v>-</v>
      </c>
      <c r="L604" s="743"/>
    </row>
    <row r="605" spans="1:12" ht="15" customHeight="1" x14ac:dyDescent="0.3">
      <c r="L605" s="743"/>
    </row>
    <row r="606" spans="1:12" ht="15" customHeight="1" x14ac:dyDescent="0.3">
      <c r="A606" s="667"/>
      <c r="B606" s="669" t="s">
        <v>3223</v>
      </c>
      <c r="C606" s="669"/>
      <c r="D606" s="669"/>
      <c r="E606" s="669"/>
      <c r="F606" s="669"/>
      <c r="G606" s="669"/>
      <c r="H606" s="669"/>
      <c r="I606" s="671"/>
      <c r="J606" s="672"/>
      <c r="L606" s="743"/>
    </row>
    <row r="607" spans="1:12" ht="15" customHeight="1" x14ac:dyDescent="0.3">
      <c r="A607" s="668"/>
      <c r="B607" s="670"/>
      <c r="C607" s="670"/>
      <c r="D607" s="670"/>
      <c r="E607" s="670"/>
      <c r="F607" s="670"/>
      <c r="G607" s="670"/>
      <c r="H607" s="670"/>
      <c r="I607" s="673"/>
      <c r="J607" s="674"/>
      <c r="L607" s="743"/>
    </row>
    <row r="608" spans="1:12" ht="15" customHeight="1" x14ac:dyDescent="0.3">
      <c r="A608" s="698" t="s">
        <v>2989</v>
      </c>
      <c r="B608" s="631" t="s">
        <v>2996</v>
      </c>
      <c r="C608" s="631"/>
      <c r="D608" s="631"/>
      <c r="E608" s="642" t="s">
        <v>3035</v>
      </c>
      <c r="F608" s="642" t="s">
        <v>2991</v>
      </c>
      <c r="G608" s="642" t="s">
        <v>2990</v>
      </c>
      <c r="H608" s="642" t="s">
        <v>3010</v>
      </c>
      <c r="I608" s="522" t="s">
        <v>3430</v>
      </c>
      <c r="J608" s="498" t="s">
        <v>3431</v>
      </c>
      <c r="L608" s="743"/>
    </row>
    <row r="609" spans="1:12" ht="15" customHeight="1" x14ac:dyDescent="0.3">
      <c r="A609" s="699"/>
      <c r="B609" s="633"/>
      <c r="C609" s="633"/>
      <c r="D609" s="633"/>
      <c r="E609" s="643"/>
      <c r="F609" s="643"/>
      <c r="G609" s="643"/>
      <c r="H609" s="643"/>
      <c r="I609" s="524"/>
      <c r="J609" s="500"/>
      <c r="L609" s="743"/>
    </row>
    <row r="610" spans="1:12" ht="15" customHeight="1" x14ac:dyDescent="0.3">
      <c r="A610" s="700"/>
      <c r="B610" s="635"/>
      <c r="C610" s="635"/>
      <c r="D610" s="635"/>
      <c r="E610" s="644"/>
      <c r="F610" s="643"/>
      <c r="G610" s="644"/>
      <c r="H610" s="644"/>
      <c r="I610" s="524"/>
      <c r="J610" s="500"/>
      <c r="L610" s="743"/>
    </row>
    <row r="611" spans="1:12" ht="15" customHeight="1" x14ac:dyDescent="0.3">
      <c r="A611" s="111">
        <f>Sheet1!A1023</f>
        <v>302536800500</v>
      </c>
      <c r="B611" s="626" t="str">
        <f>IFERROR(VLOOKUP(A611,Sheet1!$A$4:$H$2722,5,0),"-")</f>
        <v>Vata Dachrock 50x600x1000 mm</v>
      </c>
      <c r="C611" s="627" t="e">
        <f>VLOOKUP(#REF!,Sheet1!$A$4:$H$2722,7,1)</f>
        <v>#REF!</v>
      </c>
      <c r="D611" s="628" t="e">
        <f>VLOOKUP(#REF!,Sheet1!$A$4:$H$2722,7,1)</f>
        <v>#REF!</v>
      </c>
      <c r="E611" s="30" t="str">
        <f>IFERROR(VLOOKUP(A611,Sheet1!$A$4:$N$2722,7,1),"-")</f>
        <v xml:space="preserve">mp </v>
      </c>
      <c r="F611" s="55">
        <f>IFERROR(VLOOKUP(A611,Sheet1!$A$4:$N$2722,9,1),"-")</f>
        <v>50</v>
      </c>
      <c r="G611" s="55">
        <f>IFERROR(VLOOKUP(A611,Sheet1!$A$4:$N$2722,10,1),"-")</f>
        <v>1000</v>
      </c>
      <c r="H611" s="55">
        <f>IFERROR(VLOOKUP(A611,Sheet1!$A$4:$N$2722,11,1),"-")</f>
        <v>600</v>
      </c>
      <c r="I611" s="26">
        <f>IFERROR(VLOOKUP($A611,Sheet1!$A$4:$H$2722,8,1),"-")</f>
        <v>38.979999999999997</v>
      </c>
      <c r="J611" s="26">
        <f>I611-(I611*Cuprins!$H$23)</f>
        <v>38.979999999999997</v>
      </c>
      <c r="L611" s="743"/>
    </row>
    <row r="612" spans="1:12" ht="15" customHeight="1" x14ac:dyDescent="0.3">
      <c r="A612" s="107">
        <f>Sheet1!A1022</f>
        <v>302536800400</v>
      </c>
      <c r="B612" s="598" t="str">
        <f>IFERROR(VLOOKUP(A612,Sheet1!$A$4:$H$2722,5,0),"-")</f>
        <v>VMB Dachrock 40x600x1000 mm</v>
      </c>
      <c r="C612" s="654" t="e">
        <f>VLOOKUP(#REF!,Sheet1!$A$4:$H$2722,7,1)</f>
        <v>#REF!</v>
      </c>
      <c r="D612" s="599" t="e">
        <f>VLOOKUP(#REF!,Sheet1!$A$4:$H$2722,7,1)</f>
        <v>#REF!</v>
      </c>
      <c r="E612" s="41" t="str">
        <f>IFERROR(VLOOKUP(A612,Sheet1!$A$4:$N$2722,7,1),"-")</f>
        <v xml:space="preserve">mp </v>
      </c>
      <c r="F612" s="56">
        <f>IFERROR(VLOOKUP(A612,Sheet1!$A$4:$N$2722,9,1),"-")</f>
        <v>40</v>
      </c>
      <c r="G612" s="38">
        <f>IFERROR(VLOOKUP(A612,Sheet1!$A$4:$N$2722,10,1),"-")</f>
        <v>1000</v>
      </c>
      <c r="H612" s="56">
        <f>IFERROR(VLOOKUP(A612,Sheet1!$A$4:$N$2722,11,1),"-")</f>
        <v>600</v>
      </c>
      <c r="I612" s="25">
        <f>IFERROR(VLOOKUP($A612,Sheet1!$A$4:$H$2722,8,1),"-")</f>
        <v>31.19</v>
      </c>
      <c r="J612" s="25">
        <f>I612-(I612*Cuprins!$H$23)</f>
        <v>31.19</v>
      </c>
      <c r="L612" s="743"/>
    </row>
    <row r="613" spans="1:12" ht="15" customHeight="1" x14ac:dyDescent="0.3">
      <c r="A613" s="105">
        <f>Sheet1!A1024</f>
        <v>302536800600</v>
      </c>
      <c r="B613" s="594" t="str">
        <f>IFERROR(VLOOKUP(A613,Sheet1!$A$4:$H$2722,5,0),"-")</f>
        <v>Vata Dachrock 60x600x1000 mm</v>
      </c>
      <c r="C613" s="595" t="e">
        <f>VLOOKUP(#REF!,Sheet1!$A$4:$H$2722,7,1)</f>
        <v>#REF!</v>
      </c>
      <c r="D613" s="596" t="e">
        <f>VLOOKUP(#REF!,Sheet1!$A$4:$H$2722,7,1)</f>
        <v>#REF!</v>
      </c>
      <c r="E613" s="31" t="str">
        <f>IFERROR(VLOOKUP(A613,Sheet1!$A$4:$N$2722,7,1),"-")</f>
        <v xml:space="preserve">mp </v>
      </c>
      <c r="F613" s="39">
        <f>IFERROR(VLOOKUP(A613,Sheet1!$A$4:$N$2722,9,1),"-")</f>
        <v>60</v>
      </c>
      <c r="G613" s="58">
        <f>IFERROR(VLOOKUP(A613,Sheet1!$A$4:$N$2722,10,1),"-")</f>
        <v>1000</v>
      </c>
      <c r="H613" s="39">
        <f>IFERROR(VLOOKUP(A613,Sheet1!$A$4:$N$2722,11,1),"-")</f>
        <v>600</v>
      </c>
      <c r="I613" s="26">
        <f>IFERROR(VLOOKUP($A613,Sheet1!$A$4:$H$2722,8,1),"-")</f>
        <v>46.79</v>
      </c>
      <c r="J613" s="26">
        <f>I613-(I613*Cuprins!$H$23)</f>
        <v>46.79</v>
      </c>
      <c r="L613" s="743"/>
    </row>
    <row r="614" spans="1:12" ht="14.25" customHeight="1" x14ac:dyDescent="0.3">
      <c r="A614" s="108">
        <f>Sheet1!A1025</f>
        <v>302536800800</v>
      </c>
      <c r="B614" s="614" t="str">
        <f>IFERROR(VLOOKUP(A614,Sheet1!$A$4:$H$2722,5,0),"-")</f>
        <v>Vata Dachrock 80x1200x2000 mm</v>
      </c>
      <c r="C614" s="609" t="e">
        <f>VLOOKUP(#REF!,Sheet1!$A$4:$H$2722,7,1)</f>
        <v>#REF!</v>
      </c>
      <c r="D614" s="615" t="e">
        <f>VLOOKUP(#REF!,Sheet1!$A$4:$H$2722,7,1)</f>
        <v>#REF!</v>
      </c>
      <c r="E614" s="45" t="str">
        <f>IFERROR(VLOOKUP(A614,Sheet1!$A$4:$N$2722,7,1),"-")</f>
        <v xml:space="preserve">mp </v>
      </c>
      <c r="F614" s="35">
        <f>IFERROR(VLOOKUP(A614,Sheet1!$A$4:$N$2722,9,1),"-")</f>
        <v>80</v>
      </c>
      <c r="G614" s="59">
        <f>IFERROR(VLOOKUP(A614,Sheet1!$A$4:$N$2722,10,1),"-")</f>
        <v>2000</v>
      </c>
      <c r="H614" s="59">
        <f>IFERROR(VLOOKUP(A614,Sheet1!$A$4:$N$2722,11,1),"-")</f>
        <v>1200</v>
      </c>
      <c r="I614" s="43">
        <f>IFERROR(VLOOKUP($A614,Sheet1!$A$4:$H$2722,8,1),"-")</f>
        <v>62.37</v>
      </c>
      <c r="J614" s="43">
        <f>I614-(I614*Cuprins!$H$23)</f>
        <v>62.37</v>
      </c>
      <c r="L614" s="743"/>
    </row>
    <row r="615" spans="1:12" ht="14.25" customHeight="1" x14ac:dyDescent="0.3">
      <c r="L615" s="743"/>
    </row>
    <row r="616" spans="1:12" ht="14.25" customHeight="1" x14ac:dyDescent="0.3">
      <c r="A616" s="667"/>
      <c r="B616" s="669" t="s">
        <v>3224</v>
      </c>
      <c r="C616" s="669"/>
      <c r="D616" s="669"/>
      <c r="E616" s="669"/>
      <c r="F616" s="669"/>
      <c r="G616" s="669"/>
      <c r="H616" s="669"/>
      <c r="I616" s="671"/>
      <c r="J616" s="672"/>
      <c r="L616" s="743"/>
    </row>
    <row r="617" spans="1:12" ht="14.25" customHeight="1" x14ac:dyDescent="0.3">
      <c r="A617" s="668"/>
      <c r="B617" s="670"/>
      <c r="C617" s="670"/>
      <c r="D617" s="670"/>
      <c r="E617" s="670"/>
      <c r="F617" s="670"/>
      <c r="G617" s="670"/>
      <c r="H617" s="670"/>
      <c r="I617" s="673"/>
      <c r="J617" s="674"/>
      <c r="L617" s="743"/>
    </row>
    <row r="618" spans="1:12" ht="14.25" customHeight="1" x14ac:dyDescent="0.3">
      <c r="A618" s="698" t="s">
        <v>2989</v>
      </c>
      <c r="B618" s="631" t="s">
        <v>2996</v>
      </c>
      <c r="C618" s="631"/>
      <c r="D618" s="631"/>
      <c r="E618" s="642" t="s">
        <v>3035</v>
      </c>
      <c r="F618" s="642" t="s">
        <v>2991</v>
      </c>
      <c r="G618" s="642" t="s">
        <v>2990</v>
      </c>
      <c r="H618" s="642" t="s">
        <v>3010</v>
      </c>
      <c r="I618" s="522" t="s">
        <v>3430</v>
      </c>
      <c r="J618" s="498" t="s">
        <v>3431</v>
      </c>
      <c r="L618" s="743"/>
    </row>
    <row r="619" spans="1:12" ht="14.25" customHeight="1" x14ac:dyDescent="0.3">
      <c r="A619" s="699"/>
      <c r="B619" s="633"/>
      <c r="C619" s="633"/>
      <c r="D619" s="633"/>
      <c r="E619" s="643"/>
      <c r="F619" s="643"/>
      <c r="G619" s="643"/>
      <c r="H619" s="643"/>
      <c r="I619" s="524"/>
      <c r="J619" s="500"/>
      <c r="L619" s="743"/>
    </row>
    <row r="620" spans="1:12" ht="14.25" customHeight="1" x14ac:dyDescent="0.3">
      <c r="A620" s="700"/>
      <c r="B620" s="635"/>
      <c r="C620" s="635"/>
      <c r="D620" s="635"/>
      <c r="E620" s="644"/>
      <c r="F620" s="643"/>
      <c r="G620" s="644"/>
      <c r="H620" s="644"/>
      <c r="I620" s="524"/>
      <c r="J620" s="500"/>
      <c r="L620" s="743"/>
    </row>
    <row r="621" spans="1:12" ht="14.25" customHeight="1" x14ac:dyDescent="0.3">
      <c r="A621" s="105">
        <f>Sheet1!A1026</f>
        <v>302536900500</v>
      </c>
      <c r="B621" s="594" t="str">
        <f>IFERROR(VLOOKUP(A621,Sheet1!$A$4:$H$2722,5,0),"-")</f>
        <v>Vata bazaltica Rockmin Plus 50x600x1000</v>
      </c>
      <c r="C621" s="595" t="e">
        <f>VLOOKUP(#REF!,Sheet1!$A$4:$H$2722,7,1)</f>
        <v>#REF!</v>
      </c>
      <c r="D621" s="596" t="e">
        <f>VLOOKUP(#REF!,Sheet1!$A$4:$H$2722,7,1)</f>
        <v>#REF!</v>
      </c>
      <c r="E621" s="31" t="str">
        <f>IFERROR(VLOOKUP(A621,Sheet1!$A$4:$N$2722,7,1),"-")</f>
        <v xml:space="preserve">mp </v>
      </c>
      <c r="F621" s="39">
        <f>IFERROR(VLOOKUP(A621,Sheet1!$A$4:$N$2722,9,1),"-")</f>
        <v>50</v>
      </c>
      <c r="G621" s="58">
        <f>IFERROR(VLOOKUP(A621,Sheet1!$A$4:$N$2722,10,1),"-")</f>
        <v>1000</v>
      </c>
      <c r="H621" s="39">
        <f>IFERROR(VLOOKUP(A621,Sheet1!$A$4:$N$2722,11,1),"-")</f>
        <v>600</v>
      </c>
      <c r="I621" s="26">
        <f>IFERROR(VLOOKUP($A621,Sheet1!$A$4:$H$2722,8,1),"-")</f>
        <v>9.64</v>
      </c>
      <c r="J621" s="26">
        <f>I621-(I621*Cuprins!$H$23)</f>
        <v>9.64</v>
      </c>
      <c r="L621" s="743"/>
    </row>
    <row r="622" spans="1:12" ht="14.25" customHeight="1" x14ac:dyDescent="0.3">
      <c r="A622" s="108"/>
      <c r="B622" s="614" t="str">
        <f>IFERROR(VLOOKUP(A622,Sheet1!$A$4:$H$2722,5,0),"-")</f>
        <v>-</v>
      </c>
      <c r="C622" s="609" t="e">
        <f>VLOOKUP(#REF!,Sheet1!$A$4:$H$2722,7,1)</f>
        <v>#REF!</v>
      </c>
      <c r="D622" s="615" t="e">
        <f>VLOOKUP(#REF!,Sheet1!$A$4:$H$2722,7,1)</f>
        <v>#REF!</v>
      </c>
      <c r="E622" s="45" t="str">
        <f>IFERROR(VLOOKUP(A622,Sheet1!$A$4:$N$2722,7,1),"-")</f>
        <v>-</v>
      </c>
      <c r="F622" s="35" t="str">
        <f>IFERROR(VLOOKUP(A622,Sheet1!$A$4:$N$2722,9,1),"-")</f>
        <v>-</v>
      </c>
      <c r="G622" s="59" t="str">
        <f>IFERROR(VLOOKUP(A622,Sheet1!$A$4:$N$2722,10,1),"-")</f>
        <v>-</v>
      </c>
      <c r="H622" s="59" t="str">
        <f>IFERROR(VLOOKUP(A622,Sheet1!$A$4:$N$2722,11,1),"-")</f>
        <v>-</v>
      </c>
      <c r="I622" s="43" t="str">
        <f>IFERROR(VLOOKUP($A622,Sheet1!$A$4:$H$2722,8,1),"-")</f>
        <v>-</v>
      </c>
      <c r="J622" s="43" t="str">
        <f>IFERROR(VLOOKUP($A622,Sheet1!$A$4:$H$2722,8,1),"-")</f>
        <v>-</v>
      </c>
      <c r="L622" s="743"/>
    </row>
    <row r="623" spans="1:12" ht="14.25" customHeight="1" x14ac:dyDescent="0.3">
      <c r="L623" s="743"/>
    </row>
    <row r="624" spans="1:12" ht="14.25" customHeight="1" x14ac:dyDescent="0.3">
      <c r="L624" s="743"/>
    </row>
    <row r="625" spans="1:12" ht="14.25" customHeight="1" x14ac:dyDescent="0.3">
      <c r="L625" s="743"/>
    </row>
    <row r="626" spans="1:12" ht="14.25" customHeight="1" x14ac:dyDescent="0.3">
      <c r="L626" s="742" t="s">
        <v>3170</v>
      </c>
    </row>
    <row r="627" spans="1:12" ht="14.25" customHeight="1" thickBot="1" x14ac:dyDescent="0.35">
      <c r="L627" s="742"/>
    </row>
    <row r="628" spans="1:12" ht="14.25" customHeight="1" x14ac:dyDescent="0.3">
      <c r="A628" s="686"/>
      <c r="B628" s="661" t="s">
        <v>3374</v>
      </c>
      <c r="C628" s="661"/>
      <c r="D628" s="661"/>
      <c r="E628" s="661"/>
      <c r="F628" s="661"/>
      <c r="G628" s="661"/>
      <c r="H628" s="661"/>
      <c r="I628" s="738"/>
      <c r="J628" s="664"/>
      <c r="L628" s="742"/>
    </row>
    <row r="629" spans="1:12" ht="14.25" customHeight="1" x14ac:dyDescent="0.3">
      <c r="A629" s="687"/>
      <c r="B629" s="662"/>
      <c r="C629" s="662"/>
      <c r="D629" s="662"/>
      <c r="E629" s="662"/>
      <c r="F629" s="662"/>
      <c r="G629" s="662"/>
      <c r="H629" s="662"/>
      <c r="I629" s="739"/>
      <c r="J629" s="665"/>
      <c r="L629" s="742"/>
    </row>
    <row r="630" spans="1:12" ht="14.25" customHeight="1" thickBot="1" x14ac:dyDescent="0.35">
      <c r="A630" s="688"/>
      <c r="B630" s="663"/>
      <c r="C630" s="663"/>
      <c r="D630" s="663"/>
      <c r="E630" s="663"/>
      <c r="F630" s="663"/>
      <c r="G630" s="663"/>
      <c r="H630" s="663"/>
      <c r="I630" s="740"/>
      <c r="J630" s="666"/>
      <c r="L630" s="742"/>
    </row>
    <row r="631" spans="1:12" ht="14.25" customHeight="1" x14ac:dyDescent="0.3">
      <c r="A631" s="1"/>
      <c r="B631" s="88"/>
      <c r="C631" s="4"/>
      <c r="D631" s="4"/>
      <c r="E631" s="4"/>
      <c r="F631" s="4"/>
      <c r="G631" s="4"/>
      <c r="H631" s="5"/>
      <c r="I631" s="3"/>
      <c r="J631" s="3"/>
      <c r="L631" s="742"/>
    </row>
    <row r="632" spans="1:12" ht="14.25" customHeight="1" x14ac:dyDescent="0.3">
      <c r="A632" s="667"/>
      <c r="B632" s="669" t="s">
        <v>3208</v>
      </c>
      <c r="C632" s="669"/>
      <c r="D632" s="669"/>
      <c r="E632" s="669"/>
      <c r="F632" s="669"/>
      <c r="G632" s="669"/>
      <c r="H632" s="669"/>
      <c r="I632" s="671"/>
      <c r="J632" s="672"/>
      <c r="L632" s="742"/>
    </row>
    <row r="633" spans="1:12" ht="14.25" customHeight="1" x14ac:dyDescent="0.3">
      <c r="A633" s="668"/>
      <c r="B633" s="670"/>
      <c r="C633" s="670"/>
      <c r="D633" s="670"/>
      <c r="E633" s="670"/>
      <c r="F633" s="670"/>
      <c r="G633" s="670"/>
      <c r="H633" s="670"/>
      <c r="I633" s="673"/>
      <c r="J633" s="674"/>
      <c r="L633" s="742"/>
    </row>
    <row r="634" spans="1:12" ht="14.25" customHeight="1" x14ac:dyDescent="0.3">
      <c r="A634" s="698" t="s">
        <v>2989</v>
      </c>
      <c r="B634" s="631" t="s">
        <v>2996</v>
      </c>
      <c r="C634" s="631"/>
      <c r="D634" s="631"/>
      <c r="E634" s="642" t="s">
        <v>3035</v>
      </c>
      <c r="F634" s="642" t="s">
        <v>2991</v>
      </c>
      <c r="G634" s="642" t="s">
        <v>2990</v>
      </c>
      <c r="H634" s="642" t="s">
        <v>3010</v>
      </c>
      <c r="I634" s="522" t="s">
        <v>3430</v>
      </c>
      <c r="J634" s="498" t="s">
        <v>3431</v>
      </c>
      <c r="L634" s="742"/>
    </row>
    <row r="635" spans="1:12" ht="14.25" customHeight="1" x14ac:dyDescent="0.3">
      <c r="A635" s="699"/>
      <c r="B635" s="633"/>
      <c r="C635" s="633"/>
      <c r="D635" s="633"/>
      <c r="E635" s="643"/>
      <c r="F635" s="643"/>
      <c r="G635" s="643"/>
      <c r="H635" s="643"/>
      <c r="I635" s="524"/>
      <c r="J635" s="500"/>
      <c r="L635" s="742"/>
    </row>
    <row r="636" spans="1:12" ht="14.25" customHeight="1" x14ac:dyDescent="0.3">
      <c r="A636" s="700"/>
      <c r="B636" s="635"/>
      <c r="C636" s="635"/>
      <c r="D636" s="635"/>
      <c r="E636" s="644"/>
      <c r="F636" s="643"/>
      <c r="G636" s="644"/>
      <c r="H636" s="644"/>
      <c r="I636" s="524"/>
      <c r="J636" s="500"/>
      <c r="L636" s="742"/>
    </row>
    <row r="637" spans="1:12" ht="14.25" customHeight="1" x14ac:dyDescent="0.3">
      <c r="A637" s="330">
        <f>Sheet1!A983</f>
        <v>302037100500</v>
      </c>
      <c r="B637" s="626" t="str">
        <f>IFERROR(VLOOKUP(A637,Sheet1!$A$4:$H$2722,5,0),"-")</f>
        <v>VMB PLN 50 50x600x1000</v>
      </c>
      <c r="C637" s="627" t="e">
        <f>VLOOKUP(#REF!,Sheet1!$A$4:$H$2722,7,1)</f>
        <v>#REF!</v>
      </c>
      <c r="D637" s="628" t="e">
        <f>VLOOKUP(#REF!,Sheet1!$A$4:$H$2722,7,1)</f>
        <v>#REF!</v>
      </c>
      <c r="E637" s="30" t="str">
        <f>IFERROR(VLOOKUP(A637,Sheet1!$A$4:$N$2722,7,1),"-")</f>
        <v xml:space="preserve">mp </v>
      </c>
      <c r="F637" s="55">
        <f>IFERROR(VLOOKUP(A637,Sheet1!$A$4:$N$2722,9,1),"-")</f>
        <v>50</v>
      </c>
      <c r="G637" s="55">
        <f>IFERROR(VLOOKUP(A637,Sheet1!$A$4:$N$2722,10,1),"-")</f>
        <v>1000</v>
      </c>
      <c r="H637" s="55">
        <f>IFERROR(VLOOKUP(A637,Sheet1!$A$4:$N$2722,11,1),"-")</f>
        <v>600</v>
      </c>
      <c r="I637" s="26">
        <f>IFERROR(VLOOKUP($A637,Sheet1!$A$4:$H$2722,8,1),"-")</f>
        <v>36.270000000000003</v>
      </c>
      <c r="J637" s="26">
        <f>I637-(I637*Cuprins!$H$23)</f>
        <v>36.270000000000003</v>
      </c>
      <c r="L637" s="742"/>
    </row>
    <row r="638" spans="1:12" ht="14.25" customHeight="1" x14ac:dyDescent="0.3">
      <c r="A638" s="331">
        <f>Sheet1!A984</f>
        <v>302037200600</v>
      </c>
      <c r="B638" s="89" t="str">
        <f>IFERROR(VLOOKUP(A638,Sheet1!$A$4:$H$2722,5,0),"-")</f>
        <v>VMB PLT 60, 60x600x1000</v>
      </c>
      <c r="C638" s="90"/>
      <c r="D638" s="91"/>
      <c r="E638" s="41" t="str">
        <f>IFERROR(VLOOKUP(A638,Sheet1!$A$4:$N$2722,7,1),"-")</f>
        <v xml:space="preserve">mp </v>
      </c>
      <c r="F638" s="56">
        <f>IFERROR(VLOOKUP(A638,Sheet1!$A$4:$N$2722,9,1),"-")</f>
        <v>60</v>
      </c>
      <c r="G638" s="38">
        <f>IFERROR(VLOOKUP(A638,Sheet1!$A$4:$N$2722,10,1),"-")</f>
        <v>1000</v>
      </c>
      <c r="H638" s="57">
        <f>IFERROR(VLOOKUP(A638,Sheet1!$A$4:$N$2722,11,1),"-")</f>
        <v>600</v>
      </c>
      <c r="I638" s="42">
        <f>IFERROR(VLOOKUP($A638,Sheet1!$A$4:$H$2722,8,1),"-")</f>
        <v>26.23</v>
      </c>
      <c r="J638" s="42">
        <f>I638-(I638*Cuprins!$H$23)</f>
        <v>26.23</v>
      </c>
      <c r="L638" s="742"/>
    </row>
    <row r="639" spans="1:12" x14ac:dyDescent="0.3">
      <c r="A639" s="330">
        <f>Sheet1!A985</f>
        <v>302037300500</v>
      </c>
      <c r="B639" s="626" t="str">
        <f>IFERROR(VLOOKUP(A639,Sheet1!$A$4:$H$2722,5,0),"-")</f>
        <v>VMB PLU 50 50x600x1000</v>
      </c>
      <c r="C639" s="627" t="e">
        <f>VLOOKUP(#REF!,Sheet1!$A$4:$H$2722,7,1)</f>
        <v>#REF!</v>
      </c>
      <c r="D639" s="628" t="e">
        <f>VLOOKUP(#REF!,Sheet1!$A$4:$H$2722,7,1)</f>
        <v>#REF!</v>
      </c>
      <c r="E639" s="30" t="str">
        <f>IFERROR(VLOOKUP(A639,Sheet1!$A$4:$N$2722,7,1),"-")</f>
        <v xml:space="preserve">mp </v>
      </c>
      <c r="F639" s="55">
        <f>IFERROR(VLOOKUP(A639,Sheet1!$A$4:$N$2722,9,1),"-")</f>
        <v>50</v>
      </c>
      <c r="G639" s="55">
        <f>IFERROR(VLOOKUP(A639,Sheet1!$A$4:$N$2722,10,1),"-")</f>
        <v>1000</v>
      </c>
      <c r="H639" s="55">
        <f>IFERROR(VLOOKUP(A639,Sheet1!$A$4:$N$2722,11,1),"-")</f>
        <v>600</v>
      </c>
      <c r="I639" s="26">
        <f>IFERROR(VLOOKUP($A639,Sheet1!$A$4:$H$2722,8,1),"-")</f>
        <v>13.93</v>
      </c>
      <c r="J639" s="26">
        <f>I639-(I639*Cuprins!$H$23)</f>
        <v>13.93</v>
      </c>
      <c r="L639" s="742"/>
    </row>
    <row r="640" spans="1:12" x14ac:dyDescent="0.3">
      <c r="A640" s="331">
        <f>Sheet1!A986</f>
        <v>302037300800</v>
      </c>
      <c r="B640" s="598" t="str">
        <f>IFERROR(VLOOKUP(A640,Sheet1!$A$4:$H$2722,5,0),"-")</f>
        <v>VMB PLU 80 50x600x1000</v>
      </c>
      <c r="C640" s="654"/>
      <c r="D640" s="599"/>
      <c r="E640" s="41" t="str">
        <f>IFERROR(VLOOKUP(A640,Sheet1!$A$4:$N$2722,7,1),"-")</f>
        <v xml:space="preserve">mp </v>
      </c>
      <c r="F640" s="56">
        <f>IFERROR(VLOOKUP(A640,Sheet1!$A$4:$N$2722,9,1),"-")</f>
        <v>50</v>
      </c>
      <c r="G640" s="38">
        <f>IFERROR(VLOOKUP(A640,Sheet1!$A$4:$N$2722,10,1),"-")</f>
        <v>1000</v>
      </c>
      <c r="H640" s="57">
        <f>IFERROR(VLOOKUP(A640,Sheet1!$A$4:$N$2722,11,1),"-")</f>
        <v>600</v>
      </c>
      <c r="I640" s="42">
        <f>IFERROR(VLOOKUP($A640,Sheet1!$A$4:$H$2722,8,1),"-")</f>
        <v>23.26</v>
      </c>
      <c r="J640" s="42">
        <f>I640-(I640*Cuprins!$H$23)</f>
        <v>23.26</v>
      </c>
      <c r="L640" s="742"/>
    </row>
    <row r="641" spans="1:12" x14ac:dyDescent="0.3">
      <c r="A641" s="332">
        <f>Sheet1!A987</f>
        <v>302037301000</v>
      </c>
      <c r="B641" s="594" t="str">
        <f>IFERROR(VLOOKUP(A641,Sheet1!$A$4:$H$2722,5,0),"-")</f>
        <v>VMB PLU 100 100x600x1000</v>
      </c>
      <c r="C641" s="751"/>
      <c r="D641" s="756"/>
      <c r="E641" s="31" t="str">
        <f>IFERROR(VLOOKUP(A641,Sheet1!$A$4:$N$2722,7,1),"-")</f>
        <v xml:space="preserve">mp </v>
      </c>
      <c r="F641" s="39">
        <f>IFERROR(VLOOKUP(A641,Sheet1!$A$4:$N$2722,9,1),"-")</f>
        <v>100</v>
      </c>
      <c r="G641" s="58">
        <f>IFERROR(VLOOKUP(A641,Sheet1!$A$4:$N$2722,10,1),"-")</f>
        <v>1000</v>
      </c>
      <c r="H641" s="39">
        <f>IFERROR(VLOOKUP(A641,Sheet1!$A$4:$N$2722,11,1),"-")</f>
        <v>600</v>
      </c>
      <c r="I641" s="26">
        <f>IFERROR(VLOOKUP($A641,Sheet1!$A$4:$H$2722,8,1),"-")</f>
        <v>27.77</v>
      </c>
      <c r="J641" s="26">
        <f>I641-(I641*Cuprins!$H$23)</f>
        <v>27.77</v>
      </c>
      <c r="L641" s="494">
        <f>L589+1</f>
        <v>80</v>
      </c>
    </row>
    <row r="642" spans="1:12" x14ac:dyDescent="0.3">
      <c r="A642" s="331">
        <f>Sheet1!A988</f>
        <v>302037401000</v>
      </c>
      <c r="B642" s="744" t="str">
        <f>IFERROR(VLOOKUP(A642,Sheet1!$A$4:$H$2722,5,0),"-")</f>
        <v>VMB PLE 50  50x600x1000</v>
      </c>
      <c r="C642" s="757"/>
      <c r="D642" s="758"/>
      <c r="E642" s="41" t="str">
        <f>IFERROR(VLOOKUP(A642,Sheet1!$A$4:$N$2722,7,1),"-")</f>
        <v xml:space="preserve">mp </v>
      </c>
      <c r="F642" s="56">
        <f>IFERROR(VLOOKUP(A642,Sheet1!$A$4:$N$2722,9,1),"-")</f>
        <v>50</v>
      </c>
      <c r="G642" s="38">
        <f>IFERROR(VLOOKUP(A642,Sheet1!$A$4:$N$2722,10,1),"-")</f>
        <v>1000</v>
      </c>
      <c r="H642" s="57">
        <f>IFERROR(VLOOKUP(A642,Sheet1!$A$4:$N$2722,11,1),"-")</f>
        <v>600</v>
      </c>
      <c r="I642" s="42">
        <f>IFERROR(VLOOKUP($A642,Sheet1!$A$4:$H$2722,8,1),"-")</f>
        <v>12.77</v>
      </c>
      <c r="J642" s="42">
        <f>I642-(I642*Cuprins!$H$23)</f>
        <v>12.77</v>
      </c>
      <c r="L642" s="494"/>
    </row>
    <row r="643" spans="1:12" x14ac:dyDescent="0.3">
      <c r="A643" s="330">
        <f>Sheet1!A989</f>
        <v>302037500500</v>
      </c>
      <c r="B643" s="626" t="str">
        <f>IFERROR(VLOOKUP(A643,Sheet1!$A$4:$H$2722,5,0),"-")</f>
        <v>VMB PLU ALU 50x600x1000 ISOVER</v>
      </c>
      <c r="C643" s="627" t="e">
        <f>VLOOKUP(#REF!,Sheet1!$A$4:$H$2722,7,1)</f>
        <v>#REF!</v>
      </c>
      <c r="D643" s="628" t="e">
        <f>VLOOKUP(#REF!,Sheet1!$A$4:$H$2722,7,1)</f>
        <v>#REF!</v>
      </c>
      <c r="E643" s="30" t="str">
        <f>IFERROR(VLOOKUP(A643,Sheet1!$A$4:$N$2722,7,1),"-")</f>
        <v xml:space="preserve">mp </v>
      </c>
      <c r="F643" s="55">
        <f>IFERROR(VLOOKUP(A643,Sheet1!$A$4:$N$2722,9,1),"-")</f>
        <v>50</v>
      </c>
      <c r="G643" s="55">
        <f>IFERROR(VLOOKUP(A643,Sheet1!$A$4:$N$2722,10,1),"-")</f>
        <v>1000</v>
      </c>
      <c r="H643" s="55">
        <f>IFERROR(VLOOKUP(A643,Sheet1!$A$4:$N$2722,11,1),"-")</f>
        <v>600</v>
      </c>
      <c r="I643" s="26">
        <f>IFERROR(VLOOKUP($A643,Sheet1!$A$4:$H$2722,8,1),"-")</f>
        <v>25.57</v>
      </c>
      <c r="J643" s="26">
        <f>I643-(I643*Cuprins!$H$23)</f>
        <v>25.57</v>
      </c>
      <c r="L643" s="743" t="s">
        <v>3376</v>
      </c>
    </row>
    <row r="644" spans="1:12" x14ac:dyDescent="0.3">
      <c r="A644" s="333"/>
      <c r="B644" s="614" t="str">
        <f>IFERROR(VLOOKUP(A644,Sheet1!$A$4:$H$2722,5,0),"-")</f>
        <v>-</v>
      </c>
      <c r="C644" s="609" t="e">
        <f>VLOOKUP(#REF!,Sheet1!$A$4:$H$2722,7,1)</f>
        <v>#REF!</v>
      </c>
      <c r="D644" s="615" t="e">
        <f>VLOOKUP(#REF!,Sheet1!$A$4:$H$2722,7,1)</f>
        <v>#REF!</v>
      </c>
      <c r="E644" s="45" t="str">
        <f>IFERROR(VLOOKUP(A644,Sheet1!$A$4:$N$2722,7,1),"-")</f>
        <v>-</v>
      </c>
      <c r="F644" s="28" t="str">
        <f>IFERROR(VLOOKUP(A644,Sheet1!$A$4:$N$2722,9,1),"-")</f>
        <v>-</v>
      </c>
      <c r="G644" s="44" t="str">
        <f>IFERROR(VLOOKUP(A644,Sheet1!$A$4:$N$2722,10,1),"-")</f>
        <v>-</v>
      </c>
      <c r="H644" s="44" t="str">
        <f>IFERROR(VLOOKUP(A644,Sheet1!$A$4:$N$2722,11,1),"-")</f>
        <v>-</v>
      </c>
      <c r="I644" s="43" t="str">
        <f>IFERROR(VLOOKUP($A644,Sheet1!$A$4:$H$2722,8,1),"-")</f>
        <v>-</v>
      </c>
      <c r="J644" s="43" t="str">
        <f>IFERROR(VLOOKUP($A644,Sheet1!$A$4:$H$2722,8,1),"-")</f>
        <v>-</v>
      </c>
      <c r="L644" s="743"/>
    </row>
    <row r="645" spans="1:12" x14ac:dyDescent="0.3">
      <c r="L645" s="743"/>
    </row>
    <row r="646" spans="1:12" x14ac:dyDescent="0.3">
      <c r="L646" s="743"/>
    </row>
    <row r="647" spans="1:12" x14ac:dyDescent="0.3">
      <c r="L647" s="743"/>
    </row>
    <row r="648" spans="1:12" x14ac:dyDescent="0.3">
      <c r="L648" s="743"/>
    </row>
    <row r="649" spans="1:12" x14ac:dyDescent="0.3">
      <c r="L649" s="743"/>
    </row>
    <row r="650" spans="1:12" x14ac:dyDescent="0.3">
      <c r="L650" s="743"/>
    </row>
    <row r="651" spans="1:12" x14ac:dyDescent="0.3">
      <c r="L651" s="743"/>
    </row>
    <row r="652" spans="1:12" x14ac:dyDescent="0.3">
      <c r="L652" s="743"/>
    </row>
    <row r="653" spans="1:12" x14ac:dyDescent="0.3">
      <c r="L653" s="743"/>
    </row>
    <row r="654" spans="1:12" x14ac:dyDescent="0.3">
      <c r="L654" s="743"/>
    </row>
    <row r="655" spans="1:12" x14ac:dyDescent="0.3">
      <c r="L655" s="743"/>
    </row>
    <row r="656" spans="1:12" x14ac:dyDescent="0.3">
      <c r="L656" s="743"/>
    </row>
    <row r="657" spans="12:12" x14ac:dyDescent="0.3">
      <c r="L657" s="743"/>
    </row>
    <row r="658" spans="12:12" x14ac:dyDescent="0.3">
      <c r="L658" s="743"/>
    </row>
    <row r="659" spans="12:12" x14ac:dyDescent="0.3">
      <c r="L659" s="743"/>
    </row>
    <row r="660" spans="12:12" x14ac:dyDescent="0.3">
      <c r="L660" s="743"/>
    </row>
    <row r="661" spans="12:12" x14ac:dyDescent="0.3">
      <c r="L661" s="743"/>
    </row>
    <row r="662" spans="12:12" x14ac:dyDescent="0.3">
      <c r="L662" s="743"/>
    </row>
    <row r="663" spans="12:12" x14ac:dyDescent="0.3">
      <c r="L663" s="743"/>
    </row>
    <row r="664" spans="12:12" x14ac:dyDescent="0.3">
      <c r="L664" s="743"/>
    </row>
    <row r="665" spans="12:12" x14ac:dyDescent="0.3">
      <c r="L665" s="743"/>
    </row>
    <row r="666" spans="12:12" x14ac:dyDescent="0.3">
      <c r="L666" s="743"/>
    </row>
    <row r="667" spans="12:12" x14ac:dyDescent="0.3">
      <c r="L667" s="743"/>
    </row>
    <row r="668" spans="12:12" x14ac:dyDescent="0.3">
      <c r="L668" s="743"/>
    </row>
    <row r="669" spans="12:12" x14ac:dyDescent="0.3">
      <c r="L669" s="743"/>
    </row>
    <row r="670" spans="12:12" x14ac:dyDescent="0.3">
      <c r="L670" s="743"/>
    </row>
    <row r="671" spans="12:12" x14ac:dyDescent="0.3">
      <c r="L671" s="743"/>
    </row>
    <row r="672" spans="12:12" x14ac:dyDescent="0.3">
      <c r="L672" s="743"/>
    </row>
    <row r="673" spans="12:12" x14ac:dyDescent="0.3">
      <c r="L673" s="743"/>
    </row>
    <row r="674" spans="12:12" x14ac:dyDescent="0.3">
      <c r="L674" s="743"/>
    </row>
    <row r="675" spans="12:12" x14ac:dyDescent="0.3">
      <c r="L675" s="743"/>
    </row>
    <row r="676" spans="12:12" x14ac:dyDescent="0.3">
      <c r="L676" s="743"/>
    </row>
    <row r="677" spans="12:12" x14ac:dyDescent="0.3">
      <c r="L677" s="743"/>
    </row>
  </sheetData>
  <mergeCells count="628">
    <mergeCell ref="L522:L536"/>
    <mergeCell ref="L539:L573"/>
    <mergeCell ref="L71:L105"/>
    <mergeCell ref="L123:L157"/>
    <mergeCell ref="L158:L172"/>
    <mergeCell ref="L175:L209"/>
    <mergeCell ref="L210:L224"/>
    <mergeCell ref="L227:L261"/>
    <mergeCell ref="L262:L276"/>
    <mergeCell ref="L279:L313"/>
    <mergeCell ref="L314:L328"/>
    <mergeCell ref="L381:L382"/>
    <mergeCell ref="L433:L434"/>
    <mergeCell ref="L331:L365"/>
    <mergeCell ref="L366:L380"/>
    <mergeCell ref="L383:L417"/>
    <mergeCell ref="L418:L432"/>
    <mergeCell ref="L435:L469"/>
    <mergeCell ref="L470:L484"/>
    <mergeCell ref="L487:L521"/>
    <mergeCell ref="L641:L642"/>
    <mergeCell ref="L485:L486"/>
    <mergeCell ref="L537:L538"/>
    <mergeCell ref="L589:L590"/>
    <mergeCell ref="L574:L588"/>
    <mergeCell ref="L591:L625"/>
    <mergeCell ref="L626:L640"/>
    <mergeCell ref="L643:L677"/>
    <mergeCell ref="B596:D596"/>
    <mergeCell ref="B534:D534"/>
    <mergeCell ref="B542:D542"/>
    <mergeCell ref="I530:I532"/>
    <mergeCell ref="J530:J532"/>
    <mergeCell ref="B593:D593"/>
    <mergeCell ref="J608:J610"/>
    <mergeCell ref="B603:D603"/>
    <mergeCell ref="B604:D604"/>
    <mergeCell ref="B566:D566"/>
    <mergeCell ref="B567:D567"/>
    <mergeCell ref="B562:D562"/>
    <mergeCell ref="B563:D563"/>
    <mergeCell ref="B564:D564"/>
    <mergeCell ref="B565:D565"/>
    <mergeCell ref="B554:D554"/>
    <mergeCell ref="L2:L16"/>
    <mergeCell ref="L17:L18"/>
    <mergeCell ref="L69:L70"/>
    <mergeCell ref="L106:L120"/>
    <mergeCell ref="L121:L122"/>
    <mergeCell ref="L173:L174"/>
    <mergeCell ref="L225:L226"/>
    <mergeCell ref="L277:L278"/>
    <mergeCell ref="L329:L330"/>
    <mergeCell ref="L19:L53"/>
    <mergeCell ref="L54:L68"/>
    <mergeCell ref="A528:A529"/>
    <mergeCell ref="B528:H529"/>
    <mergeCell ref="I528:J529"/>
    <mergeCell ref="A530:A532"/>
    <mergeCell ref="B530:D532"/>
    <mergeCell ref="E530:E532"/>
    <mergeCell ref="F530:F532"/>
    <mergeCell ref="G530:G532"/>
    <mergeCell ref="H530:H532"/>
    <mergeCell ref="A628:A630"/>
    <mergeCell ref="B628:H630"/>
    <mergeCell ref="I628:J630"/>
    <mergeCell ref="A632:A633"/>
    <mergeCell ref="B632:H633"/>
    <mergeCell ref="I632:J633"/>
    <mergeCell ref="A634:A636"/>
    <mergeCell ref="B634:D636"/>
    <mergeCell ref="E634:E636"/>
    <mergeCell ref="F634:F636"/>
    <mergeCell ref="G634:G636"/>
    <mergeCell ref="H634:H636"/>
    <mergeCell ref="I634:I636"/>
    <mergeCell ref="J634:J636"/>
    <mergeCell ref="A536:A537"/>
    <mergeCell ref="B536:H537"/>
    <mergeCell ref="I536:J537"/>
    <mergeCell ref="A538:A540"/>
    <mergeCell ref="B538:D540"/>
    <mergeCell ref="E538:E540"/>
    <mergeCell ref="F538:F540"/>
    <mergeCell ref="G538:G540"/>
    <mergeCell ref="H538:H540"/>
    <mergeCell ref="I538:I540"/>
    <mergeCell ref="J538:J540"/>
    <mergeCell ref="A544:A545"/>
    <mergeCell ref="B544:H545"/>
    <mergeCell ref="I544:J545"/>
    <mergeCell ref="A546:A548"/>
    <mergeCell ref="B546:D548"/>
    <mergeCell ref="E546:E548"/>
    <mergeCell ref="F546:F548"/>
    <mergeCell ref="G546:G548"/>
    <mergeCell ref="H546:H548"/>
    <mergeCell ref="I546:I548"/>
    <mergeCell ref="J546:J548"/>
    <mergeCell ref="A556:A558"/>
    <mergeCell ref="B556:H558"/>
    <mergeCell ref="I556:J558"/>
    <mergeCell ref="A559:A561"/>
    <mergeCell ref="B559:D561"/>
    <mergeCell ref="E559:E561"/>
    <mergeCell ref="F559:F561"/>
    <mergeCell ref="G559:G561"/>
    <mergeCell ref="H559:H561"/>
    <mergeCell ref="I559:I561"/>
    <mergeCell ref="J559:J561"/>
    <mergeCell ref="A580:A581"/>
    <mergeCell ref="B580:H581"/>
    <mergeCell ref="I580:J581"/>
    <mergeCell ref="A582:A584"/>
    <mergeCell ref="B582:D584"/>
    <mergeCell ref="E582:E584"/>
    <mergeCell ref="F582:F584"/>
    <mergeCell ref="G582:G584"/>
    <mergeCell ref="H582:H584"/>
    <mergeCell ref="I582:I584"/>
    <mergeCell ref="J582:J584"/>
    <mergeCell ref="A588:A589"/>
    <mergeCell ref="B588:H589"/>
    <mergeCell ref="I588:J589"/>
    <mergeCell ref="A590:A592"/>
    <mergeCell ref="B590:D592"/>
    <mergeCell ref="E590:E592"/>
    <mergeCell ref="F590:F592"/>
    <mergeCell ref="G590:G592"/>
    <mergeCell ref="H590:H592"/>
    <mergeCell ref="I590:I592"/>
    <mergeCell ref="J590:J592"/>
    <mergeCell ref="A598:A599"/>
    <mergeCell ref="B598:H599"/>
    <mergeCell ref="I598:J599"/>
    <mergeCell ref="A600:A602"/>
    <mergeCell ref="B600:D602"/>
    <mergeCell ref="E600:E602"/>
    <mergeCell ref="F600:F602"/>
    <mergeCell ref="G600:G602"/>
    <mergeCell ref="H600:H602"/>
    <mergeCell ref="I600:I602"/>
    <mergeCell ref="J600:J602"/>
    <mergeCell ref="A576:A578"/>
    <mergeCell ref="B576:H578"/>
    <mergeCell ref="I576:J578"/>
    <mergeCell ref="A616:A617"/>
    <mergeCell ref="B616:H617"/>
    <mergeCell ref="I616:J617"/>
    <mergeCell ref="A618:A620"/>
    <mergeCell ref="B618:D620"/>
    <mergeCell ref="E618:E620"/>
    <mergeCell ref="F618:F620"/>
    <mergeCell ref="G618:G620"/>
    <mergeCell ref="H618:H620"/>
    <mergeCell ref="I618:I620"/>
    <mergeCell ref="J618:J620"/>
    <mergeCell ref="A606:A607"/>
    <mergeCell ref="B606:H607"/>
    <mergeCell ref="I606:J607"/>
    <mergeCell ref="A608:A610"/>
    <mergeCell ref="B608:D610"/>
    <mergeCell ref="E608:E610"/>
    <mergeCell ref="F608:F610"/>
    <mergeCell ref="G608:G610"/>
    <mergeCell ref="H608:H610"/>
    <mergeCell ref="I608:I610"/>
    <mergeCell ref="A368:A370"/>
    <mergeCell ref="B368:H370"/>
    <mergeCell ref="I368:J370"/>
    <mergeCell ref="A524:A526"/>
    <mergeCell ref="B524:H526"/>
    <mergeCell ref="I524:J526"/>
    <mergeCell ref="B426:D426"/>
    <mergeCell ref="B448:D448"/>
    <mergeCell ref="A472:A473"/>
    <mergeCell ref="B472:H473"/>
    <mergeCell ref="I472:J473"/>
    <mergeCell ref="A474:A476"/>
    <mergeCell ref="B474:D476"/>
    <mergeCell ref="E474:E476"/>
    <mergeCell ref="F474:F476"/>
    <mergeCell ref="G474:G476"/>
    <mergeCell ref="H474:H476"/>
    <mergeCell ref="I474:I476"/>
    <mergeCell ref="J474:J476"/>
    <mergeCell ref="A460:A461"/>
    <mergeCell ref="B460:H461"/>
    <mergeCell ref="I460:J461"/>
    <mergeCell ref="A462:A464"/>
    <mergeCell ref="B462:D464"/>
    <mergeCell ref="F462:F464"/>
    <mergeCell ref="G462:G464"/>
    <mergeCell ref="H462:H464"/>
    <mergeCell ref="I462:I464"/>
    <mergeCell ref="J462:J464"/>
    <mergeCell ref="A450:A451"/>
    <mergeCell ref="B450:H451"/>
    <mergeCell ref="I450:J451"/>
    <mergeCell ref="A452:A454"/>
    <mergeCell ref="B452:D454"/>
    <mergeCell ref="E452:E454"/>
    <mergeCell ref="F452:F454"/>
    <mergeCell ref="G452:G454"/>
    <mergeCell ref="H452:H454"/>
    <mergeCell ref="I452:I454"/>
    <mergeCell ref="J452:J454"/>
    <mergeCell ref="B458:D458"/>
    <mergeCell ref="B457:D457"/>
    <mergeCell ref="E462:E464"/>
    <mergeCell ref="A442:A443"/>
    <mergeCell ref="B442:H443"/>
    <mergeCell ref="I442:J443"/>
    <mergeCell ref="A444:A446"/>
    <mergeCell ref="B444:D446"/>
    <mergeCell ref="E444:E446"/>
    <mergeCell ref="F444:F446"/>
    <mergeCell ref="G444:G446"/>
    <mergeCell ref="H444:H446"/>
    <mergeCell ref="I444:I446"/>
    <mergeCell ref="J444:J446"/>
    <mergeCell ref="A428:A429"/>
    <mergeCell ref="B428:H429"/>
    <mergeCell ref="I428:J429"/>
    <mergeCell ref="A430:A432"/>
    <mergeCell ref="B430:D432"/>
    <mergeCell ref="E430:E432"/>
    <mergeCell ref="F430:F432"/>
    <mergeCell ref="G430:G432"/>
    <mergeCell ref="H430:H432"/>
    <mergeCell ref="I430:I432"/>
    <mergeCell ref="J430:J432"/>
    <mergeCell ref="A420:A421"/>
    <mergeCell ref="B420:H421"/>
    <mergeCell ref="I420:J421"/>
    <mergeCell ref="A422:A424"/>
    <mergeCell ref="B422:D424"/>
    <mergeCell ref="E422:E424"/>
    <mergeCell ref="F422:F424"/>
    <mergeCell ref="G422:G424"/>
    <mergeCell ref="H422:H424"/>
    <mergeCell ref="I422:I424"/>
    <mergeCell ref="J422:J424"/>
    <mergeCell ref="A398:A399"/>
    <mergeCell ref="B398:H399"/>
    <mergeCell ref="I398:J399"/>
    <mergeCell ref="A400:A402"/>
    <mergeCell ref="B400:D402"/>
    <mergeCell ref="E400:E402"/>
    <mergeCell ref="F400:F402"/>
    <mergeCell ref="G400:G402"/>
    <mergeCell ref="H400:H402"/>
    <mergeCell ref="I400:I402"/>
    <mergeCell ref="J400:J402"/>
    <mergeCell ref="A384:A385"/>
    <mergeCell ref="B384:H385"/>
    <mergeCell ref="I384:J385"/>
    <mergeCell ref="A386:A388"/>
    <mergeCell ref="B386:D388"/>
    <mergeCell ref="E386:E388"/>
    <mergeCell ref="F386:F388"/>
    <mergeCell ref="G386:G388"/>
    <mergeCell ref="H386:H388"/>
    <mergeCell ref="I386:I388"/>
    <mergeCell ref="J386:J388"/>
    <mergeCell ref="A372:A373"/>
    <mergeCell ref="B372:H373"/>
    <mergeCell ref="I372:J373"/>
    <mergeCell ref="A374:A376"/>
    <mergeCell ref="B374:D376"/>
    <mergeCell ref="E374:E376"/>
    <mergeCell ref="F374:F376"/>
    <mergeCell ref="G374:G376"/>
    <mergeCell ref="H374:H376"/>
    <mergeCell ref="I374:I376"/>
    <mergeCell ref="J374:J376"/>
    <mergeCell ref="A316:A317"/>
    <mergeCell ref="B316:H317"/>
    <mergeCell ref="I316:J317"/>
    <mergeCell ref="A318:A320"/>
    <mergeCell ref="B318:D320"/>
    <mergeCell ref="E318:E320"/>
    <mergeCell ref="F318:F320"/>
    <mergeCell ref="G318:G320"/>
    <mergeCell ref="H318:H320"/>
    <mergeCell ref="I318:I320"/>
    <mergeCell ref="J318:J320"/>
    <mergeCell ref="A300:A301"/>
    <mergeCell ref="B300:H301"/>
    <mergeCell ref="I300:J301"/>
    <mergeCell ref="A302:A304"/>
    <mergeCell ref="B302:D304"/>
    <mergeCell ref="E302:E304"/>
    <mergeCell ref="F302:F304"/>
    <mergeCell ref="G302:G304"/>
    <mergeCell ref="H302:H304"/>
    <mergeCell ref="I302:I304"/>
    <mergeCell ref="J302:J304"/>
    <mergeCell ref="A288:A289"/>
    <mergeCell ref="B288:H289"/>
    <mergeCell ref="I288:J289"/>
    <mergeCell ref="A290:A292"/>
    <mergeCell ref="B290:D292"/>
    <mergeCell ref="E290:E292"/>
    <mergeCell ref="F290:F292"/>
    <mergeCell ref="G290:G292"/>
    <mergeCell ref="H290:H292"/>
    <mergeCell ref="I290:I292"/>
    <mergeCell ref="J290:J292"/>
    <mergeCell ref="A280:A281"/>
    <mergeCell ref="B280:H281"/>
    <mergeCell ref="I280:J281"/>
    <mergeCell ref="A282:A284"/>
    <mergeCell ref="B282:D284"/>
    <mergeCell ref="E282:E284"/>
    <mergeCell ref="F282:F284"/>
    <mergeCell ref="G282:G284"/>
    <mergeCell ref="H282:H284"/>
    <mergeCell ref="I282:I284"/>
    <mergeCell ref="J282:J284"/>
    <mergeCell ref="A264:A266"/>
    <mergeCell ref="B264:H266"/>
    <mergeCell ref="I264:J266"/>
    <mergeCell ref="A268:A269"/>
    <mergeCell ref="B268:H269"/>
    <mergeCell ref="I268:J269"/>
    <mergeCell ref="A270:A272"/>
    <mergeCell ref="B270:D272"/>
    <mergeCell ref="E270:E272"/>
    <mergeCell ref="F270:F272"/>
    <mergeCell ref="G270:G272"/>
    <mergeCell ref="H270:H272"/>
    <mergeCell ref="I270:I272"/>
    <mergeCell ref="J270:J272"/>
    <mergeCell ref="A238:A239"/>
    <mergeCell ref="B238:H239"/>
    <mergeCell ref="I238:J239"/>
    <mergeCell ref="A240:A242"/>
    <mergeCell ref="B240:D242"/>
    <mergeCell ref="E240:E242"/>
    <mergeCell ref="F240:F242"/>
    <mergeCell ref="G240:G242"/>
    <mergeCell ref="H240:H242"/>
    <mergeCell ref="I240:I242"/>
    <mergeCell ref="J240:J242"/>
    <mergeCell ref="A226:A227"/>
    <mergeCell ref="B226:H227"/>
    <mergeCell ref="I226:J227"/>
    <mergeCell ref="A228:A230"/>
    <mergeCell ref="B228:D230"/>
    <mergeCell ref="E228:E230"/>
    <mergeCell ref="F228:F230"/>
    <mergeCell ref="G228:G230"/>
    <mergeCell ref="H228:H230"/>
    <mergeCell ref="I228:I230"/>
    <mergeCell ref="J228:J230"/>
    <mergeCell ref="A216:A217"/>
    <mergeCell ref="B216:H217"/>
    <mergeCell ref="I216:J217"/>
    <mergeCell ref="A218:A220"/>
    <mergeCell ref="B218:D220"/>
    <mergeCell ref="E218:E220"/>
    <mergeCell ref="F218:F220"/>
    <mergeCell ref="G218:G220"/>
    <mergeCell ref="H218:H220"/>
    <mergeCell ref="I218:I220"/>
    <mergeCell ref="J218:J220"/>
    <mergeCell ref="A169:A170"/>
    <mergeCell ref="B169:H170"/>
    <mergeCell ref="I169:J170"/>
    <mergeCell ref="A171:A173"/>
    <mergeCell ref="B171:D173"/>
    <mergeCell ref="E171:E173"/>
    <mergeCell ref="F171:F173"/>
    <mergeCell ref="G171:G173"/>
    <mergeCell ref="H171:H173"/>
    <mergeCell ref="I171:I173"/>
    <mergeCell ref="J171:J173"/>
    <mergeCell ref="A160:A162"/>
    <mergeCell ref="B160:H162"/>
    <mergeCell ref="I160:J162"/>
    <mergeCell ref="A163:A165"/>
    <mergeCell ref="B163:D165"/>
    <mergeCell ref="E163:E165"/>
    <mergeCell ref="F163:F165"/>
    <mergeCell ref="G163:G165"/>
    <mergeCell ref="H163:H165"/>
    <mergeCell ref="I163:I165"/>
    <mergeCell ref="J163:J165"/>
    <mergeCell ref="A145:A147"/>
    <mergeCell ref="B145:H147"/>
    <mergeCell ref="I145:J147"/>
    <mergeCell ref="A148:A150"/>
    <mergeCell ref="B148:D150"/>
    <mergeCell ref="E148:E150"/>
    <mergeCell ref="F148:F150"/>
    <mergeCell ref="G148:G150"/>
    <mergeCell ref="H148:H150"/>
    <mergeCell ref="I148:I150"/>
    <mergeCell ref="J148:J150"/>
    <mergeCell ref="A134:A136"/>
    <mergeCell ref="B134:H136"/>
    <mergeCell ref="I134:J136"/>
    <mergeCell ref="A137:A139"/>
    <mergeCell ref="B137:D139"/>
    <mergeCell ref="E137:E139"/>
    <mergeCell ref="F137:F139"/>
    <mergeCell ref="G137:G139"/>
    <mergeCell ref="H137:H139"/>
    <mergeCell ref="I137:I139"/>
    <mergeCell ref="J137:J139"/>
    <mergeCell ref="I123:J125"/>
    <mergeCell ref="A126:A128"/>
    <mergeCell ref="B126:D128"/>
    <mergeCell ref="E126:E128"/>
    <mergeCell ref="F126:F128"/>
    <mergeCell ref="G126:G128"/>
    <mergeCell ref="H126:H128"/>
    <mergeCell ref="I126:I128"/>
    <mergeCell ref="J126:J128"/>
    <mergeCell ref="I112:J114"/>
    <mergeCell ref="A115:A117"/>
    <mergeCell ref="B115:D117"/>
    <mergeCell ref="E115:E117"/>
    <mergeCell ref="F115:F117"/>
    <mergeCell ref="G115:G117"/>
    <mergeCell ref="H115:H117"/>
    <mergeCell ref="I115:I117"/>
    <mergeCell ref="J115:J117"/>
    <mergeCell ref="I69:J71"/>
    <mergeCell ref="A72:A74"/>
    <mergeCell ref="B72:D74"/>
    <mergeCell ref="E72:E74"/>
    <mergeCell ref="F72:F74"/>
    <mergeCell ref="G72:G74"/>
    <mergeCell ref="H72:H74"/>
    <mergeCell ref="I72:I74"/>
    <mergeCell ref="J72:J74"/>
    <mergeCell ref="I56:J58"/>
    <mergeCell ref="A59:A61"/>
    <mergeCell ref="B59:D61"/>
    <mergeCell ref="E59:E61"/>
    <mergeCell ref="F59:F61"/>
    <mergeCell ref="G59:G61"/>
    <mergeCell ref="H59:H61"/>
    <mergeCell ref="I59:I61"/>
    <mergeCell ref="J59:J61"/>
    <mergeCell ref="I34:J36"/>
    <mergeCell ref="A37:A39"/>
    <mergeCell ref="B37:D39"/>
    <mergeCell ref="E37:E39"/>
    <mergeCell ref="F37:F39"/>
    <mergeCell ref="G37:G39"/>
    <mergeCell ref="H37:H39"/>
    <mergeCell ref="I37:I39"/>
    <mergeCell ref="J37:J39"/>
    <mergeCell ref="I4:J6"/>
    <mergeCell ref="A108:A110"/>
    <mergeCell ref="B108:H110"/>
    <mergeCell ref="I108:J110"/>
    <mergeCell ref="A212:A214"/>
    <mergeCell ref="B212:H214"/>
    <mergeCell ref="I212:J214"/>
    <mergeCell ref="A8:A10"/>
    <mergeCell ref="B8:H10"/>
    <mergeCell ref="I8:J10"/>
    <mergeCell ref="A11:A13"/>
    <mergeCell ref="B11:D13"/>
    <mergeCell ref="E11:E13"/>
    <mergeCell ref="F11:F13"/>
    <mergeCell ref="G11:G13"/>
    <mergeCell ref="H11:H13"/>
    <mergeCell ref="I11:I13"/>
    <mergeCell ref="J11:J13"/>
    <mergeCell ref="A19:A21"/>
    <mergeCell ref="B19:H21"/>
    <mergeCell ref="I19:J21"/>
    <mergeCell ref="A22:A24"/>
    <mergeCell ref="I22:I24"/>
    <mergeCell ref="J22:J24"/>
    <mergeCell ref="B549:D549"/>
    <mergeCell ref="B550:D550"/>
    <mergeCell ref="B465:D465"/>
    <mergeCell ref="B644:D644"/>
    <mergeCell ref="B466:D466"/>
    <mergeCell ref="B477:D477"/>
    <mergeCell ref="B533:D533"/>
    <mergeCell ref="A4:A6"/>
    <mergeCell ref="B4:H6"/>
    <mergeCell ref="A34:A36"/>
    <mergeCell ref="B34:H36"/>
    <mergeCell ref="E22:E24"/>
    <mergeCell ref="F22:F24"/>
    <mergeCell ref="G22:G24"/>
    <mergeCell ref="H22:H24"/>
    <mergeCell ref="B33:D33"/>
    <mergeCell ref="A56:A58"/>
    <mergeCell ref="B56:H58"/>
    <mergeCell ref="A69:A71"/>
    <mergeCell ref="B69:H71"/>
    <mergeCell ref="A112:A114"/>
    <mergeCell ref="B112:H114"/>
    <mergeCell ref="A123:A125"/>
    <mergeCell ref="B123:H125"/>
    <mergeCell ref="B324:D324"/>
    <mergeCell ref="B321:D321"/>
    <mergeCell ref="B641:D641"/>
    <mergeCell ref="B642:D642"/>
    <mergeCell ref="B643:D643"/>
    <mergeCell ref="B637:D637"/>
    <mergeCell ref="B639:D639"/>
    <mergeCell ref="B640:D640"/>
    <mergeCell ref="B622:D622"/>
    <mergeCell ref="B612:D612"/>
    <mergeCell ref="B621:D621"/>
    <mergeCell ref="B611:D611"/>
    <mergeCell ref="B613:D613"/>
    <mergeCell ref="B614:D614"/>
    <mergeCell ref="B595:D595"/>
    <mergeCell ref="B594:D594"/>
    <mergeCell ref="B585:D585"/>
    <mergeCell ref="B478:D478"/>
    <mergeCell ref="B447:D447"/>
    <mergeCell ref="B438:D438"/>
    <mergeCell ref="B439:D439"/>
    <mergeCell ref="B551:D551"/>
    <mergeCell ref="B552:D552"/>
    <mergeCell ref="B553:D553"/>
    <mergeCell ref="B440:D440"/>
    <mergeCell ref="B435:D435"/>
    <mergeCell ref="B436:D436"/>
    <mergeCell ref="B437:D437"/>
    <mergeCell ref="B391:D391"/>
    <mergeCell ref="B392:D392"/>
    <mergeCell ref="B403:D403"/>
    <mergeCell ref="B404:D404"/>
    <mergeCell ref="B405:D405"/>
    <mergeCell ref="B396:D396"/>
    <mergeCell ref="B409:D409"/>
    <mergeCell ref="B410:D410"/>
    <mergeCell ref="B406:D406"/>
    <mergeCell ref="B407:D407"/>
    <mergeCell ref="B408:D408"/>
    <mergeCell ref="B393:D393"/>
    <mergeCell ref="B394:D394"/>
    <mergeCell ref="B395:D395"/>
    <mergeCell ref="B425:D425"/>
    <mergeCell ref="B433:D433"/>
    <mergeCell ref="B434:D434"/>
    <mergeCell ref="B381:D381"/>
    <mergeCell ref="B382:D382"/>
    <mergeCell ref="B377:D377"/>
    <mergeCell ref="B379:D379"/>
    <mergeCell ref="B380:D380"/>
    <mergeCell ref="B246:D246"/>
    <mergeCell ref="B273:D273"/>
    <mergeCell ref="B275:D275"/>
    <mergeCell ref="B276:D276"/>
    <mergeCell ref="B277:D277"/>
    <mergeCell ref="B278:D278"/>
    <mergeCell ref="B294:D294"/>
    <mergeCell ref="B295:D295"/>
    <mergeCell ref="B296:D296"/>
    <mergeCell ref="B287:D287"/>
    <mergeCell ref="B306:D306"/>
    <mergeCell ref="B293:D293"/>
    <mergeCell ref="B298:D298"/>
    <mergeCell ref="B322:D322"/>
    <mergeCell ref="B323:D323"/>
    <mergeCell ref="B297:D297"/>
    <mergeCell ref="B325:D325"/>
    <mergeCell ref="B326:D326"/>
    <mergeCell ref="B305:D305"/>
    <mergeCell ref="B243:D243"/>
    <mergeCell ref="B244:D244"/>
    <mergeCell ref="B245:D245"/>
    <mergeCell ref="B236:D236"/>
    <mergeCell ref="B223:D223"/>
    <mergeCell ref="B224:D224"/>
    <mergeCell ref="B233:D233"/>
    <mergeCell ref="B234:D234"/>
    <mergeCell ref="B235:D235"/>
    <mergeCell ref="B231:D231"/>
    <mergeCell ref="B232:D232"/>
    <mergeCell ref="B121:D121"/>
    <mergeCell ref="B151:D151"/>
    <mergeCell ref="B152:D152"/>
    <mergeCell ref="B153:D153"/>
    <mergeCell ref="B143:D143"/>
    <mergeCell ref="B140:D140"/>
    <mergeCell ref="B141:D141"/>
    <mergeCell ref="B142:D142"/>
    <mergeCell ref="B45:D45"/>
    <mergeCell ref="B14:D14"/>
    <mergeCell ref="B16:D16"/>
    <mergeCell ref="B17:D17"/>
    <mergeCell ref="B27:D27"/>
    <mergeCell ref="B22:D24"/>
    <mergeCell ref="B32:D32"/>
    <mergeCell ref="B31:D31"/>
    <mergeCell ref="B28:D28"/>
    <mergeCell ref="B29:D29"/>
    <mergeCell ref="B30:D30"/>
    <mergeCell ref="B41:D41"/>
    <mergeCell ref="B42:D42"/>
    <mergeCell ref="B43:D43"/>
    <mergeCell ref="B40:D40"/>
    <mergeCell ref="B78:D78"/>
    <mergeCell ref="B174:D174"/>
    <mergeCell ref="B175:D175"/>
    <mergeCell ref="B166:D166"/>
    <mergeCell ref="B75:D75"/>
    <mergeCell ref="B76:D76"/>
    <mergeCell ref="B77:D77"/>
    <mergeCell ref="B67:D67"/>
    <mergeCell ref="B64:D64"/>
    <mergeCell ref="B65:D65"/>
    <mergeCell ref="B66:D66"/>
    <mergeCell ref="B62:D62"/>
    <mergeCell ref="B63:D63"/>
    <mergeCell ref="B44:D44"/>
    <mergeCell ref="B167:D167"/>
    <mergeCell ref="B154:D154"/>
    <mergeCell ref="B132:D132"/>
    <mergeCell ref="B131:D131"/>
    <mergeCell ref="B118:D118"/>
    <mergeCell ref="B120:D120"/>
  </mergeCells>
  <hyperlinks>
    <hyperlink ref="A1" location="Cuprins!A1" display="cuprins" xr:uid="{00000000-0004-0000-1100-000000000000}"/>
    <hyperlink ref="C1" location="'Fisa de proiect'!A1" display="Fisa de Proiect" xr:uid="{00000000-0004-0000-11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E500"/>
  </sheetPr>
  <dimension ref="A1:L53"/>
  <sheetViews>
    <sheetView view="pageBreakPreview" zoomScale="80" zoomScaleNormal="130" zoomScaleSheetLayoutView="80" workbookViewId="0">
      <pane ySplit="1" topLeftCell="A2" activePane="bottomLeft" state="frozen"/>
      <selection pane="bottomLeft" activeCell="L2" sqref="L2:L16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</row>
    <row r="2" spans="1:12" ht="15" customHeight="1" x14ac:dyDescent="0.3">
      <c r="L2" s="768" t="s">
        <v>3227</v>
      </c>
    </row>
    <row r="3" spans="1:12" ht="15" customHeight="1" thickBot="1" x14ac:dyDescent="0.35">
      <c r="K3" s="7"/>
      <c r="L3" s="768"/>
    </row>
    <row r="4" spans="1:12" ht="15" customHeight="1" x14ac:dyDescent="0.3">
      <c r="A4" s="686"/>
      <c r="B4" s="661" t="s">
        <v>3225</v>
      </c>
      <c r="C4" s="661"/>
      <c r="D4" s="661"/>
      <c r="E4" s="661"/>
      <c r="F4" s="661"/>
      <c r="G4" s="661"/>
      <c r="H4" s="661"/>
      <c r="I4" s="738"/>
      <c r="J4" s="664"/>
      <c r="L4" s="768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68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68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768"/>
    </row>
    <row r="8" spans="1:12" ht="15" customHeight="1" x14ac:dyDescent="0.3">
      <c r="A8" s="667"/>
      <c r="B8" s="669" t="s">
        <v>3226</v>
      </c>
      <c r="C8" s="669"/>
      <c r="D8" s="669"/>
      <c r="E8" s="669"/>
      <c r="F8" s="669"/>
      <c r="G8" s="669"/>
      <c r="H8" s="669"/>
      <c r="I8" s="671"/>
      <c r="J8" s="672"/>
      <c r="L8" s="768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68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68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68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68"/>
    </row>
    <row r="13" spans="1:12" ht="15" customHeight="1" x14ac:dyDescent="0.3">
      <c r="A13" s="106">
        <f>Sheet1!A1027</f>
        <v>304033105000</v>
      </c>
      <c r="B13" s="626" t="str">
        <f>IFERROR(VLOOKUP(A13,Sheet1!$A$4:$H$2722,5,0),"-")</f>
        <v>Placa polistiren 12,5x600x2500 mm Wedi</v>
      </c>
      <c r="C13" s="627" t="e">
        <f>VLOOKUP(#REF!,Sheet1!$A$4:$H$2722,7,1)</f>
        <v>#REF!</v>
      </c>
      <c r="D13" s="628" t="e">
        <f>VLOOKUP(#REF!,Sheet1!$A$4:$H$2722,7,1)</f>
        <v>#REF!</v>
      </c>
      <c r="E13" s="30" t="str">
        <f>IFERROR(VLOOKUP(A13,Sheet1!$A$4:$N$2722,7,1),"-")</f>
        <v>mp</v>
      </c>
      <c r="F13" s="55">
        <f>IFERROR(VLOOKUP(A13,Sheet1!$A$4:$N$2722,9,1),"-")</f>
        <v>13</v>
      </c>
      <c r="G13" s="55">
        <f>IFERROR(VLOOKUP(A13,Sheet1!$A$4:$N$2722,10,1),"-")</f>
        <v>2500</v>
      </c>
      <c r="H13" s="55">
        <f>IFERROR(VLOOKUP(A13,Sheet1!$A$4:$N$2722,11,1),"-")</f>
        <v>600</v>
      </c>
      <c r="I13" s="26">
        <f>IFERROR(VLOOKUP($A13,Sheet1!$A$4:$H$2722,8,1),"-")</f>
        <v>79.81</v>
      </c>
      <c r="J13" s="26">
        <f>I13-(I13*Cuprins!$H$24)</f>
        <v>79.81</v>
      </c>
      <c r="K13" s="8"/>
      <c r="L13" s="768"/>
    </row>
    <row r="14" spans="1:12" ht="15" customHeight="1" x14ac:dyDescent="0.3">
      <c r="A14" s="107">
        <f>Sheet1!A1028</f>
        <v>304033105500</v>
      </c>
      <c r="B14" s="89" t="str">
        <f>IFERROR(VLOOKUP(A14,Sheet1!$A$4:$H$2722,5,0),"-")</f>
        <v>Placa polistiren 20x600x2500 mm Wedi</v>
      </c>
      <c r="C14" s="90"/>
      <c r="D14" s="91"/>
      <c r="E14" s="41" t="str">
        <f>IFERROR(VLOOKUP(A14,Sheet1!$A$4:$N$2722,7,1),"-")</f>
        <v xml:space="preserve">mp </v>
      </c>
      <c r="F14" s="56">
        <f>IFERROR(VLOOKUP(A14,Sheet1!$A$4:$N$2722,9,1),"-")</f>
        <v>20</v>
      </c>
      <c r="G14" s="38">
        <f>IFERROR(VLOOKUP(A14,Sheet1!$A$4:$N$2722,10,1),"-")</f>
        <v>2500</v>
      </c>
      <c r="H14" s="57">
        <f>IFERROR(VLOOKUP(A14,Sheet1!$A$4:$N$2722,11,1),"-")</f>
        <v>600</v>
      </c>
      <c r="I14" s="300">
        <f>IFERROR(VLOOKUP($A14,Sheet1!$A$4:$H$2722,8,1),"-")</f>
        <v>83.79</v>
      </c>
      <c r="J14" s="42">
        <f>I14-(I14*Cuprins!$H$24)</f>
        <v>83.79</v>
      </c>
      <c r="L14" s="768"/>
    </row>
    <row r="15" spans="1:12" ht="15" customHeight="1" x14ac:dyDescent="0.3">
      <c r="A15" s="105">
        <f>Sheet1!A1029</f>
        <v>304033106000</v>
      </c>
      <c r="B15" s="594" t="str">
        <f>IFERROR(VLOOKUP(A15,Sheet1!$A$4:$H$2722,5,0),"-")</f>
        <v>Placa polistiren 30x600x2500 mm Wedi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>mp</v>
      </c>
      <c r="F15" s="39">
        <f>IFERROR(VLOOKUP(A15,Sheet1!$A$4:$N$2722,9,1),"-")</f>
        <v>30</v>
      </c>
      <c r="G15" s="58">
        <f>IFERROR(VLOOKUP(A15,Sheet1!$A$4:$N$2722,10,1),"-")</f>
        <v>2500</v>
      </c>
      <c r="H15" s="39">
        <f>IFERROR(VLOOKUP(A15,Sheet1!$A$4:$N$2722,11,1),"-")</f>
        <v>600</v>
      </c>
      <c r="I15" s="26">
        <f>IFERROR(VLOOKUP($A15,Sheet1!$A$4:$H$2722,8,1),"-")</f>
        <v>119.3</v>
      </c>
      <c r="J15" s="26">
        <f>I15-(I15*Cuprins!$H$24)</f>
        <v>119.3</v>
      </c>
      <c r="L15" s="768"/>
    </row>
    <row r="16" spans="1:12" ht="15" customHeight="1" x14ac:dyDescent="0.3">
      <c r="A16" s="107">
        <f>Sheet1!A1030</f>
        <v>304033106500</v>
      </c>
      <c r="B16" s="598" t="str">
        <f>IFERROR(VLOOKUP(A16,Sheet1!$A$4:$H$2722,5,0),"-")</f>
        <v>Placa polistiren 50x600x2500 mm Wedi</v>
      </c>
      <c r="C16" s="751"/>
      <c r="D16" s="752"/>
      <c r="E16" s="41" t="str">
        <f>IFERROR(VLOOKUP(A16,Sheet1!$A$4:$N$2722,7,1),"-")</f>
        <v xml:space="preserve">mp </v>
      </c>
      <c r="F16" s="56">
        <f>IFERROR(VLOOKUP(A16,Sheet1!$A$4:$N$2722,9,1),"-")</f>
        <v>50</v>
      </c>
      <c r="G16" s="38">
        <f>IFERROR(VLOOKUP(A16,Sheet1!$A$4:$N$2722,10,1),"-")</f>
        <v>2500</v>
      </c>
      <c r="H16" s="57">
        <f>IFERROR(VLOOKUP(A16,Sheet1!$A$4:$N$2722,11,1),"-")</f>
        <v>600</v>
      </c>
      <c r="I16" s="338">
        <f>IFERROR(VLOOKUP($A16,Sheet1!$A$4:$H$2722,8,1),"-")</f>
        <v>139.63999999999999</v>
      </c>
      <c r="J16" s="25">
        <f>I16-(I16*Cuprins!$H$24)</f>
        <v>139.63999999999999</v>
      </c>
      <c r="L16" s="768"/>
    </row>
    <row r="17" spans="1:12" ht="15" customHeight="1" x14ac:dyDescent="0.3">
      <c r="A17" s="105">
        <f>Sheet1!A1031</f>
        <v>304033110500</v>
      </c>
      <c r="B17" s="594" t="str">
        <f>IFERROR(VLOOKUP(A17,Sheet1!$A$4:$H$2722,5,0),"-")</f>
        <v>Placa polistiren XXL 13x1200x2600  Wedi</v>
      </c>
      <c r="C17" s="595" t="e">
        <f>VLOOKUP(#REF!,Sheet1!$A$4:$H$2722,7,1)</f>
        <v>#REF!</v>
      </c>
      <c r="D17" s="596" t="e">
        <f>VLOOKUP(#REF!,Sheet1!$A$4:$H$2722,7,1)</f>
        <v>#REF!</v>
      </c>
      <c r="E17" s="31" t="str">
        <f>IFERROR(VLOOKUP(A17,Sheet1!$A$4:$N$2722,7,1),"-")</f>
        <v xml:space="preserve">mp </v>
      </c>
      <c r="F17" s="39">
        <f>IFERROR(VLOOKUP(A17,Sheet1!$A$4:$N$2722,9,1),"-")</f>
        <v>13</v>
      </c>
      <c r="G17" s="58">
        <f>IFERROR(VLOOKUP(A17,Sheet1!$A$4:$N$2722,10,1),"-")</f>
        <v>2600</v>
      </c>
      <c r="H17" s="39">
        <f>IFERROR(VLOOKUP(A17,Sheet1!$A$4:$N$2722,11,1),"-")</f>
        <v>1200</v>
      </c>
      <c r="I17" s="26">
        <f>IFERROR(VLOOKUP($A17,Sheet1!$A$4:$H$2722,8,1),"-")</f>
        <v>87.62</v>
      </c>
      <c r="J17" s="26">
        <f>I17-(I17*Cuprins!$H$24)</f>
        <v>87.62</v>
      </c>
      <c r="L17" s="494">
        <f>'Vata bazatica'!L641+1</f>
        <v>81</v>
      </c>
    </row>
    <row r="18" spans="1:12" ht="15" customHeight="1" x14ac:dyDescent="0.3">
      <c r="A18" s="107">
        <f>Sheet1!A1032</f>
        <v>304033200500</v>
      </c>
      <c r="B18" s="598" t="str">
        <f>IFERROR(VLOOKUP(A18,Sheet1!$A$4:$H$2722,5,0),"-")</f>
        <v>Placa polist flex. latime 30x600x2500 W</v>
      </c>
      <c r="C18" s="751" t="e">
        <f>VLOOKUP(#REF!,Sheet1!$A$4:$H$2722,7,1)</f>
        <v>#REF!</v>
      </c>
      <c r="D18" s="752" t="e">
        <f>VLOOKUP(#REF!,Sheet1!$A$4:$H$2722,7,1)</f>
        <v>#REF!</v>
      </c>
      <c r="E18" s="41" t="str">
        <f>IFERROR(VLOOKUP(A18,Sheet1!$A$4:$N$2722,7,1),"-")</f>
        <v>mp</v>
      </c>
      <c r="F18" s="56">
        <f>IFERROR(VLOOKUP(A18,Sheet1!$A$4:$N$2722,9,1),"-")</f>
        <v>30</v>
      </c>
      <c r="G18" s="38">
        <f>IFERROR(VLOOKUP(A18,Sheet1!$A$4:$N$2722,10,1),"-")</f>
        <v>2500</v>
      </c>
      <c r="H18" s="57">
        <f>IFERROR(VLOOKUP(A18,Sheet1!$A$4:$N$2722,11,1),"-")</f>
        <v>600</v>
      </c>
      <c r="I18" s="338">
        <f>IFERROR(VLOOKUP($A18,Sheet1!$A$4:$H$2722,8,1),"-")</f>
        <v>175.63</v>
      </c>
      <c r="J18" s="25">
        <f>I18-(I18*Cuprins!$H$24)</f>
        <v>175.63</v>
      </c>
      <c r="L18" s="494"/>
    </row>
    <row r="19" spans="1:12" ht="15" customHeight="1" x14ac:dyDescent="0.3">
      <c r="A19" s="110">
        <f>Sheet1!A1033</f>
        <v>304033201000</v>
      </c>
      <c r="B19" s="753" t="str">
        <f>IFERROR(VLOOKUP(A19,Sheet1!$A$4:$H$2722,5,0),"-")</f>
        <v>Placa polist flex. lungime 30x600x2500 W</v>
      </c>
      <c r="C19" s="754" t="e">
        <f>VLOOKUP(#REF!,Sheet1!$A$4:$H$2722,7,1)</f>
        <v>#REF!</v>
      </c>
      <c r="D19" s="755" t="e">
        <f>VLOOKUP(#REF!,Sheet1!$A$4:$H$2722,7,1)</f>
        <v>#REF!</v>
      </c>
      <c r="E19" s="77" t="str">
        <f>IFERROR(VLOOKUP(A19,Sheet1!$A$4:$N$2722,7,1),"-")</f>
        <v>mp</v>
      </c>
      <c r="F19" s="81">
        <f>IFERROR(VLOOKUP(A19,Sheet1!$A$4:$N$2722,9,1),"-")</f>
        <v>30</v>
      </c>
      <c r="G19" s="82">
        <f>IFERROR(VLOOKUP(A19,Sheet1!$A$4:$N$2722,10,1),"-")</f>
        <v>2500</v>
      </c>
      <c r="H19" s="82">
        <f>IFERROR(VLOOKUP(A19,Sheet1!$A$4:$N$2722,11,1),"-")</f>
        <v>600</v>
      </c>
      <c r="I19" s="79">
        <f>IFERROR(VLOOKUP($A19,Sheet1!$A$4:$H$2722,8,1),"-")</f>
        <v>175.63</v>
      </c>
      <c r="J19" s="79">
        <f>I19-(I19*Cuprins!$H$24)</f>
        <v>175.63</v>
      </c>
      <c r="L19" s="769" t="s">
        <v>3343</v>
      </c>
    </row>
    <row r="20" spans="1:12" ht="15" customHeight="1" x14ac:dyDescent="0.3">
      <c r="A20" s="13"/>
      <c r="C20" s="13"/>
      <c r="D20" s="13"/>
      <c r="E20" s="13"/>
      <c r="F20" s="13"/>
      <c r="H20" s="13"/>
      <c r="I20" s="13"/>
      <c r="J20" s="13"/>
      <c r="L20" s="769"/>
    </row>
    <row r="21" spans="1:12" ht="15" customHeight="1" x14ac:dyDescent="0.3">
      <c r="A21" s="667"/>
      <c r="B21" s="669" t="s">
        <v>3228</v>
      </c>
      <c r="C21" s="669"/>
      <c r="D21" s="669"/>
      <c r="E21" s="669"/>
      <c r="F21" s="669"/>
      <c r="G21" s="669"/>
      <c r="H21" s="669"/>
      <c r="I21" s="671"/>
      <c r="J21" s="672"/>
      <c r="L21" s="769"/>
    </row>
    <row r="22" spans="1:12" ht="15" customHeight="1" x14ac:dyDescent="0.3">
      <c r="A22" s="668"/>
      <c r="B22" s="670"/>
      <c r="C22" s="670"/>
      <c r="D22" s="670"/>
      <c r="E22" s="670"/>
      <c r="F22" s="670"/>
      <c r="G22" s="670"/>
      <c r="H22" s="670"/>
      <c r="I22" s="673"/>
      <c r="J22" s="674"/>
      <c r="L22" s="769"/>
    </row>
    <row r="23" spans="1:12" ht="15" customHeight="1" x14ac:dyDescent="0.3">
      <c r="A23" s="698" t="s">
        <v>2989</v>
      </c>
      <c r="B23" s="631" t="s">
        <v>2996</v>
      </c>
      <c r="C23" s="631"/>
      <c r="D23" s="631"/>
      <c r="E23" s="642" t="s">
        <v>3035</v>
      </c>
      <c r="F23" s="642" t="s">
        <v>2991</v>
      </c>
      <c r="G23" s="642" t="s">
        <v>2990</v>
      </c>
      <c r="H23" s="642" t="s">
        <v>3010</v>
      </c>
      <c r="I23" s="522" t="s">
        <v>3430</v>
      </c>
      <c r="J23" s="498" t="s">
        <v>3431</v>
      </c>
      <c r="K23" s="7"/>
      <c r="L23" s="769"/>
    </row>
    <row r="24" spans="1:12" ht="15" customHeight="1" x14ac:dyDescent="0.3">
      <c r="A24" s="699"/>
      <c r="B24" s="633"/>
      <c r="C24" s="633"/>
      <c r="D24" s="633"/>
      <c r="E24" s="643"/>
      <c r="F24" s="643"/>
      <c r="G24" s="643"/>
      <c r="H24" s="643"/>
      <c r="I24" s="524"/>
      <c r="J24" s="500"/>
      <c r="K24" s="7"/>
      <c r="L24" s="769"/>
    </row>
    <row r="25" spans="1:12" ht="15" customHeight="1" x14ac:dyDescent="0.3">
      <c r="A25" s="700"/>
      <c r="B25" s="635"/>
      <c r="C25" s="635"/>
      <c r="D25" s="635"/>
      <c r="E25" s="644"/>
      <c r="F25" s="643"/>
      <c r="G25" s="644"/>
      <c r="H25" s="644"/>
      <c r="I25" s="524"/>
      <c r="J25" s="500"/>
      <c r="K25" s="7"/>
      <c r="L25" s="769"/>
    </row>
    <row r="26" spans="1:12" ht="15" customHeight="1" x14ac:dyDescent="0.3">
      <c r="A26" s="109">
        <f>Sheet1!A1034</f>
        <v>304033300500</v>
      </c>
      <c r="B26" s="93" t="str">
        <f>IFERROR(VLOOKUP(A26,Sheet1!$A$4:$H$2722,5,0),"-")</f>
        <v>Saiba galvanizata 35 mm Wedi</v>
      </c>
      <c r="C26" s="94"/>
      <c r="D26" s="95"/>
      <c r="E26" s="30" t="str">
        <f>IFERROR(VLOOKUP(A26,Sheet1!$A$4:$N$2722,7,1),"-")</f>
        <v>pac</v>
      </c>
      <c r="F26" s="247">
        <f>IFERROR(VLOOKUP(A26,Sheet1!$A$4:$N$2722,9,1),"-")</f>
        <v>0</v>
      </c>
      <c r="G26" s="247">
        <f>IFERROR(VLOOKUP(A26,Sheet1!$A$4:$N$2722,10,1),"-")</f>
        <v>0</v>
      </c>
      <c r="H26" s="247">
        <f>IFERROR(VLOOKUP(A26,Sheet1!$A$4:$N$2722,11,1),"-")</f>
        <v>0</v>
      </c>
      <c r="I26" s="26">
        <f>IFERROR(VLOOKUP($A26,Sheet1!$A$4:$H$2722,8,1),"-")</f>
        <v>79.63</v>
      </c>
      <c r="J26" s="26">
        <f>I26-(I26*Cuprins!$H$24)</f>
        <v>79.63</v>
      </c>
      <c r="K26" s="9"/>
      <c r="L26" s="769"/>
    </row>
    <row r="27" spans="1:12" ht="15" customHeight="1" x14ac:dyDescent="0.3">
      <c r="A27" s="107">
        <f>Sheet1!A1035</f>
        <v>304033301000</v>
      </c>
      <c r="B27" s="89" t="str">
        <f>IFERROR(VLOOKUP(A27,Sheet1!$A$4:$H$2722,5,0),"-")</f>
        <v>Adeziv etansare Wedi 610 (430 gr)</v>
      </c>
      <c r="C27" s="90"/>
      <c r="D27" s="91"/>
      <c r="E27" s="41" t="str">
        <f>IFERROR(VLOOKUP(A27,Sheet1!$A$4:$N$2722,7,1),"-")</f>
        <v>buc</v>
      </c>
      <c r="F27" s="237">
        <f>IFERROR(VLOOKUP(A27,Sheet1!$A$4:$N$2722,9,1),"-")</f>
        <v>0</v>
      </c>
      <c r="G27" s="242">
        <f>IFERROR(VLOOKUP(A27,Sheet1!$A$4:$N$2722,10,1),"-")</f>
        <v>0</v>
      </c>
      <c r="H27" s="237">
        <f>IFERROR(VLOOKUP(A27,Sheet1!$A$4:$N$2722,11,1),"-")</f>
        <v>0</v>
      </c>
      <c r="I27" s="292">
        <f>IFERROR(VLOOKUP($A27,Sheet1!$A$4:$H$2722,8,1),"-")</f>
        <v>59.85</v>
      </c>
      <c r="J27" s="42">
        <f>I27-(I27*Cuprins!$H$24)</f>
        <v>59.85</v>
      </c>
      <c r="L27" s="769"/>
    </row>
    <row r="28" spans="1:12" ht="15" customHeight="1" x14ac:dyDescent="0.3">
      <c r="A28" s="105">
        <f>Sheet1!A1036</f>
        <v>304033301500</v>
      </c>
      <c r="B28" s="594" t="str">
        <f>IFERROR(VLOOKUP(A28,Sheet1!$A$4:$H$2722,5,0),"-")</f>
        <v>Banda etansare cu impaslitura 50 ml</v>
      </c>
      <c r="C28" s="595" t="e">
        <f>VLOOKUP(#REF!,Sheet1!$A$4:$H$2722,7,1)</f>
        <v>#REF!</v>
      </c>
      <c r="D28" s="596" t="e">
        <f>VLOOKUP(#REF!,Sheet1!$A$4:$H$2722,7,1)</f>
        <v>#REF!</v>
      </c>
      <c r="E28" s="31" t="str">
        <f>IFERROR(VLOOKUP(A28,Sheet1!$A$4:$N$2722,7,1),"-")</f>
        <v>rol</v>
      </c>
      <c r="F28" s="236">
        <f>IFERROR(VLOOKUP(A28,Sheet1!$A$4:$N$2722,9,1),"-")</f>
        <v>0</v>
      </c>
      <c r="G28" s="232">
        <f>IFERROR(VLOOKUP(A28,Sheet1!$A$4:$N$2722,10,1),"-")</f>
        <v>0</v>
      </c>
      <c r="H28" s="236">
        <f>IFERROR(VLOOKUP(A28,Sheet1!$A$4:$N$2722,11,1),"-")</f>
        <v>50000</v>
      </c>
      <c r="I28" s="26">
        <f>IFERROR(VLOOKUP($A28,Sheet1!$A$4:$H$2722,8,1),"-")</f>
        <v>438.74</v>
      </c>
      <c r="J28" s="26">
        <f>I28-(I28*Cuprins!$H$24)</f>
        <v>438.74</v>
      </c>
      <c r="K28" s="9"/>
      <c r="L28" s="769"/>
    </row>
    <row r="29" spans="1:12" ht="15" customHeight="1" x14ac:dyDescent="0.3">
      <c r="A29" s="107">
        <f>Sheet1!A1037</f>
        <v>304033302000</v>
      </c>
      <c r="B29" s="598" t="str">
        <f>IFERROR(VLOOKUP(A29,Sheet1!$A$4:$H$2722,5,0),"-")</f>
        <v>Coltar interior cu impaslitura Wedi</v>
      </c>
      <c r="C29" s="654"/>
      <c r="D29" s="599"/>
      <c r="E29" s="41" t="str">
        <f>IFERROR(VLOOKUP(A29,Sheet1!$A$4:$N$2722,7,1),"-")</f>
        <v>buc</v>
      </c>
      <c r="F29" s="56">
        <f>IFERROR(VLOOKUP(A29,Sheet1!$A$4:$N$2722,9,1),"-")</f>
        <v>0</v>
      </c>
      <c r="G29" s="38">
        <f>IFERROR(VLOOKUP(A29,Sheet1!$A$4:$N$2722,10,1),"-")</f>
        <v>0</v>
      </c>
      <c r="H29" s="57">
        <f>IFERROR(VLOOKUP(A29,Sheet1!$A$4:$N$2722,11,1),"-")</f>
        <v>0</v>
      </c>
      <c r="I29" s="300">
        <f>IFERROR(VLOOKUP($A29,Sheet1!$A$4:$H$2722,8,1),"-")</f>
        <v>30.01</v>
      </c>
      <c r="J29" s="42">
        <f>I29-(I29*Cuprins!$H$24)</f>
        <v>30.01</v>
      </c>
      <c r="K29" s="9"/>
      <c r="L29" s="769"/>
    </row>
    <row r="30" spans="1:12" ht="15" customHeight="1" x14ac:dyDescent="0.3">
      <c r="A30" s="105">
        <f>Sheet1!A1038</f>
        <v>304033302500</v>
      </c>
      <c r="B30" s="594" t="str">
        <f>IFERROR(VLOOKUP(A30,Sheet1!$A$4:$H$2722,5,0),"-")</f>
        <v>Coltar exterior cu impaslitura Wedi</v>
      </c>
      <c r="C30" s="595" t="e">
        <f>VLOOKUP(#REF!,Sheet1!$A$4:$H$2722,7,1)</f>
        <v>#REF!</v>
      </c>
      <c r="D30" s="596" t="e">
        <f>VLOOKUP(#REF!,Sheet1!$A$4:$H$2722,7,1)</f>
        <v>#REF!</v>
      </c>
      <c r="E30" s="31" t="str">
        <f>IFERROR(VLOOKUP(A30,Sheet1!$A$4:$N$2722,7,1),"-")</f>
        <v>buc</v>
      </c>
      <c r="F30" s="39">
        <f>IFERROR(VLOOKUP(A30,Sheet1!$A$4:$N$2722,9,1),"-")</f>
        <v>0</v>
      </c>
      <c r="G30" s="58">
        <f>IFERROR(VLOOKUP(A30,Sheet1!$A$4:$N$2722,10,1),"-")</f>
        <v>0</v>
      </c>
      <c r="H30" s="39">
        <f>IFERROR(VLOOKUP(A30,Sheet1!$A$4:$N$2722,11,1),"-")</f>
        <v>0</v>
      </c>
      <c r="I30" s="26">
        <f>IFERROR(VLOOKUP($A30,Sheet1!$A$4:$H$2722,8,1),"-")</f>
        <v>30.01</v>
      </c>
      <c r="J30" s="26">
        <f>I30-(I30*Cuprins!$H$24)</f>
        <v>30.01</v>
      </c>
      <c r="K30" s="9"/>
      <c r="L30" s="769"/>
    </row>
    <row r="31" spans="1:12" ht="15" customHeight="1" x14ac:dyDescent="0.3">
      <c r="A31" s="107">
        <f>Sheet1!A1039</f>
        <v>304033303000</v>
      </c>
      <c r="B31" s="598" t="str">
        <f>IFERROR(VLOOKUP(A31,Sheet1!$A$4:$H$2722,5,0),"-")</f>
        <v>Adeziv flexibil bicomponent A+B</v>
      </c>
      <c r="C31" s="751"/>
      <c r="D31" s="752"/>
      <c r="E31" s="41" t="str">
        <f>IFERROR(VLOOKUP(A31,Sheet1!$A$4:$N$2722,7,1),"-")</f>
        <v>buc</v>
      </c>
      <c r="F31" s="56">
        <f>IFERROR(VLOOKUP(A31,Sheet1!$A$4:$N$2722,9,1),"-")</f>
        <v>0</v>
      </c>
      <c r="G31" s="38">
        <f>IFERROR(VLOOKUP(A31,Sheet1!$A$4:$N$2722,10,1),"-")</f>
        <v>0</v>
      </c>
      <c r="H31" s="57">
        <f>IFERROR(VLOOKUP(A31,Sheet1!$A$4:$N$2722,11,1),"-")</f>
        <v>0</v>
      </c>
      <c r="I31" s="300">
        <f>IFERROR(VLOOKUP($A31,Sheet1!$A$4:$H$2722,8,1),"-")</f>
        <v>453.36</v>
      </c>
      <c r="J31" s="42">
        <f>I31-(I31*Cuprins!$H$24)</f>
        <v>453.36</v>
      </c>
      <c r="K31" s="9"/>
      <c r="L31" s="769"/>
    </row>
    <row r="32" spans="1:12" ht="15" customHeight="1" x14ac:dyDescent="0.3">
      <c r="A32" s="105">
        <f>Sheet1!A1040</f>
        <v>304033303500</v>
      </c>
      <c r="B32" s="594" t="str">
        <f>IFERROR(VLOOKUP(A32,Sheet1!$A$4:$H$2722,5,0),"-")</f>
        <v>Banda autoadeziva imbinari 25 m Wedi</v>
      </c>
      <c r="C32" s="595" t="e">
        <f>VLOOKUP(#REF!,Sheet1!$A$4:$H$2722,7,1)</f>
        <v>#REF!</v>
      </c>
      <c r="D32" s="596" t="e">
        <f>VLOOKUP(#REF!,Sheet1!$A$4:$H$2722,7,1)</f>
        <v>#REF!</v>
      </c>
      <c r="E32" s="31" t="str">
        <f>IFERROR(VLOOKUP(A32,Sheet1!$A$4:$N$2722,7,1),"-")</f>
        <v>rol</v>
      </c>
      <c r="F32" s="39">
        <f>IFERROR(VLOOKUP(A32,Sheet1!$A$4:$N$2722,9,1),"-")</f>
        <v>0</v>
      </c>
      <c r="G32" s="58">
        <f>IFERROR(VLOOKUP(A32,Sheet1!$A$4:$N$2722,10,1),"-")</f>
        <v>0</v>
      </c>
      <c r="H32" s="39">
        <f>IFERROR(VLOOKUP(A32,Sheet1!$A$4:$N$2722,11,1),"-")</f>
        <v>25000</v>
      </c>
      <c r="I32" s="339">
        <f>IFERROR(VLOOKUP($A32,Sheet1!$A$4:$H$2722,8,1),"-")</f>
        <v>65.91</v>
      </c>
      <c r="J32" s="26">
        <f>I32-(I32*Cuprins!$H$24)</f>
        <v>65.91</v>
      </c>
      <c r="K32" s="9"/>
      <c r="L32" s="769"/>
    </row>
    <row r="33" spans="1:12" ht="15" customHeight="1" x14ac:dyDescent="0.3">
      <c r="A33" s="107">
        <f>Sheet1!A1041</f>
        <v>304033305000</v>
      </c>
      <c r="B33" s="598" t="str">
        <f>IFERROR(VLOOKUP(A33,Sheet1!$A$4:$H$2722,5,0),"-")</f>
        <v>Scurgere orizontala 50 mm WEDI</v>
      </c>
      <c r="C33" s="751"/>
      <c r="D33" s="752"/>
      <c r="E33" s="41" t="str">
        <f>IFERROR(VLOOKUP(A33,Sheet1!$A$4:$N$2722,7,1),"-")</f>
        <v>buc</v>
      </c>
      <c r="F33" s="56">
        <f>IFERROR(VLOOKUP(A33,Sheet1!$A$4:$N$2722,9,1),"-")</f>
        <v>0</v>
      </c>
      <c r="G33" s="38">
        <f>IFERROR(VLOOKUP(A33,Sheet1!$A$4:$N$2722,10,1),"-")</f>
        <v>50</v>
      </c>
      <c r="H33" s="57">
        <f>IFERROR(VLOOKUP(A33,Sheet1!$A$4:$N$2722,11,1),"-")</f>
        <v>0</v>
      </c>
      <c r="I33" s="338">
        <f>IFERROR(VLOOKUP($A33,Sheet1!$A$4:$H$2722,8,1),"-")</f>
        <v>181.94</v>
      </c>
      <c r="J33" s="25">
        <f>I33-(I33*Cuprins!$H$24)</f>
        <v>181.94</v>
      </c>
      <c r="K33" s="9"/>
      <c r="L33" s="769"/>
    </row>
    <row r="34" spans="1:12" ht="15" customHeight="1" x14ac:dyDescent="0.3">
      <c r="A34" s="105">
        <f>Sheet1!A1042</f>
        <v>304033305500</v>
      </c>
      <c r="B34" s="594" t="str">
        <f>IFERROR(VLOOKUP(A34,Sheet1!$A$4:$H$2722,5,0),"-")</f>
        <v>Scurgere orizontala 40 mm Wedi</v>
      </c>
      <c r="C34" s="595" t="e">
        <f>VLOOKUP(#REF!,Sheet1!$A$4:$H$2722,7,1)</f>
        <v>#REF!</v>
      </c>
      <c r="D34" s="596" t="e">
        <f>VLOOKUP(#REF!,Sheet1!$A$4:$H$2722,7,1)</f>
        <v>#REF!</v>
      </c>
      <c r="E34" s="31" t="str">
        <f>IFERROR(VLOOKUP(A34,Sheet1!$A$4:$N$2722,7,1),"-")</f>
        <v>buc</v>
      </c>
      <c r="F34" s="39">
        <f>IFERROR(VLOOKUP(A34,Sheet1!$A$4:$N$2722,9,1),"-")</f>
        <v>0</v>
      </c>
      <c r="G34" s="58">
        <f>IFERROR(VLOOKUP(A34,Sheet1!$A$4:$N$2722,10,1),"-")</f>
        <v>40</v>
      </c>
      <c r="H34" s="39">
        <f>IFERROR(VLOOKUP(A34,Sheet1!$A$4:$N$2722,11,1),"-")</f>
        <v>0</v>
      </c>
      <c r="I34" s="26">
        <f>IFERROR(VLOOKUP($A34,Sheet1!$A$4:$H$2722,8,1),"-")</f>
        <v>181.94</v>
      </c>
      <c r="J34" s="26">
        <f>I34-(I34*Cuprins!$H$24)</f>
        <v>181.94</v>
      </c>
      <c r="K34" s="9"/>
      <c r="L34" s="769"/>
    </row>
    <row r="35" spans="1:12" ht="15" customHeight="1" x14ac:dyDescent="0.3">
      <c r="A35" s="107">
        <f>Sheet1!A1043</f>
        <v>304033306000</v>
      </c>
      <c r="B35" s="598" t="str">
        <f>IFERROR(VLOOKUP(A35,Sheet1!$A$4:$H$2722,5,0),"-")</f>
        <v>Scurgere canal 900x900x50 mm Wedi</v>
      </c>
      <c r="C35" s="751"/>
      <c r="D35" s="752"/>
      <c r="E35" s="41" t="str">
        <f>IFERROR(VLOOKUP(A35,Sheet1!$A$4:$N$2722,7,1),"-")</f>
        <v>buc</v>
      </c>
      <c r="F35" s="56">
        <f>IFERROR(VLOOKUP(A35,Sheet1!$A$4:$N$2722,9,1),"-")</f>
        <v>0</v>
      </c>
      <c r="G35" s="38">
        <f>IFERROR(VLOOKUP(A35,Sheet1!$A$4:$N$2722,10,1),"-")</f>
        <v>50</v>
      </c>
      <c r="H35" s="57">
        <f>IFERROR(VLOOKUP(A35,Sheet1!$A$4:$N$2722,11,1),"-")</f>
        <v>900</v>
      </c>
      <c r="I35" s="338">
        <f>IFERROR(VLOOKUP($A35,Sheet1!$A$4:$H$2722,8,1),"-")</f>
        <v>1799.25</v>
      </c>
      <c r="J35" s="25">
        <f>I35-(I35*Cuprins!$H$24)</f>
        <v>1799.25</v>
      </c>
      <c r="K35" s="9"/>
      <c r="L35" s="769"/>
    </row>
    <row r="36" spans="1:12" ht="15" customHeight="1" x14ac:dyDescent="0.3">
      <c r="A36" s="105">
        <f>Sheet1!A1044</f>
        <v>304033306500</v>
      </c>
      <c r="B36" s="594" t="str">
        <f>IFERROR(VLOOKUP(A36,Sheet1!$A$4:$H$2722,5,0),"-")</f>
        <v>Capac pt canal 800 mm Wedi</v>
      </c>
      <c r="C36" s="595" t="e">
        <f>VLOOKUP(#REF!,Sheet1!$A$4:$H$2722,7,1)</f>
        <v>#REF!</v>
      </c>
      <c r="D36" s="596" t="e">
        <f>VLOOKUP(#REF!,Sheet1!$A$4:$H$2722,7,1)</f>
        <v>#REF!</v>
      </c>
      <c r="E36" s="31" t="str">
        <f>IFERROR(VLOOKUP(A36,Sheet1!$A$4:$N$2722,7,1),"-")</f>
        <v>buc</v>
      </c>
      <c r="F36" s="39">
        <f>IFERROR(VLOOKUP(A36,Sheet1!$A$4:$N$2722,9,1),"-")</f>
        <v>0</v>
      </c>
      <c r="G36" s="58">
        <f>IFERROR(VLOOKUP(A36,Sheet1!$A$4:$N$2722,10,1),"-")</f>
        <v>0</v>
      </c>
      <c r="H36" s="39">
        <f>IFERROR(VLOOKUP(A36,Sheet1!$A$4:$N$2722,11,1),"-")</f>
        <v>800</v>
      </c>
      <c r="I36" s="26">
        <f>IFERROR(VLOOKUP($A36,Sheet1!$A$4:$H$2722,8,1),"-")</f>
        <v>195.44</v>
      </c>
      <c r="J36" s="26">
        <f>I36-(I36*Cuprins!$H$24)</f>
        <v>195.44</v>
      </c>
      <c r="K36" s="9"/>
      <c r="L36" s="769"/>
    </row>
    <row r="37" spans="1:12" ht="15" customHeight="1" x14ac:dyDescent="0.3">
      <c r="A37" s="107">
        <f>Sheet1!A1045</f>
        <v>304033307000</v>
      </c>
      <c r="B37" s="598" t="str">
        <f>IFERROR(VLOOKUP(A37,Sheet1!$A$4:$H$2722,5,0),"-")</f>
        <v>Scurgere perete 900x76x180 mm Wedi</v>
      </c>
      <c r="C37" s="751"/>
      <c r="D37" s="752"/>
      <c r="E37" s="41" t="str">
        <f>IFERROR(VLOOKUP(A37,Sheet1!$A$4:$N$2722,7,1),"-")</f>
        <v>buc</v>
      </c>
      <c r="F37" s="56">
        <f>IFERROR(VLOOKUP(A37,Sheet1!$A$4:$N$2722,9,1),"-")</f>
        <v>0</v>
      </c>
      <c r="G37" s="38">
        <f>IFERROR(VLOOKUP(A37,Sheet1!$A$4:$N$2722,10,1),"-")</f>
        <v>76</v>
      </c>
      <c r="H37" s="57">
        <f>IFERROR(VLOOKUP(A37,Sheet1!$A$4:$N$2722,11,1),"-")</f>
        <v>900</v>
      </c>
      <c r="I37" s="340">
        <f>IFERROR(VLOOKUP($A37,Sheet1!$A$4:$H$2722,8,1),"-")</f>
        <v>1874.01</v>
      </c>
      <c r="J37" s="25">
        <f>I37-(I37*Cuprins!$H$24)</f>
        <v>1874.01</v>
      </c>
      <c r="K37" s="9"/>
      <c r="L37" s="769"/>
    </row>
    <row r="38" spans="1:12" ht="15" customHeight="1" x14ac:dyDescent="0.3">
      <c r="A38" s="105">
        <f>Sheet1!A1046</f>
        <v>304033307500</v>
      </c>
      <c r="B38" s="594" t="str">
        <f>IFERROR(VLOOKUP(A38,Sheet1!$A$4:$H$2722,5,0),"-")</f>
        <v>Canal scurgere 40 mm, extraplat Wedi</v>
      </c>
      <c r="C38" s="595" t="e">
        <f>VLOOKUP(#REF!,Sheet1!$A$4:$H$2722,7,1)</f>
        <v>#REF!</v>
      </c>
      <c r="D38" s="596" t="e">
        <f>VLOOKUP(#REF!,Sheet1!$A$4:$H$2722,7,1)</f>
        <v>#REF!</v>
      </c>
      <c r="E38" s="31" t="str">
        <f>IFERROR(VLOOKUP(A38,Sheet1!$A$4:$N$2722,7,1),"-")</f>
        <v>buc</v>
      </c>
      <c r="F38" s="39">
        <f>IFERROR(VLOOKUP(A38,Sheet1!$A$4:$N$2722,9,1),"-")</f>
        <v>0</v>
      </c>
      <c r="G38" s="58">
        <f>IFERROR(VLOOKUP(A38,Sheet1!$A$4:$N$2722,10,1),"-")</f>
        <v>40</v>
      </c>
      <c r="H38" s="39">
        <f>IFERROR(VLOOKUP(A38,Sheet1!$A$4:$N$2722,11,1),"-")</f>
        <v>0</v>
      </c>
      <c r="I38" s="26">
        <f>IFERROR(VLOOKUP($A38,Sheet1!$A$4:$H$2722,8,1),"-")</f>
        <v>181.94</v>
      </c>
      <c r="J38" s="26">
        <f>I38-(I38*Cuprins!$H$24)</f>
        <v>181.94</v>
      </c>
      <c r="L38" s="769"/>
    </row>
    <row r="39" spans="1:12" ht="15" customHeight="1" x14ac:dyDescent="0.3">
      <c r="A39" s="108">
        <f>Sheet1!A1047</f>
        <v>304033308000</v>
      </c>
      <c r="B39" s="614" t="str">
        <f>IFERROR(VLOOKUP(A39,Sheet1!$A$4:$H$2722,5,0),"-")</f>
        <v>Set etansare Wedi</v>
      </c>
      <c r="C39" s="609" t="e">
        <f>VLOOKUP(#REF!,Sheet1!$A$4:$H$2722,7,1)</f>
        <v>#REF!</v>
      </c>
      <c r="D39" s="615" t="e">
        <f>VLOOKUP(#REF!,Sheet1!$A$4:$H$2722,7,1)</f>
        <v>#REF!</v>
      </c>
      <c r="E39" s="45" t="str">
        <f>IFERROR(VLOOKUP(A39,Sheet1!$A$4:$N$2722,7,1),"-")</f>
        <v>set</v>
      </c>
      <c r="F39" s="238">
        <f>IFERROR(VLOOKUP(A39,Sheet1!$A$4:$N$2722,9,1),"-")</f>
        <v>0</v>
      </c>
      <c r="G39" s="264">
        <f>IFERROR(VLOOKUP(A39,Sheet1!$A$4:$N$2722,10,1),"-")</f>
        <v>0</v>
      </c>
      <c r="H39" s="264">
        <f>IFERROR(VLOOKUP(A39,Sheet1!$A$4:$N$2722,11,1),"-")</f>
        <v>0</v>
      </c>
      <c r="I39" s="302">
        <f>IFERROR(VLOOKUP($A39,Sheet1!$A$4:$H$2722,8,1),"-")</f>
        <v>292.07</v>
      </c>
      <c r="J39" s="43">
        <f>I39-(I39*Cuprins!$H$24)</f>
        <v>292.07</v>
      </c>
      <c r="L39" s="769"/>
    </row>
    <row r="40" spans="1:12" ht="15" customHeight="1" x14ac:dyDescent="0.3">
      <c r="L40" s="769"/>
    </row>
    <row r="41" spans="1:12" ht="15" customHeight="1" x14ac:dyDescent="0.3">
      <c r="A41" s="667"/>
      <c r="B41" s="669" t="s">
        <v>3229</v>
      </c>
      <c r="C41" s="669"/>
      <c r="D41" s="669"/>
      <c r="E41" s="669"/>
      <c r="F41" s="669"/>
      <c r="G41" s="669"/>
      <c r="H41" s="669"/>
      <c r="I41" s="671"/>
      <c r="J41" s="672"/>
      <c r="L41" s="769"/>
    </row>
    <row r="42" spans="1:12" ht="15" customHeight="1" x14ac:dyDescent="0.3">
      <c r="A42" s="668"/>
      <c r="B42" s="670"/>
      <c r="C42" s="670"/>
      <c r="D42" s="670"/>
      <c r="E42" s="670"/>
      <c r="F42" s="670"/>
      <c r="G42" s="670"/>
      <c r="H42" s="670"/>
      <c r="I42" s="673"/>
      <c r="J42" s="674"/>
      <c r="L42" s="769"/>
    </row>
    <row r="43" spans="1:12" ht="15" customHeight="1" x14ac:dyDescent="0.3">
      <c r="A43" s="698" t="s">
        <v>2989</v>
      </c>
      <c r="B43" s="631" t="s">
        <v>2996</v>
      </c>
      <c r="C43" s="631"/>
      <c r="D43" s="631"/>
      <c r="E43" s="642" t="s">
        <v>3035</v>
      </c>
      <c r="F43" s="642" t="s">
        <v>2991</v>
      </c>
      <c r="G43" s="642" t="s">
        <v>2990</v>
      </c>
      <c r="H43" s="642" t="s">
        <v>3010</v>
      </c>
      <c r="I43" s="522" t="s">
        <v>3430</v>
      </c>
      <c r="J43" s="498" t="s">
        <v>3431</v>
      </c>
      <c r="L43" s="769"/>
    </row>
    <row r="44" spans="1:12" ht="15" customHeight="1" x14ac:dyDescent="0.3">
      <c r="A44" s="699"/>
      <c r="B44" s="633"/>
      <c r="C44" s="633"/>
      <c r="D44" s="633"/>
      <c r="E44" s="643"/>
      <c r="F44" s="643"/>
      <c r="G44" s="643"/>
      <c r="H44" s="643"/>
      <c r="I44" s="524"/>
      <c r="J44" s="500"/>
      <c r="L44" s="769"/>
    </row>
    <row r="45" spans="1:12" ht="15" customHeight="1" x14ac:dyDescent="0.3">
      <c r="A45" s="700"/>
      <c r="B45" s="635"/>
      <c r="C45" s="635"/>
      <c r="D45" s="635"/>
      <c r="E45" s="644"/>
      <c r="F45" s="643"/>
      <c r="G45" s="644"/>
      <c r="H45" s="644"/>
      <c r="I45" s="524"/>
      <c r="J45" s="500"/>
      <c r="L45" s="769"/>
    </row>
    <row r="46" spans="1:12" ht="15" customHeight="1" x14ac:dyDescent="0.3">
      <c r="A46" s="106">
        <f>Sheet1!A1048</f>
        <v>304033400500</v>
      </c>
      <c r="B46" s="626" t="str">
        <f>IFERROR(VLOOKUP(A46,Sheet1!$A$4:$H$2722,5,0),"-")</f>
        <v>Cadita dus patrata 900x900x40 mm Wedi</v>
      </c>
      <c r="C46" s="627" t="e">
        <f>VLOOKUP(#REF!,Sheet1!$A$4:$H$2722,7,1)</f>
        <v>#REF!</v>
      </c>
      <c r="D46" s="628" t="e">
        <f>VLOOKUP(#REF!,Sheet1!$A$4:$H$2722,7,1)</f>
        <v>#REF!</v>
      </c>
      <c r="E46" s="30" t="str">
        <f>IFERROR(VLOOKUP(A46,Sheet1!$A$4:$N$2722,7,1),"-")</f>
        <v>buc</v>
      </c>
      <c r="F46" s="55">
        <f>IFERROR(VLOOKUP(A46,Sheet1!$A$4:$N$2722,9,1),"-")</f>
        <v>40</v>
      </c>
      <c r="G46" s="55">
        <f>IFERROR(VLOOKUP(A46,Sheet1!$A$4:$N$2722,10,1),"-")</f>
        <v>900</v>
      </c>
      <c r="H46" s="55">
        <f>IFERROR(VLOOKUP(A46,Sheet1!$A$4:$N$2722,11,1),"-")</f>
        <v>900</v>
      </c>
      <c r="I46" s="26">
        <f>IFERROR(VLOOKUP($A46,Sheet1!$A$4:$H$2722,8,1),"-")</f>
        <v>907.99</v>
      </c>
      <c r="J46" s="26">
        <f>I46-(I46*Cuprins!$H$24)</f>
        <v>907.99</v>
      </c>
      <c r="L46" s="769"/>
    </row>
    <row r="47" spans="1:12" ht="15" customHeight="1" x14ac:dyDescent="0.3">
      <c r="A47" s="107">
        <f>Sheet1!A1049</f>
        <v>304033401000</v>
      </c>
      <c r="B47" s="89" t="str">
        <f>IFERROR(VLOOKUP(A47,Sheet1!$A$4:$H$2722,5,0),"-")</f>
        <v>Cadita dus patrata 1000x1000x40 mm Wedi</v>
      </c>
      <c r="C47" s="90"/>
      <c r="D47" s="91"/>
      <c r="E47" s="41" t="str">
        <f>IFERROR(VLOOKUP(A47,Sheet1!$A$4:$N$2722,7,1),"-")</f>
        <v>buc</v>
      </c>
      <c r="F47" s="56">
        <f>IFERROR(VLOOKUP(A47,Sheet1!$A$4:$N$2722,9,1),"-")</f>
        <v>40</v>
      </c>
      <c r="G47" s="38">
        <f>IFERROR(VLOOKUP(A47,Sheet1!$A$4:$N$2722,10,1),"-")</f>
        <v>1000</v>
      </c>
      <c r="H47" s="57">
        <f>IFERROR(VLOOKUP(A47,Sheet1!$A$4:$N$2722,11,1),"-")</f>
        <v>1000</v>
      </c>
      <c r="I47" s="300">
        <f>IFERROR(VLOOKUP($A47,Sheet1!$A$4:$H$2722,8,1),"-")</f>
        <v>964.82</v>
      </c>
      <c r="J47" s="42">
        <f>I47-(I47*Cuprins!$H$24)</f>
        <v>964.82</v>
      </c>
      <c r="L47" s="769"/>
    </row>
    <row r="48" spans="1:12" ht="15" customHeight="1" x14ac:dyDescent="0.3">
      <c r="A48" s="106">
        <f>Sheet1!A1050</f>
        <v>304033401500</v>
      </c>
      <c r="B48" s="626" t="str">
        <f>IFERROR(VLOOKUP(A48,Sheet1!$A$4:$H$2722,5,0),"-")</f>
        <v>Cadita dus drept. 1200x900x40 mm Wedi</v>
      </c>
      <c r="C48" s="627" t="e">
        <f>VLOOKUP(#REF!,Sheet1!$A$4:$H$2722,7,1)</f>
        <v>#REF!</v>
      </c>
      <c r="D48" s="628" t="e">
        <f>VLOOKUP(#REF!,Sheet1!$A$4:$H$2722,7,1)</f>
        <v>#REF!</v>
      </c>
      <c r="E48" s="30" t="str">
        <f>IFERROR(VLOOKUP(A48,Sheet1!$A$4:$N$2722,7,1),"-")</f>
        <v>buc</v>
      </c>
      <c r="F48" s="55">
        <f>IFERROR(VLOOKUP(A48,Sheet1!$A$4:$N$2722,9,1),"-")</f>
        <v>40</v>
      </c>
      <c r="G48" s="55">
        <f>IFERROR(VLOOKUP(A48,Sheet1!$A$4:$N$2722,10,1),"-")</f>
        <v>900</v>
      </c>
      <c r="H48" s="55">
        <f>IFERROR(VLOOKUP(A48,Sheet1!$A$4:$N$2722,11,1),"-")</f>
        <v>1200</v>
      </c>
      <c r="I48" s="26">
        <f>IFERROR(VLOOKUP($A48,Sheet1!$A$4:$H$2722,8,1),"-")</f>
        <v>1051.6400000000001</v>
      </c>
      <c r="J48" s="26">
        <f>I48-(I48*Cuprins!$H$24)</f>
        <v>1051.6400000000001</v>
      </c>
      <c r="K48" s="7"/>
      <c r="L48" s="769"/>
    </row>
    <row r="49" spans="1:12" ht="15" customHeight="1" x14ac:dyDescent="0.3">
      <c r="A49" s="108"/>
      <c r="B49" s="614" t="str">
        <f>IFERROR(VLOOKUP(A49,Sheet1!$A$4:$H$2722,5,0),"-")</f>
        <v>-</v>
      </c>
      <c r="C49" s="609"/>
      <c r="D49" s="615"/>
      <c r="E49" s="45" t="str">
        <f>IFERROR(VLOOKUP(A49,Sheet1!$A$4:$N$2722,7,1),"-")</f>
        <v>-</v>
      </c>
      <c r="F49" s="238" t="str">
        <f>IFERROR(VLOOKUP(A49,Sheet1!$A$4:$N$2722,9,1),"-")</f>
        <v>-</v>
      </c>
      <c r="G49" s="264" t="str">
        <f>IFERROR(VLOOKUP(A49,Sheet1!$A$4:$N$2722,10,1),"-")</f>
        <v>-</v>
      </c>
      <c r="H49" s="264" t="str">
        <f>IFERROR(VLOOKUP(A49,Sheet1!$A$4:$N$2722,11,1),"-")</f>
        <v>-</v>
      </c>
      <c r="I49" s="341" t="str">
        <f>IFERROR(VLOOKUP($A49,Sheet1!$A$4:$H$2722,8,1),"-")</f>
        <v>-</v>
      </c>
      <c r="J49" s="29" t="str">
        <f>IFERROR(VLOOKUP($A49,Sheet1!$A$4:$H$2722,8,1),"-")</f>
        <v>-</v>
      </c>
      <c r="L49" s="769"/>
    </row>
    <row r="50" spans="1:12" ht="15" customHeight="1" x14ac:dyDescent="0.3">
      <c r="L50" s="769"/>
    </row>
    <row r="51" spans="1:12" ht="15" customHeight="1" x14ac:dyDescent="0.3">
      <c r="K51" s="9"/>
      <c r="L51" s="769"/>
    </row>
    <row r="52" spans="1:12" ht="15" customHeight="1" x14ac:dyDescent="0.3">
      <c r="L52" s="769"/>
    </row>
    <row r="53" spans="1:12" ht="15" customHeight="1" x14ac:dyDescent="0.3">
      <c r="L53" s="769"/>
    </row>
  </sheetData>
  <mergeCells count="60">
    <mergeCell ref="B49:D49"/>
    <mergeCell ref="L17:L18"/>
    <mergeCell ref="L2:L16"/>
    <mergeCell ref="L19:L53"/>
    <mergeCell ref="A41:A42"/>
    <mergeCell ref="B41:H42"/>
    <mergeCell ref="I41:J42"/>
    <mergeCell ref="A43:A45"/>
    <mergeCell ref="B43:D45"/>
    <mergeCell ref="E43:E45"/>
    <mergeCell ref="F43:F45"/>
    <mergeCell ref="G43:G45"/>
    <mergeCell ref="H43:H45"/>
    <mergeCell ref="I43:I45"/>
    <mergeCell ref="J43:J45"/>
    <mergeCell ref="A21:A22"/>
    <mergeCell ref="I21:J22"/>
    <mergeCell ref="A23:A25"/>
    <mergeCell ref="B23:D25"/>
    <mergeCell ref="E23:E25"/>
    <mergeCell ref="F23:F25"/>
    <mergeCell ref="G23:G25"/>
    <mergeCell ref="H23:H25"/>
    <mergeCell ref="I23:I25"/>
    <mergeCell ref="J23:J25"/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  <mergeCell ref="B46:D46"/>
    <mergeCell ref="B48:D48"/>
    <mergeCell ref="B37:D37"/>
    <mergeCell ref="B38:D38"/>
    <mergeCell ref="B39:D39"/>
    <mergeCell ref="B19:D19"/>
    <mergeCell ref="B35:D35"/>
    <mergeCell ref="B36:D36"/>
    <mergeCell ref="B16:D16"/>
    <mergeCell ref="B17:D17"/>
    <mergeCell ref="B18:D18"/>
    <mergeCell ref="B33:D33"/>
    <mergeCell ref="B34:D34"/>
    <mergeCell ref="B28:D28"/>
    <mergeCell ref="B29:D29"/>
    <mergeCell ref="B30:D30"/>
    <mergeCell ref="B31:D31"/>
    <mergeCell ref="B32:D32"/>
    <mergeCell ref="B21:H22"/>
    <mergeCell ref="B13:D13"/>
    <mergeCell ref="B15:D15"/>
    <mergeCell ref="H10:H12"/>
    <mergeCell ref="I10:I12"/>
    <mergeCell ref="J10:J12"/>
  </mergeCells>
  <hyperlinks>
    <hyperlink ref="A1" location="Cuprins!A1" display="cuprins" xr:uid="{00000000-0004-0000-1200-000000000000}"/>
    <hyperlink ref="C1" location="'Fisa de proiect'!A1" display="Fisa de Proiect" xr:uid="{00000000-0004-0000-12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5597"/>
  </sheetPr>
  <dimension ref="A3:O69"/>
  <sheetViews>
    <sheetView view="pageBreakPreview" topLeftCell="A8" zoomScale="54" zoomScaleNormal="100" workbookViewId="0">
      <selection activeCell="Z40" sqref="Z40"/>
    </sheetView>
  </sheetViews>
  <sheetFormatPr defaultRowHeight="13.8" x14ac:dyDescent="0.3"/>
  <cols>
    <col min="13" max="13" width="9.109375" customWidth="1"/>
  </cols>
  <sheetData>
    <row r="3" spans="1:15" ht="15" customHeight="1" x14ac:dyDescent="0.3"/>
    <row r="4" spans="1:15" ht="15" customHeight="1" x14ac:dyDescent="0.3">
      <c r="A4" s="452" t="s">
        <v>3596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</row>
    <row r="5" spans="1:15" ht="15" customHeight="1" x14ac:dyDescent="0.3">
      <c r="A5" s="452"/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</row>
    <row r="6" spans="1:15" ht="15" customHeight="1" x14ac:dyDescent="0.3">
      <c r="A6" s="452"/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</row>
    <row r="7" spans="1:15" ht="15" customHeight="1" x14ac:dyDescent="0.3">
      <c r="A7" s="452"/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</row>
    <row r="8" spans="1:15" ht="15" customHeight="1" x14ac:dyDescent="0.3">
      <c r="A8" s="452"/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</row>
    <row r="9" spans="1:15" ht="15" customHeight="1" x14ac:dyDescent="0.3">
      <c r="A9" s="452"/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</row>
    <row r="10" spans="1:15" ht="15" customHeight="1" x14ac:dyDescent="0.3">
      <c r="A10" s="452"/>
      <c r="B10" s="452"/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</row>
    <row r="11" spans="1:15" ht="15" customHeight="1" x14ac:dyDescent="0.3">
      <c r="A11" s="452"/>
      <c r="B11" s="452"/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</row>
    <row r="12" spans="1:15" ht="15" customHeight="1" x14ac:dyDescent="0.3">
      <c r="A12" s="452"/>
      <c r="B12" s="452"/>
      <c r="C12" s="452"/>
      <c r="D12" s="452"/>
      <c r="E12" s="452"/>
      <c r="F12" s="452"/>
      <c r="G12" s="452"/>
      <c r="H12" s="452"/>
      <c r="I12" s="452"/>
      <c r="J12" s="452"/>
      <c r="K12" s="452"/>
      <c r="L12" s="452"/>
      <c r="M12" s="452"/>
      <c r="N12" s="452"/>
      <c r="O12" s="452"/>
    </row>
    <row r="13" spans="1:15" ht="15" customHeight="1" x14ac:dyDescent="0.3">
      <c r="A13" s="452"/>
      <c r="B13" s="452"/>
      <c r="C13" s="452"/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</row>
    <row r="14" spans="1:15" ht="15" customHeight="1" x14ac:dyDescent="0.3">
      <c r="A14" s="452"/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</row>
    <row r="15" spans="1:15" ht="15" customHeight="1" x14ac:dyDescent="0.3">
      <c r="A15" s="402"/>
      <c r="B15" s="402"/>
      <c r="C15" s="402"/>
      <c r="D15" s="402"/>
      <c r="E15" s="402"/>
      <c r="F15" s="402"/>
      <c r="G15" s="402"/>
      <c r="H15" s="402"/>
      <c r="I15" s="402"/>
      <c r="J15" s="402"/>
      <c r="K15" s="402"/>
    </row>
    <row r="16" spans="1:15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spans="1:9" ht="15" customHeight="1" x14ac:dyDescent="0.3"/>
    <row r="34" spans="1:9" ht="15" customHeight="1" x14ac:dyDescent="0.3"/>
    <row r="35" spans="1:9" ht="15" customHeight="1" x14ac:dyDescent="0.3"/>
    <row r="36" spans="1:9" ht="15" customHeight="1" x14ac:dyDescent="0.3"/>
    <row r="37" spans="1:9" ht="15" customHeight="1" x14ac:dyDescent="0.3"/>
    <row r="38" spans="1:9" ht="15" customHeight="1" x14ac:dyDescent="0.3"/>
    <row r="39" spans="1:9" ht="15" customHeight="1" x14ac:dyDescent="0.3"/>
    <row r="40" spans="1:9" ht="15" customHeight="1" x14ac:dyDescent="0.3"/>
    <row r="41" spans="1:9" ht="15" customHeight="1" x14ac:dyDescent="0.3">
      <c r="I41" s="397"/>
    </row>
    <row r="42" spans="1:9" ht="15" customHeight="1" x14ac:dyDescent="0.3">
      <c r="I42" s="397"/>
    </row>
    <row r="43" spans="1:9" ht="15" customHeight="1" x14ac:dyDescent="0.3"/>
    <row r="44" spans="1:9" ht="15" customHeight="1" x14ac:dyDescent="0.3">
      <c r="I44" s="399"/>
    </row>
    <row r="45" spans="1:9" ht="15" customHeight="1" x14ac:dyDescent="0.3">
      <c r="I45" s="400"/>
    </row>
    <row r="46" spans="1:9" ht="15" customHeight="1" x14ac:dyDescent="0.3">
      <c r="A46" s="454" t="s">
        <v>3595</v>
      </c>
      <c r="B46" s="454"/>
      <c r="C46" s="454"/>
      <c r="D46" s="454"/>
    </row>
    <row r="47" spans="1:9" ht="15" customHeight="1" x14ac:dyDescent="0.3">
      <c r="A47" s="454"/>
      <c r="B47" s="454"/>
      <c r="C47" s="454"/>
      <c r="D47" s="454"/>
    </row>
    <row r="48" spans="1:9" ht="15" customHeight="1" x14ac:dyDescent="0.3">
      <c r="A48" s="455" t="s">
        <v>3594</v>
      </c>
      <c r="B48" s="455"/>
      <c r="C48" s="397"/>
      <c r="D48" s="397"/>
    </row>
    <row r="49" spans="1:4" ht="15" customHeight="1" x14ac:dyDescent="0.3">
      <c r="A49" s="453" t="s">
        <v>3590</v>
      </c>
      <c r="B49" s="453"/>
      <c r="C49" s="398"/>
      <c r="D49" s="398"/>
    </row>
    <row r="50" spans="1:4" ht="15" customHeight="1" x14ac:dyDescent="0.3">
      <c r="A50" s="453" t="s">
        <v>3591</v>
      </c>
      <c r="B50" s="453"/>
      <c r="C50" s="398"/>
    </row>
    <row r="51" spans="1:4" ht="15" customHeight="1" x14ac:dyDescent="0.3">
      <c r="A51" s="453" t="s">
        <v>3592</v>
      </c>
      <c r="B51" s="453"/>
    </row>
    <row r="52" spans="1:4" ht="15" customHeight="1" x14ac:dyDescent="0.3">
      <c r="A52" s="401" t="s">
        <v>3593</v>
      </c>
    </row>
    <row r="53" spans="1:4" ht="15" customHeight="1" x14ac:dyDescent="0.3"/>
    <row r="54" spans="1:4" ht="15" customHeight="1" x14ac:dyDescent="0.3"/>
    <row r="55" spans="1:4" ht="15" customHeight="1" x14ac:dyDescent="0.3"/>
    <row r="56" spans="1:4" ht="15" customHeight="1" x14ac:dyDescent="0.3"/>
    <row r="57" spans="1:4" ht="15" customHeight="1" x14ac:dyDescent="0.3"/>
    <row r="58" spans="1:4" ht="15" customHeight="1" x14ac:dyDescent="0.3"/>
    <row r="59" spans="1:4" ht="15" customHeight="1" x14ac:dyDescent="0.3"/>
    <row r="60" spans="1:4" ht="15" customHeight="1" x14ac:dyDescent="0.3"/>
    <row r="61" spans="1:4" ht="15" customHeight="1" x14ac:dyDescent="0.3"/>
    <row r="62" spans="1:4" ht="15" customHeight="1" x14ac:dyDescent="0.3"/>
    <row r="63" spans="1:4" ht="15" customHeight="1" x14ac:dyDescent="0.3"/>
    <row r="64" spans="1: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</sheetData>
  <mergeCells count="6">
    <mergeCell ref="A4:O14"/>
    <mergeCell ref="A50:B50"/>
    <mergeCell ref="A51:B51"/>
    <mergeCell ref="A46:D47"/>
    <mergeCell ref="A48:B48"/>
    <mergeCell ref="A49:B49"/>
  </mergeCells>
  <phoneticPr fontId="60" type="noConversion"/>
  <hyperlinks>
    <hyperlink ref="A52" r:id="rId1" display="mailto:a.pistritu@baustoff-metall.com" xr:uid="{00000000-0004-0000-0100-000000000000}"/>
  </hyperlinks>
  <pageMargins left="0.22" right="0.1" top="0.75" bottom="0.75" header="0.3" footer="0.3"/>
  <pageSetup paperSize="9" scale="81" orientation="portrait" r:id="rId2"/>
  <rowBreaks count="1" manualBreakCount="1">
    <brk id="53" max="11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E500"/>
  </sheetPr>
  <dimension ref="A1:L55"/>
  <sheetViews>
    <sheetView view="pageBreakPreview" topLeftCell="A13" zoomScale="70" zoomScaleNormal="130" zoomScaleSheetLayoutView="70" workbookViewId="0">
      <selection activeCell="L2" sqref="L2:L16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68" t="s">
        <v>3233</v>
      </c>
    </row>
    <row r="3" spans="1:12" ht="15" customHeight="1" thickBot="1" x14ac:dyDescent="0.35">
      <c r="K3" s="7"/>
      <c r="L3" s="768"/>
    </row>
    <row r="4" spans="1:12" ht="15" customHeight="1" x14ac:dyDescent="0.3">
      <c r="A4" s="686"/>
      <c r="B4" s="661" t="s">
        <v>3230</v>
      </c>
      <c r="C4" s="661"/>
      <c r="D4" s="661"/>
      <c r="E4" s="661"/>
      <c r="F4" s="661"/>
      <c r="G4" s="661"/>
      <c r="H4" s="661"/>
      <c r="I4" s="738"/>
      <c r="J4" s="664"/>
      <c r="L4" s="768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68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68"/>
    </row>
    <row r="7" spans="1:12" ht="15" customHeight="1" x14ac:dyDescent="0.3">
      <c r="A7" s="1"/>
      <c r="B7" s="318"/>
      <c r="C7" s="4"/>
      <c r="D7" s="4"/>
      <c r="E7" s="4"/>
      <c r="F7" s="4"/>
      <c r="G7" s="4"/>
      <c r="H7" s="5"/>
      <c r="I7" s="3"/>
      <c r="J7" s="3"/>
      <c r="L7" s="768"/>
    </row>
    <row r="8" spans="1:12" ht="15" customHeight="1" x14ac:dyDescent="0.3">
      <c r="A8" s="667"/>
      <c r="B8" s="669" t="s">
        <v>3233</v>
      </c>
      <c r="C8" s="669"/>
      <c r="D8" s="669"/>
      <c r="E8" s="669"/>
      <c r="F8" s="669"/>
      <c r="G8" s="669"/>
      <c r="H8" s="669"/>
      <c r="I8" s="671"/>
      <c r="J8" s="672"/>
      <c r="L8" s="768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68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68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68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68"/>
    </row>
    <row r="13" spans="1:12" ht="15" customHeight="1" x14ac:dyDescent="0.3">
      <c r="A13" s="106">
        <f>Sheet1!A1051</f>
        <v>304039100000</v>
      </c>
      <c r="B13" s="626" t="str">
        <f>IFERROR(VLOOKUP(A13,Sheet1!$A$4:$H$2722,5,0),"-")</f>
        <v>XPS  20 mm</v>
      </c>
      <c r="C13" s="627" t="e">
        <f>VLOOKUP(#REF!,Sheet1!$A$4:$H$2722,7,1)</f>
        <v>#REF!</v>
      </c>
      <c r="D13" s="628" t="e">
        <f>VLOOKUP(#REF!,Sheet1!$A$4:$H$2722,7,1)</f>
        <v>#REF!</v>
      </c>
      <c r="E13" s="30" t="str">
        <f>IFERROR(VLOOKUP(A13,Sheet1!$A$4:$N$2722,7,1),"-")</f>
        <v xml:space="preserve">mc </v>
      </c>
      <c r="F13" s="55">
        <f>IFERROR(VLOOKUP(A13,Sheet1!$A$4:$N$2722,9,1),"-")</f>
        <v>20</v>
      </c>
      <c r="G13" s="55">
        <f>IFERROR(VLOOKUP(A13,Sheet1!$A$4:$N$2722,10,1),"-")</f>
        <v>615</v>
      </c>
      <c r="H13" s="55">
        <f>IFERROR(VLOOKUP(A13,Sheet1!$A$4:$N$2722,11,1),"-")</f>
        <v>1265</v>
      </c>
      <c r="I13" s="26">
        <f>IFERROR(VLOOKUP($A13,Sheet1!$A$4:$H$2722,8,1),"-")</f>
        <v>571.22</v>
      </c>
      <c r="J13" s="26">
        <f>I13-(I13*Cuprins!$H$25)</f>
        <v>571.22</v>
      </c>
      <c r="K13" s="8"/>
      <c r="L13" s="768"/>
    </row>
    <row r="14" spans="1:12" ht="15" customHeight="1" x14ac:dyDescent="0.3">
      <c r="A14" s="107">
        <f>Sheet1!A1052</f>
        <v>304039100300</v>
      </c>
      <c r="B14" s="89" t="str">
        <f>IFERROR(VLOOKUP(A14,Sheet1!$A$4:$H$2722,5,0),"-")</f>
        <v>XPS  30 mm</v>
      </c>
      <c r="C14" s="90"/>
      <c r="D14" s="91"/>
      <c r="E14" s="41" t="str">
        <f>IFERROR(VLOOKUP(A14,Sheet1!$A$4:$N$2722,7,1),"-")</f>
        <v xml:space="preserve">mc </v>
      </c>
      <c r="F14" s="56">
        <f>IFERROR(VLOOKUP(A14,Sheet1!$A$4:$N$2722,9,1),"-")</f>
        <v>30</v>
      </c>
      <c r="G14" s="38">
        <f>IFERROR(VLOOKUP(A14,Sheet1!$A$4:$N$2722,10,1),"-")</f>
        <v>615</v>
      </c>
      <c r="H14" s="57">
        <f>IFERROR(VLOOKUP(A14,Sheet1!$A$4:$N$2722,11,1),"-")</f>
        <v>1265</v>
      </c>
      <c r="I14" s="292">
        <f>IFERROR(VLOOKUP($A14,Sheet1!$A$4:$H$2722,8,1),"-")</f>
        <v>494.49</v>
      </c>
      <c r="J14" s="42">
        <f>I14-(I14*Cuprins!$H$25)</f>
        <v>494.49</v>
      </c>
      <c r="L14" s="768"/>
    </row>
    <row r="15" spans="1:12" ht="15" customHeight="1" x14ac:dyDescent="0.3">
      <c r="A15" s="105">
        <f>Sheet1!A1053</f>
        <v>304039100400</v>
      </c>
      <c r="B15" s="594" t="str">
        <f>IFERROR(VLOOKUP(A15,Sheet1!$A$4:$H$2722,5,0),"-")</f>
        <v>XPS  40 mm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 xml:space="preserve">mc </v>
      </c>
      <c r="F15" s="39">
        <f>IFERROR(VLOOKUP(A15,Sheet1!$A$4:$N$2722,9,1),"-")</f>
        <v>40</v>
      </c>
      <c r="G15" s="58">
        <f>IFERROR(VLOOKUP(A15,Sheet1!$A$4:$N$2722,10,1),"-")</f>
        <v>615</v>
      </c>
      <c r="H15" s="39">
        <f>IFERROR(VLOOKUP(A15,Sheet1!$A$4:$N$2722,11,1),"-")</f>
        <v>1265</v>
      </c>
      <c r="I15" s="26">
        <f>IFERROR(VLOOKUP($A15,Sheet1!$A$4:$H$2722,8,1),"-")</f>
        <v>571.22</v>
      </c>
      <c r="J15" s="26">
        <f>I15-(I15*Cuprins!$H$25)</f>
        <v>571.22</v>
      </c>
      <c r="L15" s="768"/>
    </row>
    <row r="16" spans="1:12" ht="15" customHeight="1" x14ac:dyDescent="0.3">
      <c r="A16" s="107">
        <f>Sheet1!A1054</f>
        <v>304039100500</v>
      </c>
      <c r="B16" s="598" t="str">
        <f>IFERROR(VLOOKUP(A16,Sheet1!$A$4:$H$2722,5,0),"-")</f>
        <v>XPS  50 mm</v>
      </c>
      <c r="C16" s="654"/>
      <c r="D16" s="599"/>
      <c r="E16" s="41" t="str">
        <f>IFERROR(VLOOKUP(A16,Sheet1!$A$4:$N$2722,7,1),"-")</f>
        <v xml:space="preserve">mc </v>
      </c>
      <c r="F16" s="56">
        <f>IFERROR(VLOOKUP(A16,Sheet1!$A$4:$N$2722,9,1),"-")</f>
        <v>50</v>
      </c>
      <c r="G16" s="38">
        <f>IFERROR(VLOOKUP(A16,Sheet1!$A$4:$N$2722,10,1),"-")</f>
        <v>615</v>
      </c>
      <c r="H16" s="57">
        <f>IFERROR(VLOOKUP(A16,Sheet1!$A$4:$N$2722,11,1),"-")</f>
        <v>1265</v>
      </c>
      <c r="I16" s="292">
        <f>IFERROR(VLOOKUP($A16,Sheet1!$A$4:$H$2722,8,1),"-")</f>
        <v>494.49</v>
      </c>
      <c r="J16" s="42">
        <f>I16-(I16*Cuprins!$H$25)</f>
        <v>494.49</v>
      </c>
      <c r="L16" s="768"/>
    </row>
    <row r="17" spans="1:12" ht="15" customHeight="1" x14ac:dyDescent="0.3">
      <c r="A17" s="105">
        <f>Sheet1!A1055</f>
        <v>304039100600</v>
      </c>
      <c r="B17" s="594" t="str">
        <f>IFERROR(VLOOKUP(A17,Sheet1!$A$4:$H$2722,5,0),"-")</f>
        <v>XPS  60- mm</v>
      </c>
      <c r="C17" s="595" t="e">
        <f>VLOOKUP(#REF!,Sheet1!$A$4:$H$2722,7,1)</f>
        <v>#REF!</v>
      </c>
      <c r="D17" s="596" t="e">
        <f>VLOOKUP(#REF!,Sheet1!$A$4:$H$2722,7,1)</f>
        <v>#REF!</v>
      </c>
      <c r="E17" s="31" t="str">
        <f>IFERROR(VLOOKUP(A17,Sheet1!$A$4:$N$2722,7,1),"-")</f>
        <v xml:space="preserve">mc </v>
      </c>
      <c r="F17" s="39">
        <f>IFERROR(VLOOKUP(A17,Sheet1!$A$4:$N$2722,9,1),"-")</f>
        <v>60</v>
      </c>
      <c r="G17" s="58">
        <f>IFERROR(VLOOKUP(A17,Sheet1!$A$4:$N$2722,10,1),"-")</f>
        <v>615</v>
      </c>
      <c r="H17" s="39">
        <f>IFERROR(VLOOKUP(A17,Sheet1!$A$4:$N$2722,11,1),"-")</f>
        <v>1265</v>
      </c>
      <c r="I17" s="26">
        <f>IFERROR(VLOOKUP($A17,Sheet1!$A$4:$H$2722,8,1),"-")</f>
        <v>571.22</v>
      </c>
      <c r="J17" s="26">
        <f>I17-(I17*Cuprins!$H$25)</f>
        <v>571.22</v>
      </c>
      <c r="L17" s="494">
        <f>Wedi!L17+1</f>
        <v>82</v>
      </c>
    </row>
    <row r="18" spans="1:12" ht="15" customHeight="1" x14ac:dyDescent="0.3">
      <c r="A18" s="107">
        <f>Sheet1!A1056</f>
        <v>304039100800</v>
      </c>
      <c r="B18" s="598" t="str">
        <f>IFERROR(VLOOKUP(A18,Sheet1!$A$4:$H$2722,5,0),"-")</f>
        <v>XPS  80 mm</v>
      </c>
      <c r="C18" s="751"/>
      <c r="D18" s="752"/>
      <c r="E18" s="41" t="str">
        <f>IFERROR(VLOOKUP(A18,Sheet1!$A$4:$N$2722,7,1),"-")</f>
        <v xml:space="preserve">mc </v>
      </c>
      <c r="F18" s="56">
        <f>IFERROR(VLOOKUP(A18,Sheet1!$A$4:$N$2722,9,1),"-")</f>
        <v>80</v>
      </c>
      <c r="G18" s="38">
        <f>IFERROR(VLOOKUP(A18,Sheet1!$A$4:$N$2722,10,1),"-")</f>
        <v>615</v>
      </c>
      <c r="H18" s="57">
        <f>IFERROR(VLOOKUP(A18,Sheet1!$A$4:$N$2722,11,1),"-")</f>
        <v>1265</v>
      </c>
      <c r="I18" s="292">
        <f>IFERROR(VLOOKUP($A18,Sheet1!$A$4:$H$2722,8,1),"-")</f>
        <v>571.22</v>
      </c>
      <c r="J18" s="42">
        <f>I18-(I18*Cuprins!$H$25)</f>
        <v>571.22</v>
      </c>
      <c r="L18" s="494"/>
    </row>
    <row r="19" spans="1:12" ht="15" customHeight="1" x14ac:dyDescent="0.3">
      <c r="A19" s="105">
        <f>Sheet1!A1057</f>
        <v>304039101000</v>
      </c>
      <c r="B19" s="594" t="str">
        <f>IFERROR(VLOOKUP(A19,Sheet1!$A$4:$H$2722,5,0),"-")</f>
        <v>XPS  100 mm</v>
      </c>
      <c r="C19" s="595" t="e">
        <f>VLOOKUP(#REF!,Sheet1!$A$4:$H$2722,7,1)</f>
        <v>#REF!</v>
      </c>
      <c r="D19" s="596" t="e">
        <f>VLOOKUP(#REF!,Sheet1!$A$4:$H$2722,7,1)</f>
        <v>#REF!</v>
      </c>
      <c r="E19" s="31" t="str">
        <f>IFERROR(VLOOKUP(A19,Sheet1!$A$4:$N$2722,7,1),"-")</f>
        <v xml:space="preserve">mc </v>
      </c>
      <c r="F19" s="39">
        <f>IFERROR(VLOOKUP(A19,Sheet1!$A$4:$N$2722,9,1),"-")</f>
        <v>100</v>
      </c>
      <c r="G19" s="58">
        <f>IFERROR(VLOOKUP(A19,Sheet1!$A$4:$N$2722,10,1),"-")</f>
        <v>615</v>
      </c>
      <c r="H19" s="39">
        <f>IFERROR(VLOOKUP(A19,Sheet1!$A$4:$N$2722,11,1),"-")</f>
        <v>1265</v>
      </c>
      <c r="I19" s="26">
        <f>IFERROR(VLOOKUP($A19,Sheet1!$A$4:$H$2722,8,1),"-")</f>
        <v>579.04</v>
      </c>
      <c r="J19" s="26">
        <f>I19-(I19*Cuprins!$H$25)</f>
        <v>579.04</v>
      </c>
      <c r="L19" s="769" t="s">
        <v>3344</v>
      </c>
    </row>
    <row r="20" spans="1:12" ht="15" customHeight="1" x14ac:dyDescent="0.3">
      <c r="A20" s="107">
        <f>Sheet1!A1058</f>
        <v>304039101700</v>
      </c>
      <c r="B20" s="598" t="str">
        <f>IFERROR(VLOOKUP(A20,Sheet1!$A$4:$H$2722,5,0),"-")</f>
        <v>XPS 70 mm</v>
      </c>
      <c r="C20" s="751"/>
      <c r="D20" s="752"/>
      <c r="E20" s="41" t="str">
        <f>IFERROR(VLOOKUP(A20,Sheet1!$A$4:$N$2722,7,1),"-")</f>
        <v xml:space="preserve">mc </v>
      </c>
      <c r="F20" s="56">
        <f>IFERROR(VLOOKUP(A20,Sheet1!$A$4:$N$2722,9,1),"-")</f>
        <v>70</v>
      </c>
      <c r="G20" s="38">
        <f>IFERROR(VLOOKUP(A20,Sheet1!$A$4:$N$2722,10,1),"-")</f>
        <v>615</v>
      </c>
      <c r="H20" s="57">
        <f>IFERROR(VLOOKUP(A20,Sheet1!$A$4:$N$2722,11,1),"-")</f>
        <v>1265</v>
      </c>
      <c r="I20" s="292">
        <f>IFERROR(VLOOKUP($A20,Sheet1!$A$4:$H$2722,8,1),"-")</f>
        <v>571.22</v>
      </c>
      <c r="J20" s="42">
        <f>I20-(I20*Cuprins!$H$25)</f>
        <v>571.22</v>
      </c>
      <c r="L20" s="769"/>
    </row>
    <row r="21" spans="1:12" ht="15" customHeight="1" x14ac:dyDescent="0.3">
      <c r="A21" s="105">
        <f>Sheet1!A1059</f>
        <v>304039102000</v>
      </c>
      <c r="B21" s="594" t="str">
        <f>IFERROR(VLOOKUP(A21,Sheet1!$A$4:$H$2722,5,0),"-")</f>
        <v>XPS 200 mm</v>
      </c>
      <c r="C21" s="595" t="e">
        <f>VLOOKUP(#REF!,Sheet1!$A$4:$H$2722,7,1)</f>
        <v>#REF!</v>
      </c>
      <c r="D21" s="596" t="e">
        <f>VLOOKUP(#REF!,Sheet1!$A$4:$H$2722,7,1)</f>
        <v>#REF!</v>
      </c>
      <c r="E21" s="31" t="str">
        <f>IFERROR(VLOOKUP(A21,Sheet1!$A$4:$N$2722,7,1),"-")</f>
        <v xml:space="preserve">mc </v>
      </c>
      <c r="F21" s="39">
        <f>IFERROR(VLOOKUP(A21,Sheet1!$A$4:$N$2722,9,1),"-")</f>
        <v>200</v>
      </c>
      <c r="G21" s="58">
        <f>IFERROR(VLOOKUP(A21,Sheet1!$A$4:$N$2722,10,1),"-")</f>
        <v>615</v>
      </c>
      <c r="H21" s="39">
        <f>IFERROR(VLOOKUP(A21,Sheet1!$A$4:$N$2722,11,1),"-")</f>
        <v>1265</v>
      </c>
      <c r="I21" s="26">
        <f>IFERROR(VLOOKUP($A21,Sheet1!$A$4:$H$2722,8,1),"-")</f>
        <v>923.34</v>
      </c>
      <c r="J21" s="26">
        <f>I21-(I21*Cuprins!$H$25)</f>
        <v>923.34</v>
      </c>
      <c r="L21" s="769"/>
    </row>
    <row r="22" spans="1:12" ht="15" customHeight="1" x14ac:dyDescent="0.3">
      <c r="A22" s="108"/>
      <c r="B22" s="614" t="str">
        <f>IFERROR(VLOOKUP(A22,Sheet1!$A$4:$H$2722,5,0),"-")</f>
        <v>-</v>
      </c>
      <c r="C22" s="609"/>
      <c r="D22" s="615"/>
      <c r="E22" s="45" t="str">
        <f>IFERROR(VLOOKUP(A22,Sheet1!$A$4:$N$2722,7,1),"-")</f>
        <v>-</v>
      </c>
      <c r="F22" s="238" t="str">
        <f>IFERROR(VLOOKUP(A22,Sheet1!$A$4:$N$2722,9,1),"-")</f>
        <v>-</v>
      </c>
      <c r="G22" s="264" t="str">
        <f>IFERROR(VLOOKUP(A22,Sheet1!$A$4:$N$2722,10,1),"-")</f>
        <v>-</v>
      </c>
      <c r="H22" s="264" t="str">
        <f>IFERROR(VLOOKUP(A22,Sheet1!$A$4:$N$2722,11,1),"-")</f>
        <v>-</v>
      </c>
      <c r="I22" s="302" t="str">
        <f>IFERROR(VLOOKUP($A22,Sheet1!$A$4:$H$2722,8,1),"-")</f>
        <v>-</v>
      </c>
      <c r="J22" s="43" t="str">
        <f>IFERROR(VLOOKUP($A22,Sheet1!$A$4:$H$2722,8,1),"-")</f>
        <v>-</v>
      </c>
      <c r="K22" s="7"/>
      <c r="L22" s="769"/>
    </row>
    <row r="23" spans="1:12" ht="15" customHeight="1" x14ac:dyDescent="0.3">
      <c r="K23" s="9"/>
      <c r="L23" s="769"/>
    </row>
    <row r="24" spans="1:12" ht="15" customHeight="1" x14ac:dyDescent="0.3">
      <c r="L24" s="769"/>
    </row>
    <row r="25" spans="1:12" ht="15" customHeight="1" x14ac:dyDescent="0.3">
      <c r="K25" s="9"/>
      <c r="L25" s="769"/>
    </row>
    <row r="26" spans="1:12" ht="15" customHeight="1" x14ac:dyDescent="0.3">
      <c r="K26" s="9"/>
      <c r="L26" s="769"/>
    </row>
    <row r="27" spans="1:12" ht="15" customHeight="1" x14ac:dyDescent="0.3">
      <c r="K27" s="9"/>
      <c r="L27" s="769"/>
    </row>
    <row r="28" spans="1:12" ht="15" customHeight="1" x14ac:dyDescent="0.3">
      <c r="K28" s="9"/>
      <c r="L28" s="769"/>
    </row>
    <row r="29" spans="1:12" ht="15" customHeight="1" x14ac:dyDescent="0.3">
      <c r="K29" s="9"/>
      <c r="L29" s="769"/>
    </row>
    <row r="30" spans="1:12" ht="15" customHeight="1" x14ac:dyDescent="0.3">
      <c r="K30" s="9"/>
      <c r="L30" s="769"/>
    </row>
    <row r="31" spans="1:12" ht="15" customHeight="1" x14ac:dyDescent="0.3">
      <c r="K31" s="9"/>
      <c r="L31" s="769"/>
    </row>
    <row r="32" spans="1:12" ht="15" customHeight="1" x14ac:dyDescent="0.3">
      <c r="K32" s="9"/>
      <c r="L32" s="769"/>
    </row>
    <row r="33" spans="11:12" ht="15" customHeight="1" x14ac:dyDescent="0.3">
      <c r="K33" s="9"/>
      <c r="L33" s="769"/>
    </row>
    <row r="34" spans="11:12" ht="15" customHeight="1" x14ac:dyDescent="0.3">
      <c r="K34" s="9"/>
      <c r="L34" s="769"/>
    </row>
    <row r="35" spans="11:12" ht="15" customHeight="1" x14ac:dyDescent="0.3">
      <c r="L35" s="769"/>
    </row>
    <row r="36" spans="11:12" ht="15" customHeight="1" x14ac:dyDescent="0.3">
      <c r="L36" s="769"/>
    </row>
    <row r="37" spans="11:12" ht="15" customHeight="1" x14ac:dyDescent="0.3">
      <c r="L37" s="769"/>
    </row>
    <row r="38" spans="11:12" ht="15" customHeight="1" x14ac:dyDescent="0.3">
      <c r="L38" s="769"/>
    </row>
    <row r="39" spans="11:12" ht="15" customHeight="1" x14ac:dyDescent="0.3">
      <c r="L39" s="769"/>
    </row>
    <row r="40" spans="11:12" ht="15" customHeight="1" x14ac:dyDescent="0.3">
      <c r="L40" s="769"/>
    </row>
    <row r="41" spans="11:12" ht="15" customHeight="1" x14ac:dyDescent="0.3">
      <c r="L41" s="769"/>
    </row>
    <row r="42" spans="11:12" ht="15" customHeight="1" x14ac:dyDescent="0.3">
      <c r="K42" s="7"/>
      <c r="L42" s="769"/>
    </row>
    <row r="43" spans="11:12" ht="15" customHeight="1" x14ac:dyDescent="0.3">
      <c r="L43" s="769"/>
    </row>
    <row r="44" spans="11:12" ht="15" customHeight="1" x14ac:dyDescent="0.3">
      <c r="L44" s="769"/>
    </row>
    <row r="45" spans="11:12" ht="15" customHeight="1" x14ac:dyDescent="0.3">
      <c r="K45" s="9"/>
      <c r="L45" s="769"/>
    </row>
    <row r="46" spans="11:12" ht="15" customHeight="1" x14ac:dyDescent="0.3">
      <c r="L46" s="769"/>
    </row>
    <row r="47" spans="11:12" ht="15" customHeight="1" x14ac:dyDescent="0.3">
      <c r="L47" s="769"/>
    </row>
    <row r="48" spans="11:12" ht="15" customHeight="1" x14ac:dyDescent="0.3">
      <c r="L48" s="769"/>
    </row>
    <row r="49" spans="11:12" ht="15" customHeight="1" x14ac:dyDescent="0.3">
      <c r="L49" s="769"/>
    </row>
    <row r="50" spans="11:12" ht="15" customHeight="1" x14ac:dyDescent="0.3">
      <c r="L50" s="769"/>
    </row>
    <row r="51" spans="11:12" ht="15" customHeight="1" x14ac:dyDescent="0.3">
      <c r="L51" s="769"/>
    </row>
    <row r="52" spans="11:12" ht="15" customHeight="1" x14ac:dyDescent="0.3">
      <c r="K52" s="9"/>
      <c r="L52" s="769"/>
    </row>
    <row r="53" spans="11:12" ht="15" customHeight="1" x14ac:dyDescent="0.3">
      <c r="L53" s="769"/>
    </row>
    <row r="54" spans="11:12" ht="15" customHeight="1" x14ac:dyDescent="0.3"/>
    <row r="55" spans="11:12" ht="15" customHeight="1" x14ac:dyDescent="0.3"/>
  </sheetData>
  <mergeCells count="26">
    <mergeCell ref="A4:A6"/>
    <mergeCell ref="B4:H6"/>
    <mergeCell ref="I4:J6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B22:D22"/>
    <mergeCell ref="L17:L18"/>
    <mergeCell ref="B19:D19"/>
    <mergeCell ref="B20:D20"/>
    <mergeCell ref="B21:D21"/>
    <mergeCell ref="L19:L53"/>
    <mergeCell ref="B18:D18"/>
    <mergeCell ref="B17:D17"/>
    <mergeCell ref="L2:L16"/>
    <mergeCell ref="J10:J12"/>
    <mergeCell ref="B16:D16"/>
    <mergeCell ref="B13:D13"/>
    <mergeCell ref="B15:D15"/>
  </mergeCells>
  <hyperlinks>
    <hyperlink ref="A1" location="Cuprins!A1" display="cuprins" xr:uid="{00000000-0004-0000-1300-000000000000}"/>
    <hyperlink ref="C1" location="'Fisa de proiect'!A1" display="Fisa de Proiect" xr:uid="{00000000-0004-0000-13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33048"/>
  </sheetPr>
  <dimension ref="A1:L209"/>
  <sheetViews>
    <sheetView view="pageBreakPreview" zoomScale="42" zoomScaleNormal="130" zoomScaleSheetLayoutView="70" workbookViewId="0">
      <pane ySplit="1" topLeftCell="A86" activePane="bottomLeft" state="frozen"/>
      <selection pane="bottomLeft" activeCell="AK149" sqref="AK149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6" width="7.88671875" customWidth="1"/>
    <col min="7" max="8" width="8.6640625" customWidth="1"/>
    <col min="9" max="10" width="11.66406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77" t="s">
        <v>3235</v>
      </c>
    </row>
    <row r="3" spans="1:12" ht="15" customHeight="1" thickBot="1" x14ac:dyDescent="0.35">
      <c r="K3" s="7"/>
      <c r="L3" s="777"/>
    </row>
    <row r="4" spans="1:12" ht="15" customHeight="1" x14ac:dyDescent="0.3">
      <c r="A4" s="686"/>
      <c r="B4" s="661" t="s">
        <v>3378</v>
      </c>
      <c r="C4" s="661"/>
      <c r="D4" s="661"/>
      <c r="E4" s="661"/>
      <c r="F4" s="661"/>
      <c r="G4" s="661"/>
      <c r="H4" s="661"/>
      <c r="I4" s="738"/>
      <c r="J4" s="664"/>
      <c r="L4" s="777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77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77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777"/>
    </row>
    <row r="8" spans="1:12" ht="15" customHeight="1" x14ac:dyDescent="0.3">
      <c r="A8" s="667"/>
      <c r="B8" s="669" t="s">
        <v>3234</v>
      </c>
      <c r="C8" s="669"/>
      <c r="D8" s="669"/>
      <c r="E8" s="669"/>
      <c r="F8" s="669"/>
      <c r="G8" s="669"/>
      <c r="H8" s="669"/>
      <c r="I8" s="671"/>
      <c r="J8" s="672"/>
      <c r="L8" s="77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77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77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77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77"/>
    </row>
    <row r="13" spans="1:12" ht="15" customHeight="1" x14ac:dyDescent="0.3">
      <c r="A13" s="106">
        <f>Sheet1!A1067</f>
        <v>351040111500</v>
      </c>
      <c r="B13" s="773" t="str">
        <f>IFERROR(VLOOKUP(A13,Sheet1!$A$4:$H$2722,5,0),"-")</f>
        <v>FM Ecomin Filigran SK 600x600x13</v>
      </c>
      <c r="C13" s="774" t="e">
        <f>VLOOKUP(#REF!,Sheet1!$A$4:$H$2722,7,1)</f>
        <v>#REF!</v>
      </c>
      <c r="D13" s="775" t="e">
        <f>VLOOKUP(#REF!,Sheet1!$A$4:$H$2722,7,1)</f>
        <v>#REF!</v>
      </c>
      <c r="E13" s="30" t="str">
        <f>IFERROR(VLOOKUP(A13,Sheet1!$A$4:$N$2722,7,1),"-")</f>
        <v xml:space="preserve">mp </v>
      </c>
      <c r="F13" s="55">
        <f>IFERROR(VLOOKUP(A13,Sheet1!$A$4:$N$2722,9,1),"-")</f>
        <v>13</v>
      </c>
      <c r="G13" s="55">
        <f>IFERROR(VLOOKUP(A13,Sheet1!$A$4:$N$2722,10,1),"-")</f>
        <v>600</v>
      </c>
      <c r="H13" s="55">
        <f>IFERROR(VLOOKUP(A13,Sheet1!$A$4:$N$2722,11,1),"-")</f>
        <v>600</v>
      </c>
      <c r="I13" s="26">
        <f>IFERROR(VLOOKUP($A13,Sheet1!$A$4:$H$2722,8,1),"-")</f>
        <v>24.03</v>
      </c>
      <c r="J13" s="26">
        <f>I13-(I13*Cuprins!$H$26)</f>
        <v>24.03</v>
      </c>
      <c r="K13" s="8"/>
      <c r="L13" s="777"/>
    </row>
    <row r="14" spans="1:12" ht="15" customHeight="1" x14ac:dyDescent="0.3">
      <c r="A14" s="107">
        <f>Sheet1!A1066</f>
        <v>351040110500</v>
      </c>
      <c r="B14" s="342" t="str">
        <f>IFERROR(VLOOKUP(A14,Sheet1!$A$4:$H$2722,5,0),"-")</f>
        <v>FM Ecomin Filigran SK 1200x600x13</v>
      </c>
      <c r="C14" s="343"/>
      <c r="D14" s="344"/>
      <c r="E14" s="41" t="str">
        <f>IFERROR(VLOOKUP(A14,Sheet1!$A$4:$N$2722,7,1),"-")</f>
        <v xml:space="preserve">mp </v>
      </c>
      <c r="F14" s="56">
        <f>IFERROR(VLOOKUP(A14,Sheet1!$A$4:$N$2722,9,1),"-")</f>
        <v>13</v>
      </c>
      <c r="G14" s="38">
        <f>IFERROR(VLOOKUP(A14,Sheet1!$A$4:$N$2722,10,1),"-")</f>
        <v>600</v>
      </c>
      <c r="H14" s="57">
        <f>IFERROR(VLOOKUP(A14,Sheet1!$A$4:$N$2722,11,1),"-")</f>
        <v>1200</v>
      </c>
      <c r="I14" s="292">
        <f>IFERROR(VLOOKUP($A14,Sheet1!$A$4:$H$2722,8,1),"-")</f>
        <v>24.03</v>
      </c>
      <c r="J14" s="42">
        <f>I14-(I14*Cuprins!$H$26)</f>
        <v>24.03</v>
      </c>
      <c r="L14" s="777"/>
    </row>
    <row r="15" spans="1:12" ht="15" customHeight="1" x14ac:dyDescent="0.3">
      <c r="A15" s="106">
        <f>Sheet1!A1068</f>
        <v>351040120500</v>
      </c>
      <c r="B15" s="773" t="str">
        <f>IFERROR(VLOOKUP(A15,Sheet1!$A$4:$H$2722,5,0),"-")</f>
        <v>FM Ecomin Orbit Micro SK 600x600x13</v>
      </c>
      <c r="C15" s="774" t="e">
        <f>VLOOKUP(#REF!,Sheet1!$A$4:$H$2722,7,1)</f>
        <v>#REF!</v>
      </c>
      <c r="D15" s="775" t="e">
        <f>VLOOKUP(#REF!,Sheet1!$A$4:$H$2722,7,1)</f>
        <v>#REF!</v>
      </c>
      <c r="E15" s="30" t="str">
        <f>IFERROR(VLOOKUP(A15,Sheet1!$A$4:$N$2722,7,1),"-")</f>
        <v xml:space="preserve">mp </v>
      </c>
      <c r="F15" s="55">
        <f>IFERROR(VLOOKUP(A15,Sheet1!$A$4:$N$2722,9,1),"-")</f>
        <v>13</v>
      </c>
      <c r="G15" s="55">
        <f>IFERROR(VLOOKUP(A15,Sheet1!$A$4:$N$2722,10,1),"-")</f>
        <v>600</v>
      </c>
      <c r="H15" s="55">
        <f>IFERROR(VLOOKUP(A15,Sheet1!$A$4:$N$2722,11,1),"-")</f>
        <v>600</v>
      </c>
      <c r="I15" s="26">
        <f>IFERROR(VLOOKUP($A15,Sheet1!$A$4:$H$2722,8,1),"-")</f>
        <v>27.28</v>
      </c>
      <c r="J15" s="26">
        <f>I15-(I15*Cuprins!$H$26)</f>
        <v>27.28</v>
      </c>
      <c r="L15" s="777"/>
    </row>
    <row r="16" spans="1:12" ht="15" customHeight="1" x14ac:dyDescent="0.3">
      <c r="A16" s="107">
        <f>Sheet1!A1069</f>
        <v>351040121000</v>
      </c>
      <c r="B16" s="770" t="str">
        <f>IFERROR(VLOOKUP(A16,Sheet1!$A$4:$H$2722,5,0),"-")</f>
        <v>FM Ecomin Orbit SK 600x600x13</v>
      </c>
      <c r="C16" s="771"/>
      <c r="D16" s="772"/>
      <c r="E16" s="41" t="str">
        <f>IFERROR(VLOOKUP(A16,Sheet1!$A$4:$N$2722,7,1),"-")</f>
        <v xml:space="preserve">mp </v>
      </c>
      <c r="F16" s="56">
        <f>IFERROR(VLOOKUP(A16,Sheet1!$A$4:$N$2722,9,1),"-")</f>
        <v>13</v>
      </c>
      <c r="G16" s="38">
        <f>IFERROR(VLOOKUP(A16,Sheet1!$A$4:$N$2722,10,1),"-")</f>
        <v>600</v>
      </c>
      <c r="H16" s="57">
        <f>IFERROR(VLOOKUP(A16,Sheet1!$A$4:$N$2722,11,1),"-")</f>
        <v>600</v>
      </c>
      <c r="I16" s="292">
        <f>IFERROR(VLOOKUP($A16,Sheet1!$A$4:$H$2722,8,1),"-")</f>
        <v>27.28</v>
      </c>
      <c r="J16" s="42">
        <f>I16-(I16*Cuprins!$H$26)</f>
        <v>27.28</v>
      </c>
      <c r="L16" s="777"/>
    </row>
    <row r="17" spans="1:12" ht="15" customHeight="1" x14ac:dyDescent="0.3">
      <c r="A17" s="106">
        <f>Sheet1!A1070</f>
        <v>351040131000</v>
      </c>
      <c r="B17" s="773" t="str">
        <f>IFERROR(VLOOKUP(A17,Sheet1!$A$4:$H$2722,5,0),"-")</f>
        <v>FM Ecomin Planet SK 1200x600x13</v>
      </c>
      <c r="C17" s="774" t="e">
        <f>VLOOKUP(#REF!,Sheet1!$A$4:$H$2722,7,1)</f>
        <v>#REF!</v>
      </c>
      <c r="D17" s="775" t="e">
        <f>VLOOKUP(#REF!,Sheet1!$A$4:$H$2722,7,1)</f>
        <v>#REF!</v>
      </c>
      <c r="E17" s="30" t="str">
        <f>IFERROR(VLOOKUP(A17,Sheet1!$A$4:$N$2722,7,1),"-")</f>
        <v xml:space="preserve">mp </v>
      </c>
      <c r="F17" s="55">
        <f>IFERROR(VLOOKUP(A17,Sheet1!$A$4:$N$2722,9,1),"-")</f>
        <v>13</v>
      </c>
      <c r="G17" s="55">
        <f>IFERROR(VLOOKUP(A17,Sheet1!$A$4:$N$2722,10,1),"-")</f>
        <v>600</v>
      </c>
      <c r="H17" s="55">
        <f>IFERROR(VLOOKUP(A17,Sheet1!$A$4:$N$2722,11,1),"-")</f>
        <v>1200</v>
      </c>
      <c r="I17" s="26">
        <f>IFERROR(VLOOKUP($A17,Sheet1!$A$4:$H$2722,8,1),"-")</f>
        <v>24.03</v>
      </c>
      <c r="J17" s="26">
        <f>I17-(I17*Cuprins!$H$26)</f>
        <v>24.03</v>
      </c>
      <c r="L17" s="494">
        <f>XPS!L17+1</f>
        <v>83</v>
      </c>
    </row>
    <row r="18" spans="1:12" ht="15" customHeight="1" x14ac:dyDescent="0.3">
      <c r="A18" s="107">
        <f>Sheet1!A1071</f>
        <v>351040131500</v>
      </c>
      <c r="B18" s="770" t="str">
        <f>IFERROR(VLOOKUP(A18,Sheet1!$A$4:$H$2722,5,0),"-")</f>
        <v>FM Ecomin Planet SK 600x600x13</v>
      </c>
      <c r="C18" s="771"/>
      <c r="D18" s="772"/>
      <c r="E18" s="41" t="str">
        <f>IFERROR(VLOOKUP(A18,Sheet1!$A$4:$N$2722,7,1),"-")</f>
        <v xml:space="preserve">mp </v>
      </c>
      <c r="F18" s="56">
        <f>IFERROR(VLOOKUP(A18,Sheet1!$A$4:$N$2722,9,1),"-")</f>
        <v>13</v>
      </c>
      <c r="G18" s="38">
        <f>IFERROR(VLOOKUP(A18,Sheet1!$A$4:$N$2722,10,1),"-")</f>
        <v>600</v>
      </c>
      <c r="H18" s="57">
        <f>IFERROR(VLOOKUP(A18,Sheet1!$A$4:$N$2722,11,1),"-")</f>
        <v>600</v>
      </c>
      <c r="I18" s="292">
        <f>IFERROR(VLOOKUP($A18,Sheet1!$A$4:$H$2722,8,1),"-")</f>
        <v>24.03</v>
      </c>
      <c r="J18" s="42">
        <f>I18-(I18*Cuprins!$H$26)</f>
        <v>24.03</v>
      </c>
      <c r="L18" s="494"/>
    </row>
    <row r="19" spans="1:12" ht="15" customHeight="1" x14ac:dyDescent="0.3">
      <c r="A19" s="106">
        <f>Sheet1!A1072</f>
        <v>351040133500</v>
      </c>
      <c r="B19" s="773" t="str">
        <f>IFERROR(VLOOKUP(A19,Sheet1!$A$4:$H$2722,5,0),"-")</f>
        <v>FM Ecomin Trento SK 600x600x13</v>
      </c>
      <c r="C19" s="774" t="e">
        <f>VLOOKUP(#REF!,Sheet1!$A$4:$H$2722,7,1)</f>
        <v>#REF!</v>
      </c>
      <c r="D19" s="775" t="e">
        <f>VLOOKUP(#REF!,Sheet1!$A$4:$H$2722,7,1)</f>
        <v>#REF!</v>
      </c>
      <c r="E19" s="30" t="str">
        <f>IFERROR(VLOOKUP(A19,Sheet1!$A$4:$N$2722,7,1),"-")</f>
        <v xml:space="preserve">mp </v>
      </c>
      <c r="F19" s="55">
        <f>IFERROR(VLOOKUP(A19,Sheet1!$A$4:$N$2722,9,1),"-")</f>
        <v>13</v>
      </c>
      <c r="G19" s="55">
        <f>IFERROR(VLOOKUP(A19,Sheet1!$A$4:$N$2722,10,1),"-")</f>
        <v>600</v>
      </c>
      <c r="H19" s="55">
        <f>IFERROR(VLOOKUP(A19,Sheet1!$A$4:$N$2722,11,1),"-")</f>
        <v>600</v>
      </c>
      <c r="I19" s="26">
        <f>IFERROR(VLOOKUP($A19,Sheet1!$A$4:$H$2722,8,1),"-")</f>
        <v>24.03</v>
      </c>
      <c r="J19" s="26">
        <f>I19-(I19*Cuprins!$H$26)</f>
        <v>24.03</v>
      </c>
      <c r="L19" s="776" t="s">
        <v>3345</v>
      </c>
    </row>
    <row r="20" spans="1:12" ht="15" customHeight="1" x14ac:dyDescent="0.3">
      <c r="A20" s="107">
        <f>Sheet1!A1076</f>
        <v>351040243000</v>
      </c>
      <c r="B20" s="770" t="str">
        <f>IFERROR(VLOOKUP(A20,Sheet1!$A$4:$H$2722,5,0),"-")</f>
        <v>FM Feinfresko VT24 600x600x15</v>
      </c>
      <c r="C20" s="771"/>
      <c r="D20" s="772"/>
      <c r="E20" s="41" t="str">
        <f>IFERROR(VLOOKUP(A20,Sheet1!$A$4:$N$2722,7,1),"-")</f>
        <v xml:space="preserve">mp </v>
      </c>
      <c r="F20" s="56">
        <f>IFERROR(VLOOKUP(A20,Sheet1!$A$4:$N$2722,9,1),"-")</f>
        <v>15</v>
      </c>
      <c r="G20" s="38">
        <f>IFERROR(VLOOKUP(A20,Sheet1!$A$4:$N$2722,10,1),"-")</f>
        <v>600</v>
      </c>
      <c r="H20" s="57">
        <f>IFERROR(VLOOKUP(A20,Sheet1!$A$4:$N$2722,11,1),"-")</f>
        <v>600</v>
      </c>
      <c r="I20" s="292">
        <f>IFERROR(VLOOKUP($A20,Sheet1!$A$4:$H$2722,8,1),"-")</f>
        <v>40.22</v>
      </c>
      <c r="J20" s="42">
        <f>I20-(I20*Cuprins!$H$26)</f>
        <v>40.22</v>
      </c>
      <c r="L20" s="776"/>
    </row>
    <row r="21" spans="1:12" ht="15" customHeight="1" x14ac:dyDescent="0.3">
      <c r="A21" s="106">
        <f>Sheet1!A1074</f>
        <v>351040140500</v>
      </c>
      <c r="B21" s="773" t="str">
        <f>IFERROR(VLOOKUP(A21,Sheet1!$A$4:$H$2722,5,0),"-")</f>
        <v>FM Feingelocht SK 600x600</v>
      </c>
      <c r="C21" s="774" t="e">
        <f>VLOOKUP(#REF!,Sheet1!$A$4:$H$2722,7,1)</f>
        <v>#REF!</v>
      </c>
      <c r="D21" s="775" t="e">
        <f>VLOOKUP(#REF!,Sheet1!$A$4:$H$2722,7,1)</f>
        <v>#REF!</v>
      </c>
      <c r="E21" s="30" t="str">
        <f>IFERROR(VLOOKUP(A21,Sheet1!$A$4:$N$2722,7,1),"-")</f>
        <v xml:space="preserve">mp </v>
      </c>
      <c r="F21" s="55">
        <f>IFERROR(VLOOKUP(A21,Sheet1!$A$4:$N$2722,9,1),"-")</f>
        <v>15</v>
      </c>
      <c r="G21" s="55">
        <f>IFERROR(VLOOKUP(A21,Sheet1!$A$4:$N$2722,10,1),"-")</f>
        <v>600</v>
      </c>
      <c r="H21" s="55">
        <f>IFERROR(VLOOKUP(A21,Sheet1!$A$4:$N$2722,11,1),"-")</f>
        <v>600</v>
      </c>
      <c r="I21" s="26">
        <f>IFERROR(VLOOKUP($A21,Sheet1!$A$4:$H$2722,8,1),"-")</f>
        <v>23.73</v>
      </c>
      <c r="J21" s="26">
        <f>I21-(I21*Cuprins!$H$26)</f>
        <v>23.73</v>
      </c>
      <c r="L21" s="776"/>
    </row>
    <row r="22" spans="1:12" ht="15" customHeight="1" x14ac:dyDescent="0.3">
      <c r="A22" s="107">
        <f>Sheet1!A1108</f>
        <v>351040653500</v>
      </c>
      <c r="B22" s="770" t="str">
        <f>IFERROR(VLOOKUP(A22,Sheet1!$A$4:$H$2722,5,0),"-")</f>
        <v>FM Feinstratos micro VT 15, 600x600</v>
      </c>
      <c r="C22" s="771"/>
      <c r="D22" s="772"/>
      <c r="E22" s="41" t="str">
        <f>IFERROR(VLOOKUP(A22,Sheet1!$A$4:$N$2722,7,1),"-")</f>
        <v xml:space="preserve">mp </v>
      </c>
      <c r="F22" s="56">
        <f>IFERROR(VLOOKUP(A22,Sheet1!$A$4:$N$2722,9,1),"-")</f>
        <v>15</v>
      </c>
      <c r="G22" s="38">
        <f>IFERROR(VLOOKUP(A22,Sheet1!$A$4:$N$2722,10,1),"-")</f>
        <v>600</v>
      </c>
      <c r="H22" s="57">
        <f>IFERROR(VLOOKUP(A22,Sheet1!$A$4:$N$2722,11,1),"-")</f>
        <v>600</v>
      </c>
      <c r="I22" s="292">
        <f>IFERROR(VLOOKUP($A22,Sheet1!$A$4:$H$2722,8,1),"-")</f>
        <v>46.68</v>
      </c>
      <c r="J22" s="42">
        <f>I22-(I22*Cuprins!$H$26)</f>
        <v>46.68</v>
      </c>
      <c r="K22" s="7"/>
      <c r="L22" s="776"/>
    </row>
    <row r="23" spans="1:12" ht="15" customHeight="1" x14ac:dyDescent="0.3">
      <c r="A23" s="106">
        <f>Sheet1!A1109</f>
        <v>351040700500</v>
      </c>
      <c r="B23" s="773" t="str">
        <f>IFERROR(VLOOKUP(A23,Sheet1!$A$4:$H$2722,5,0),"-")</f>
        <v>FM Fibrafutura B-s1 natur cant GF 600x20</v>
      </c>
      <c r="C23" s="774" t="e">
        <f>VLOOKUP(#REF!,Sheet1!$A$4:$H$2722,7,1)</f>
        <v>#REF!</v>
      </c>
      <c r="D23" s="775" t="e">
        <f>VLOOKUP(#REF!,Sheet1!$A$4:$H$2722,7,1)</f>
        <v>#REF!</v>
      </c>
      <c r="E23" s="30" t="str">
        <f>IFERROR(VLOOKUP(A23,Sheet1!$A$4:$N$2722,7,1),"-")</f>
        <v xml:space="preserve">mp </v>
      </c>
      <c r="F23" s="55">
        <f>IFERROR(VLOOKUP(A23,Sheet1!$A$4:$N$2722,9,1),"-")</f>
        <v>20</v>
      </c>
      <c r="G23" s="55">
        <f>IFERROR(VLOOKUP(A23,Sheet1!$A$4:$N$2722,10,1),"-")</f>
        <v>600</v>
      </c>
      <c r="H23" s="55">
        <f>IFERROR(VLOOKUP(A23,Sheet1!$A$4:$N$2722,11,1),"-")</f>
        <v>600</v>
      </c>
      <c r="I23" s="26">
        <f>IFERROR(VLOOKUP($A23,Sheet1!$A$4:$H$2722,8,1),"-")</f>
        <v>105.12</v>
      </c>
      <c r="J23" s="26">
        <f>I23-(I23*Cuprins!$H$26)</f>
        <v>105.12</v>
      </c>
      <c r="K23" s="9"/>
      <c r="L23" s="776"/>
    </row>
    <row r="24" spans="1:12" ht="15" customHeight="1" x14ac:dyDescent="0.3">
      <c r="A24" s="107">
        <f>Sheet1!A1110</f>
        <v>351040701000</v>
      </c>
      <c r="B24" s="770" t="str">
        <f>IFERROR(VLOOKUP(A24,Sheet1!$A$4:$H$2722,5,0),"-")</f>
        <v>FM Fibrafutura Natur 1200x600x25 mm</v>
      </c>
      <c r="C24" s="771"/>
      <c r="D24" s="772"/>
      <c r="E24" s="41" t="str">
        <f>IFERROR(VLOOKUP(A24,Sheet1!$A$4:$N$2722,7,1),"-")</f>
        <v xml:space="preserve">mp </v>
      </c>
      <c r="F24" s="56">
        <f>IFERROR(VLOOKUP(A24,Sheet1!$A$4:$N$2722,9,1),"-")</f>
        <v>25</v>
      </c>
      <c r="G24" s="38">
        <f>IFERROR(VLOOKUP(A24,Sheet1!$A$4:$N$2722,10,1),"-")</f>
        <v>600</v>
      </c>
      <c r="H24" s="57">
        <f>IFERROR(VLOOKUP(A24,Sheet1!$A$4:$N$2722,11,1),"-")</f>
        <v>1200</v>
      </c>
      <c r="I24" s="292">
        <f>IFERROR(VLOOKUP($A24,Sheet1!$A$4:$H$2722,8,1),"-")</f>
        <v>100</v>
      </c>
      <c r="J24" s="42">
        <f>I24-(I24*Cuprins!$H$26)</f>
        <v>100</v>
      </c>
      <c r="L24" s="776"/>
    </row>
    <row r="25" spans="1:12" ht="15" customHeight="1" x14ac:dyDescent="0.3">
      <c r="A25" s="106">
        <f>Sheet1!A1111</f>
        <v>351040701500</v>
      </c>
      <c r="B25" s="773" t="str">
        <f>IFERROR(VLOOKUP(A25,Sheet1!$A$4:$H$2722,5,0),"-")</f>
        <v>FM Fibrafutura Natur 600x600x25 mm</v>
      </c>
      <c r="C25" s="774" t="e">
        <f>VLOOKUP(#REF!,Sheet1!$A$4:$H$2722,7,1)</f>
        <v>#REF!</v>
      </c>
      <c r="D25" s="775" t="e">
        <f>VLOOKUP(#REF!,Sheet1!$A$4:$H$2722,7,1)</f>
        <v>#REF!</v>
      </c>
      <c r="E25" s="30" t="str">
        <f>IFERROR(VLOOKUP(A25,Sheet1!$A$4:$N$2722,7,1),"-")</f>
        <v xml:space="preserve">mp </v>
      </c>
      <c r="F25" s="55">
        <f>IFERROR(VLOOKUP(A25,Sheet1!$A$4:$N$2722,9,1),"-")</f>
        <v>25</v>
      </c>
      <c r="G25" s="55">
        <f>IFERROR(VLOOKUP(A25,Sheet1!$A$4:$N$2722,10,1),"-")</f>
        <v>600</v>
      </c>
      <c r="H25" s="55">
        <f>IFERROR(VLOOKUP(A25,Sheet1!$A$4:$N$2722,11,1),"-")</f>
        <v>600</v>
      </c>
      <c r="I25" s="26">
        <f>IFERROR(VLOOKUP($A25,Sheet1!$A$4:$H$2722,8,1),"-")</f>
        <v>108.63</v>
      </c>
      <c r="J25" s="26">
        <f>I25-(I25*Cuprins!$H$26)</f>
        <v>108.63</v>
      </c>
      <c r="K25" s="9"/>
      <c r="L25" s="776"/>
    </row>
    <row r="26" spans="1:12" ht="15" customHeight="1" x14ac:dyDescent="0.3">
      <c r="A26" s="107">
        <f>Sheet1!A1119</f>
        <v>351040704000</v>
      </c>
      <c r="B26" s="770" t="str">
        <f>IFERROR(VLOOKUP(A26,Sheet1!$A$4:$H$2722,5,0),"-")</f>
        <v>FM Heradesign Fine N-AK01 600x600x15</v>
      </c>
      <c r="C26" s="771"/>
      <c r="D26" s="772"/>
      <c r="E26" s="41" t="str">
        <f>IFERROR(VLOOKUP(A26,Sheet1!$A$4:$N$2722,7,1),"-")</f>
        <v xml:space="preserve">mp </v>
      </c>
      <c r="F26" s="56">
        <f>IFERROR(VLOOKUP(A26,Sheet1!$A$4:$N$2722,9,1),"-")</f>
        <v>15</v>
      </c>
      <c r="G26" s="38">
        <f>IFERROR(VLOOKUP(A26,Sheet1!$A$4:$N$2722,10,1),"-")</f>
        <v>600</v>
      </c>
      <c r="H26" s="57">
        <f>IFERROR(VLOOKUP(A26,Sheet1!$A$4:$N$2722,11,1),"-")</f>
        <v>600</v>
      </c>
      <c r="I26" s="292">
        <f>IFERROR(VLOOKUP($A26,Sheet1!$A$4:$H$2722,8,1),"-")</f>
        <v>100.3</v>
      </c>
      <c r="J26" s="42">
        <f>I26-(I26*Cuprins!$H$26)</f>
        <v>100.3</v>
      </c>
      <c r="K26" s="9"/>
      <c r="L26" s="776"/>
    </row>
    <row r="27" spans="1:12" ht="15" customHeight="1" x14ac:dyDescent="0.3">
      <c r="A27" s="106">
        <f>Sheet1!A1115</f>
        <v>351040702000</v>
      </c>
      <c r="B27" s="773" t="str">
        <f>IFERROR(VLOOKUP(A27,Sheet1!$A$4:$H$2722,5,0),"-")</f>
        <v>FM Heradesign Fine natur A2, AK01</v>
      </c>
      <c r="C27" s="774" t="e">
        <f>VLOOKUP(#REF!,Sheet1!$A$4:$H$2722,7,1)</f>
        <v>#REF!</v>
      </c>
      <c r="D27" s="775" t="e">
        <f>VLOOKUP(#REF!,Sheet1!$A$4:$H$2722,7,1)</f>
        <v>#REF!</v>
      </c>
      <c r="E27" s="30" t="str">
        <f>IFERROR(VLOOKUP(A27,Sheet1!$A$4:$N$2722,7,1),"-")</f>
        <v xml:space="preserve">mp </v>
      </c>
      <c r="F27" s="55">
        <f>IFERROR(VLOOKUP(A27,Sheet1!$A$4:$N$2722,9,1),"-")</f>
        <v>15</v>
      </c>
      <c r="G27" s="55">
        <f>IFERROR(VLOOKUP(A27,Sheet1!$A$4:$N$2722,10,1),"-")</f>
        <v>600</v>
      </c>
      <c r="H27" s="55">
        <f>IFERROR(VLOOKUP(A27,Sheet1!$A$4:$N$2722,11,1),"-")</f>
        <v>600</v>
      </c>
      <c r="I27" s="26">
        <f>IFERROR(VLOOKUP($A27,Sheet1!$A$4:$H$2722,8,1),"-")</f>
        <v>134.26</v>
      </c>
      <c r="J27" s="26">
        <f>I27-(I27*Cuprins!$H$26)</f>
        <v>134.26</v>
      </c>
      <c r="K27" s="9"/>
      <c r="L27" s="776"/>
    </row>
    <row r="28" spans="1:12" ht="15" customHeight="1" x14ac:dyDescent="0.3">
      <c r="A28" s="107">
        <f>Sheet1!A1116</f>
        <v>351040702500</v>
      </c>
      <c r="B28" s="770" t="str">
        <f>IFERROR(VLOOKUP(A28,Sheet1!$A$4:$H$2722,5,0),"-")</f>
        <v>FM Heradesign superfine DULUX SK600x1200</v>
      </c>
      <c r="C28" s="771"/>
      <c r="D28" s="772"/>
      <c r="E28" s="41" t="str">
        <f>IFERROR(VLOOKUP(A28,Sheet1!$A$4:$N$2722,7,1),"-")</f>
        <v xml:space="preserve">mp </v>
      </c>
      <c r="F28" s="56">
        <f>IFERROR(VLOOKUP(A28,Sheet1!$A$4:$N$2722,9,1),"-")</f>
        <v>19</v>
      </c>
      <c r="G28" s="38">
        <f>IFERROR(VLOOKUP(A28,Sheet1!$A$4:$N$2722,10,1),"-")</f>
        <v>1200</v>
      </c>
      <c r="H28" s="57">
        <f>IFERROR(VLOOKUP(A28,Sheet1!$A$4:$N$2722,11,1),"-")</f>
        <v>600</v>
      </c>
      <c r="I28" s="292">
        <f>IFERROR(VLOOKUP($A28,Sheet1!$A$4:$H$2722,8,1),"-")</f>
        <v>142.75</v>
      </c>
      <c r="J28" s="42">
        <f>I28-(I28*Cuprins!$H$26)</f>
        <v>142.75</v>
      </c>
      <c r="K28" s="9"/>
      <c r="L28" s="776"/>
    </row>
    <row r="29" spans="1:12" ht="15" customHeight="1" x14ac:dyDescent="0.3">
      <c r="A29" s="106">
        <f>Sheet1!A1112</f>
        <v>351040701800</v>
      </c>
      <c r="B29" s="773" t="str">
        <f>IFERROR(VLOOKUP(A29,Sheet1!$A$4:$H$2722,5,0),"-")</f>
        <v>FM Heradesign Superfine N 1200x600x15</v>
      </c>
      <c r="C29" s="774" t="e">
        <f>VLOOKUP(#REF!,Sheet1!$A$4:$H$2722,7,1)</f>
        <v>#REF!</v>
      </c>
      <c r="D29" s="775" t="e">
        <f>VLOOKUP(#REF!,Sheet1!$A$4:$H$2722,7,1)</f>
        <v>#REF!</v>
      </c>
      <c r="E29" s="30" t="str">
        <f>IFERROR(VLOOKUP(A29,Sheet1!$A$4:$N$2722,7,1),"-")</f>
        <v>mp</v>
      </c>
      <c r="F29" s="55">
        <f>IFERROR(VLOOKUP(A29,Sheet1!$A$4:$N$2722,9,1),"-")</f>
        <v>15</v>
      </c>
      <c r="G29" s="55">
        <f>IFERROR(VLOOKUP(A29,Sheet1!$A$4:$N$2722,10,1),"-")</f>
        <v>600</v>
      </c>
      <c r="H29" s="55">
        <f>IFERROR(VLOOKUP(A29,Sheet1!$A$4:$N$2722,11,1),"-")</f>
        <v>1200</v>
      </c>
      <c r="I29" s="26">
        <f>IFERROR(VLOOKUP($A29,Sheet1!$A$4:$H$2722,8,1),"-")</f>
        <v>124</v>
      </c>
      <c r="J29" s="26">
        <f>I29-(I29*Cuprins!$H$26)</f>
        <v>124</v>
      </c>
      <c r="K29" s="9"/>
      <c r="L29" s="776"/>
    </row>
    <row r="30" spans="1:12" ht="15" customHeight="1" x14ac:dyDescent="0.3">
      <c r="A30" s="107">
        <f>Sheet1!A1113</f>
        <v>351040701900</v>
      </c>
      <c r="B30" s="770" t="str">
        <f>IFERROR(VLOOKUP(A30,Sheet1!$A$4:$H$2722,5,0),"-")</f>
        <v>FM Heradesign Superfine N 1200x600x25</v>
      </c>
      <c r="C30" s="771"/>
      <c r="D30" s="772"/>
      <c r="E30" s="41" t="str">
        <f>IFERROR(VLOOKUP(A30,Sheet1!$A$4:$N$2722,7,1),"-")</f>
        <v xml:space="preserve">mp </v>
      </c>
      <c r="F30" s="56">
        <f>IFERROR(VLOOKUP(A30,Sheet1!$A$4:$N$2722,9,1),"-")</f>
        <v>25</v>
      </c>
      <c r="G30" s="38">
        <f>IFERROR(VLOOKUP(A30,Sheet1!$A$4:$N$2722,10,1),"-")</f>
        <v>600</v>
      </c>
      <c r="H30" s="57">
        <f>IFERROR(VLOOKUP(A30,Sheet1!$A$4:$N$2722,11,1),"-")</f>
        <v>1200</v>
      </c>
      <c r="I30" s="292">
        <f>IFERROR(VLOOKUP($A30,Sheet1!$A$4:$H$2722,8,1),"-")</f>
        <v>159.55000000000001</v>
      </c>
      <c r="J30" s="42">
        <f>I30-(I30*Cuprins!$H$26)</f>
        <v>159.55000000000001</v>
      </c>
      <c r="K30" s="9"/>
      <c r="L30" s="776"/>
    </row>
    <row r="31" spans="1:12" ht="15" customHeight="1" x14ac:dyDescent="0.3">
      <c r="A31" s="106">
        <f>Sheet1!A1114</f>
        <v>351040701910</v>
      </c>
      <c r="B31" s="773" t="str">
        <f>IFERROR(VLOOKUP(A31,Sheet1!$A$4:$H$2722,5,0),"-")</f>
        <v>FM Heradesign Superfine N 1200x600x35</v>
      </c>
      <c r="C31" s="774" t="e">
        <f>VLOOKUP(#REF!,Sheet1!$A$4:$H$2722,7,1)</f>
        <v>#REF!</v>
      </c>
      <c r="D31" s="775" t="e">
        <f>VLOOKUP(#REF!,Sheet1!$A$4:$H$2722,7,1)</f>
        <v>#REF!</v>
      </c>
      <c r="E31" s="30" t="str">
        <f>IFERROR(VLOOKUP(A31,Sheet1!$A$4:$N$2722,7,1),"-")</f>
        <v xml:space="preserve">mp </v>
      </c>
      <c r="F31" s="55">
        <f>IFERROR(VLOOKUP(A31,Sheet1!$A$4:$N$2722,9,1),"-")</f>
        <v>35</v>
      </c>
      <c r="G31" s="55">
        <f>IFERROR(VLOOKUP(A31,Sheet1!$A$4:$N$2722,10,1),"-")</f>
        <v>600</v>
      </c>
      <c r="H31" s="55">
        <f>IFERROR(VLOOKUP(A31,Sheet1!$A$4:$N$2722,11,1),"-")</f>
        <v>1200</v>
      </c>
      <c r="I31" s="26">
        <f>IFERROR(VLOOKUP($A31,Sheet1!$A$4:$H$2722,8,1),"-")</f>
        <v>199.7</v>
      </c>
      <c r="J31" s="26">
        <f>I31-(I31*Cuprins!$H$26)</f>
        <v>199.7</v>
      </c>
      <c r="K31" s="9"/>
      <c r="L31" s="776"/>
    </row>
    <row r="32" spans="1:12" ht="15" customHeight="1" x14ac:dyDescent="0.3">
      <c r="A32" s="107">
        <f>Sheet1!A1118</f>
        <v>351040703500</v>
      </c>
      <c r="B32" s="770" t="str">
        <f>IFERROR(VLOOKUP(A32,Sheet1!$A$4:$H$2722,5,0),"-")</f>
        <v>FM Heradesign superfine N15 GK 600x600</v>
      </c>
      <c r="C32" s="771"/>
      <c r="D32" s="772"/>
      <c r="E32" s="41" t="str">
        <f>IFERROR(VLOOKUP(A32,Sheet1!$A$4:$N$2722,7,1),"-")</f>
        <v>mp</v>
      </c>
      <c r="F32" s="56">
        <f>IFERROR(VLOOKUP(A32,Sheet1!$A$4:$N$2722,9,1),"-")</f>
        <v>15</v>
      </c>
      <c r="G32" s="38">
        <f>IFERROR(VLOOKUP(A32,Sheet1!$A$4:$N$2722,10,1),"-")</f>
        <v>600</v>
      </c>
      <c r="H32" s="57">
        <f>IFERROR(VLOOKUP(A32,Sheet1!$A$4:$N$2722,11,1),"-")</f>
        <v>600</v>
      </c>
      <c r="I32" s="292">
        <f>IFERROR(VLOOKUP($A32,Sheet1!$A$4:$H$2722,8,1),"-")</f>
        <v>101.43</v>
      </c>
      <c r="J32" s="42">
        <f>I32-(I32*Cuprins!$H$26)</f>
        <v>101.43</v>
      </c>
      <c r="K32" s="9"/>
      <c r="L32" s="776"/>
    </row>
    <row r="33" spans="1:12" ht="15" customHeight="1" x14ac:dyDescent="0.3">
      <c r="A33" s="106">
        <f>Sheet1!A1117</f>
        <v>351040703000</v>
      </c>
      <c r="B33" s="773" t="str">
        <f>IFERROR(VLOOKUP(A33,Sheet1!$A$4:$H$2722,5,0),"-")</f>
        <v>FM Heradesign superfine natur SK 600x600</v>
      </c>
      <c r="C33" s="774" t="e">
        <f>VLOOKUP(#REF!,Sheet1!$A$4:$H$2722,7,1)</f>
        <v>#REF!</v>
      </c>
      <c r="D33" s="775" t="e">
        <f>VLOOKUP(#REF!,Sheet1!$A$4:$H$2722,7,1)</f>
        <v>#REF!</v>
      </c>
      <c r="E33" s="30" t="str">
        <f>IFERROR(VLOOKUP(A33,Sheet1!$A$4:$N$2722,7,1),"-")</f>
        <v xml:space="preserve">mp </v>
      </c>
      <c r="F33" s="55">
        <f>IFERROR(VLOOKUP(A33,Sheet1!$A$4:$N$2722,9,1),"-")</f>
        <v>15</v>
      </c>
      <c r="G33" s="55">
        <f>IFERROR(VLOOKUP(A33,Sheet1!$A$4:$N$2722,10,1),"-")</f>
        <v>600</v>
      </c>
      <c r="H33" s="55">
        <f>IFERROR(VLOOKUP(A33,Sheet1!$A$4:$N$2722,11,1),"-")</f>
        <v>600</v>
      </c>
      <c r="I33" s="26">
        <f>IFERROR(VLOOKUP($A33,Sheet1!$A$4:$H$2722,8,1),"-")</f>
        <v>100.19</v>
      </c>
      <c r="J33" s="26">
        <f>I33-(I33*Cuprins!$H$26)</f>
        <v>100.19</v>
      </c>
      <c r="K33" s="9"/>
      <c r="L33" s="776"/>
    </row>
    <row r="34" spans="1:12" ht="15" customHeight="1" x14ac:dyDescent="0.3">
      <c r="A34" s="107">
        <f>Sheet1!A1086</f>
        <v>351040410500</v>
      </c>
      <c r="B34" s="770" t="str">
        <f>IFERROR(VLOOKUP(A34,Sheet1!$A$4:$H$2722,5,0),"-")</f>
        <v>FM Th Alpha Weiss VT-S-15-F, 600x600</v>
      </c>
      <c r="C34" s="771"/>
      <c r="D34" s="772"/>
      <c r="E34" s="41" t="str">
        <f>IFERROR(VLOOKUP(A34,Sheet1!$A$4:$N$2722,7,1),"-")</f>
        <v xml:space="preserve">mp </v>
      </c>
      <c r="F34" s="56">
        <f>IFERROR(VLOOKUP(A34,Sheet1!$A$4:$N$2722,9,1),"-")</f>
        <v>19</v>
      </c>
      <c r="G34" s="38">
        <f>IFERROR(VLOOKUP(A34,Sheet1!$A$4:$N$2722,10,1),"-")</f>
        <v>600</v>
      </c>
      <c r="H34" s="57">
        <f>IFERROR(VLOOKUP(A34,Sheet1!$A$4:$N$2722,11,1),"-")</f>
        <v>600</v>
      </c>
      <c r="I34" s="292">
        <f>IFERROR(VLOOKUP($A34,Sheet1!$A$4:$H$2722,8,1),"-")</f>
        <v>76.66</v>
      </c>
      <c r="J34" s="42">
        <f>I34-(I34*Cuprins!$H$26)</f>
        <v>76.66</v>
      </c>
      <c r="K34" s="9"/>
      <c r="L34" s="776"/>
    </row>
    <row r="35" spans="1:12" ht="15" customHeight="1" x14ac:dyDescent="0.3">
      <c r="A35" s="106">
        <f>Sheet1!A1087</f>
        <v>351040411000</v>
      </c>
      <c r="B35" s="773" t="str">
        <f>IFERROR(VLOOKUP(A35,Sheet1!$A$4:$H$2722,5,0),"-")</f>
        <v>FM Th Alpha weissVT-S-15-F/SK, 1800x300</v>
      </c>
      <c r="C35" s="774" t="e">
        <f>VLOOKUP(#REF!,Sheet1!$A$4:$H$2722,7,1)</f>
        <v>#REF!</v>
      </c>
      <c r="D35" s="775" t="e">
        <f>VLOOKUP(#REF!,Sheet1!$A$4:$H$2722,7,1)</f>
        <v>#REF!</v>
      </c>
      <c r="E35" s="30" t="str">
        <f>IFERROR(VLOOKUP(A35,Sheet1!$A$4:$N$2722,7,1),"-")</f>
        <v xml:space="preserve">mp </v>
      </c>
      <c r="F35" s="55">
        <f>IFERROR(VLOOKUP(A35,Sheet1!$A$4:$N$2722,9,1),"-")</f>
        <v>19</v>
      </c>
      <c r="G35" s="55">
        <f>IFERROR(VLOOKUP(A35,Sheet1!$A$4:$N$2722,10,1),"-")</f>
        <v>300</v>
      </c>
      <c r="H35" s="55">
        <f>IFERROR(VLOOKUP(A35,Sheet1!$A$4:$N$2722,11,1),"-")</f>
        <v>1800</v>
      </c>
      <c r="I35" s="26">
        <f>IFERROR(VLOOKUP($A35,Sheet1!$A$4:$H$2722,8,1),"-")</f>
        <v>76.66</v>
      </c>
      <c r="J35" s="26">
        <f>I35-(I35*Cuprins!$H$26)</f>
        <v>76.66</v>
      </c>
      <c r="L35" s="776"/>
    </row>
    <row r="36" spans="1:12" ht="15" customHeight="1" x14ac:dyDescent="0.3">
      <c r="A36" s="107">
        <f>Sheet1!A1075</f>
        <v>351040232500</v>
      </c>
      <c r="B36" s="770" t="str">
        <f>IFERROR(VLOOKUP(A36,Sheet1!$A$4:$H$2722,5,0),"-")</f>
        <v>FM Th Feinfresko-Saturn VT 24 600x600</v>
      </c>
      <c r="C36" s="771"/>
      <c r="D36" s="772"/>
      <c r="E36" s="41" t="str">
        <f>IFERROR(VLOOKUP(A36,Sheet1!$A$4:$N$2722,7,1),"-")</f>
        <v xml:space="preserve">mp </v>
      </c>
      <c r="F36" s="56">
        <f>IFERROR(VLOOKUP(A36,Sheet1!$A$4:$N$2722,9,1),"-")</f>
        <v>15</v>
      </c>
      <c r="G36" s="38">
        <f>IFERROR(VLOOKUP(A36,Sheet1!$A$4:$N$2722,10,1),"-")</f>
        <v>600</v>
      </c>
      <c r="H36" s="57">
        <f>IFERROR(VLOOKUP(A36,Sheet1!$A$4:$N$2722,11,1),"-")</f>
        <v>600</v>
      </c>
      <c r="I36" s="292">
        <f>IFERROR(VLOOKUP($A36,Sheet1!$A$4:$H$2722,8,1),"-")</f>
        <v>40.22</v>
      </c>
      <c r="J36" s="42">
        <f>I36-(I36*Cuprins!$H$26)</f>
        <v>40.22</v>
      </c>
      <c r="L36" s="776"/>
    </row>
    <row r="37" spans="1:12" ht="15" customHeight="1" x14ac:dyDescent="0.3">
      <c r="A37" s="106">
        <f>Sheet1!A1084</f>
        <v>351040409500</v>
      </c>
      <c r="B37" s="773" t="str">
        <f>IFERROR(VLOOKUP(A37,Sheet1!$A$4:$H$2722,5,0),"-")</f>
        <v>FM Ther Alpha weiss VT-S-15-F, 1200x600</v>
      </c>
      <c r="C37" s="774" t="e">
        <f>VLOOKUP(#REF!,Sheet1!$A$4:$H$2722,7,1)</f>
        <v>#REF!</v>
      </c>
      <c r="D37" s="775" t="e">
        <f>VLOOKUP(#REF!,Sheet1!$A$4:$H$2722,7,1)</f>
        <v>#REF!</v>
      </c>
      <c r="E37" s="30" t="str">
        <f>IFERROR(VLOOKUP(A37,Sheet1!$A$4:$N$2722,7,1),"-")</f>
        <v xml:space="preserve">mp </v>
      </c>
      <c r="F37" s="55">
        <f>IFERROR(VLOOKUP(A37,Sheet1!$A$4:$N$2722,9,1),"-")</f>
        <v>19</v>
      </c>
      <c r="G37" s="55">
        <f>IFERROR(VLOOKUP(A37,Sheet1!$A$4:$N$2722,10,1),"-")</f>
        <v>600</v>
      </c>
      <c r="H37" s="55">
        <f>IFERROR(VLOOKUP(A37,Sheet1!$A$4:$N$2722,11,1),"-")</f>
        <v>1200</v>
      </c>
      <c r="I37" s="26">
        <f>IFERROR(VLOOKUP($A37,Sheet1!$A$4:$H$2722,8,1),"-")</f>
        <v>156.62</v>
      </c>
      <c r="J37" s="26">
        <f>I37-(I37*Cuprins!$H$26)</f>
        <v>156.62</v>
      </c>
      <c r="L37" s="776"/>
    </row>
    <row r="38" spans="1:12" ht="15" customHeight="1" x14ac:dyDescent="0.3">
      <c r="A38" s="107">
        <f>Sheet1!A1085</f>
        <v>351040410000</v>
      </c>
      <c r="B38" s="770" t="str">
        <f>IFERROR(VLOOKUP(A38,Sheet1!$A$4:$H$2722,5,0),"-")</f>
        <v>FM Therm Alpha weiss VT-S-15-F, 1200x300</v>
      </c>
      <c r="C38" s="771"/>
      <c r="D38" s="772"/>
      <c r="E38" s="41" t="str">
        <f>IFERROR(VLOOKUP(A38,Sheet1!$A$4:$N$2722,7,1),"-")</f>
        <v xml:space="preserve">mp </v>
      </c>
      <c r="F38" s="56">
        <f>IFERROR(VLOOKUP(A38,Sheet1!$A$4:$N$2722,9,1),"-")</f>
        <v>19</v>
      </c>
      <c r="G38" s="38">
        <f>IFERROR(VLOOKUP(A38,Sheet1!$A$4:$N$2722,10,1),"-")</f>
        <v>300</v>
      </c>
      <c r="H38" s="57">
        <f>IFERROR(VLOOKUP(A38,Sheet1!$A$4:$N$2722,11,1),"-")</f>
        <v>1200</v>
      </c>
      <c r="I38" s="292">
        <f>IFERROR(VLOOKUP($A38,Sheet1!$A$4:$H$2722,8,1),"-")</f>
        <v>80.14</v>
      </c>
      <c r="J38" s="42">
        <f>I38-(I38*Cuprins!$H$26)</f>
        <v>80.14</v>
      </c>
      <c r="L38" s="776"/>
    </row>
    <row r="39" spans="1:12" ht="15" customHeight="1" x14ac:dyDescent="0.3">
      <c r="A39" s="106">
        <f>Sheet1!A1123</f>
        <v>351040801000</v>
      </c>
      <c r="B39" s="773" t="str">
        <f>IFERROR(VLOOKUP(A39,Sheet1!$A$4:$H$2722,5,0),"-")</f>
        <v>FM ThermacleanS SK 15x600x60</v>
      </c>
      <c r="C39" s="774" t="e">
        <f>VLOOKUP(#REF!,Sheet1!$A$4:$H$2722,7,1)</f>
        <v>#REF!</v>
      </c>
      <c r="D39" s="775" t="e">
        <f>VLOOKUP(#REF!,Sheet1!$A$4:$H$2722,7,1)</f>
        <v>#REF!</v>
      </c>
      <c r="E39" s="30" t="str">
        <f>IFERROR(VLOOKUP(A39,Sheet1!$A$4:$N$2722,7,1),"-")</f>
        <v xml:space="preserve">mp </v>
      </c>
      <c r="F39" s="55">
        <f>IFERROR(VLOOKUP(A39,Sheet1!$A$4:$N$2722,9,1),"-")</f>
        <v>15</v>
      </c>
      <c r="G39" s="55">
        <f>IFERROR(VLOOKUP(A39,Sheet1!$A$4:$N$2722,10,1),"-")</f>
        <v>600</v>
      </c>
      <c r="H39" s="55">
        <f>IFERROR(VLOOKUP(A39,Sheet1!$A$4:$N$2722,11,1),"-")</f>
        <v>600</v>
      </c>
      <c r="I39" s="26">
        <f>IFERROR(VLOOKUP($A39,Sheet1!$A$4:$H$2722,8,1),"-")</f>
        <v>99.79</v>
      </c>
      <c r="J39" s="26">
        <f>I39-(I39*Cuprins!$H$26)</f>
        <v>99.79</v>
      </c>
      <c r="L39" s="776"/>
    </row>
    <row r="40" spans="1:12" ht="15" customHeight="1" x14ac:dyDescent="0.3">
      <c r="A40" s="107">
        <f>Sheet1!A1077</f>
        <v>351040308000</v>
      </c>
      <c r="B40" s="770" t="str">
        <f>IFERROR(VLOOKUP(A40,Sheet1!$A$4:$H$2722,5,0),"-")</f>
        <v>FM Thermatex Acoustic SF 600x600x24</v>
      </c>
      <c r="C40" s="771"/>
      <c r="D40" s="772"/>
      <c r="E40" s="41" t="str">
        <f>IFERROR(VLOOKUP(A40,Sheet1!$A$4:$N$2722,7,1),"-")</f>
        <v xml:space="preserve">mp </v>
      </c>
      <c r="F40" s="56">
        <f>IFERROR(VLOOKUP(A40,Sheet1!$A$4:$N$2722,9,1),"-")</f>
        <v>24</v>
      </c>
      <c r="G40" s="38">
        <f>IFERROR(VLOOKUP(A40,Sheet1!$A$4:$N$2722,10,1),"-")</f>
        <v>600</v>
      </c>
      <c r="H40" s="57">
        <f>IFERROR(VLOOKUP(A40,Sheet1!$A$4:$N$2722,11,1),"-")</f>
        <v>600</v>
      </c>
      <c r="I40" s="292">
        <f>IFERROR(VLOOKUP($A40,Sheet1!$A$4:$H$2722,8,1),"-")</f>
        <v>140.55000000000001</v>
      </c>
      <c r="J40" s="42">
        <f>I40-(I40*Cuprins!$H$26)</f>
        <v>140.55000000000001</v>
      </c>
      <c r="L40" s="776"/>
    </row>
    <row r="41" spans="1:12" ht="15" customHeight="1" x14ac:dyDescent="0.3">
      <c r="A41" s="106">
        <f>Sheet1!A1078</f>
        <v>351040308500</v>
      </c>
      <c r="B41" s="773" t="str">
        <f>IFERROR(VLOOKUP(A41,Sheet1!$A$4:$H$2722,5,0),"-")</f>
        <v>FM Thermatex Acoustic weiss AW 625x625</v>
      </c>
      <c r="C41" s="774" t="e">
        <f>VLOOKUP(#REF!,Sheet1!$A$4:$H$2722,7,1)</f>
        <v>#REF!</v>
      </c>
      <c r="D41" s="775" t="e">
        <f>VLOOKUP(#REF!,Sheet1!$A$4:$H$2722,7,1)</f>
        <v>#REF!</v>
      </c>
      <c r="E41" s="30" t="str">
        <f>IFERROR(VLOOKUP(A41,Sheet1!$A$4:$N$2722,7,1),"-")</f>
        <v xml:space="preserve">mp </v>
      </c>
      <c r="F41" s="55">
        <f>IFERROR(VLOOKUP(A41,Sheet1!$A$4:$N$2722,9,1),"-")</f>
        <v>19</v>
      </c>
      <c r="G41" s="55">
        <f>IFERROR(VLOOKUP(A41,Sheet1!$A$4:$N$2722,10,1),"-")</f>
        <v>625</v>
      </c>
      <c r="H41" s="55">
        <f>IFERROR(VLOOKUP(A41,Sheet1!$A$4:$N$2722,11,1),"-")</f>
        <v>625</v>
      </c>
      <c r="I41" s="26">
        <f>IFERROR(VLOOKUP($A41,Sheet1!$A$4:$H$2722,8,1),"-")</f>
        <v>137.27000000000001</v>
      </c>
      <c r="J41" s="26">
        <f>I41-(I41*Cuprins!$H$26)</f>
        <v>137.27000000000001</v>
      </c>
      <c r="L41" s="776"/>
    </row>
    <row r="42" spans="1:12" ht="15" customHeight="1" x14ac:dyDescent="0.3">
      <c r="A42" s="107">
        <f>Sheet1!A1079</f>
        <v>351040407000</v>
      </c>
      <c r="B42" s="770" t="str">
        <f>IFERROR(VLOOKUP(A42,Sheet1!$A$4:$H$2722,5,0),"-")</f>
        <v>FM Thermatex Alpha AW/SK 300X1800</v>
      </c>
      <c r="C42" s="771"/>
      <c r="D42" s="772"/>
      <c r="E42" s="41" t="str">
        <f>IFERROR(VLOOKUP(A42,Sheet1!$A$4:$N$2722,7,1),"-")</f>
        <v xml:space="preserve">mp </v>
      </c>
      <c r="F42" s="56">
        <f>IFERROR(VLOOKUP(A42,Sheet1!$A$4:$N$2722,9,1),"-")</f>
        <v>19</v>
      </c>
      <c r="G42" s="38">
        <f>IFERROR(VLOOKUP(A42,Sheet1!$A$4:$N$2722,10,1),"-")</f>
        <v>300</v>
      </c>
      <c r="H42" s="57">
        <f>IFERROR(VLOOKUP(A42,Sheet1!$A$4:$N$2722,11,1),"-")</f>
        <v>1800</v>
      </c>
      <c r="I42" s="292">
        <f>IFERROR(VLOOKUP($A42,Sheet1!$A$4:$H$2722,8,1),"-")</f>
        <v>69.53</v>
      </c>
      <c r="J42" s="42">
        <f>I42-(I42*Cuprins!$H$26)</f>
        <v>69.53</v>
      </c>
      <c r="K42" s="7"/>
      <c r="L42" s="776"/>
    </row>
    <row r="43" spans="1:12" ht="15" customHeight="1" x14ac:dyDescent="0.3">
      <c r="A43" s="106">
        <f>Sheet1!A1088</f>
        <v>351040415000</v>
      </c>
      <c r="B43" s="773" t="str">
        <f>IFERROR(VLOOKUP(A43,Sheet1!$A$4:$H$2722,5,0),"-")</f>
        <v xml:space="preserve">FM Thermatex Alpha HD AW/SK 300x1220x19 </v>
      </c>
      <c r="C43" s="774" t="e">
        <f>VLOOKUP(#REF!,Sheet1!$A$4:$H$2722,7,1)</f>
        <v>#REF!</v>
      </c>
      <c r="D43" s="775" t="e">
        <f>VLOOKUP(#REF!,Sheet1!$A$4:$H$2722,7,1)</f>
        <v>#REF!</v>
      </c>
      <c r="E43" s="30" t="str">
        <f>IFERROR(VLOOKUP(A43,Sheet1!$A$4:$N$2722,7,1),"-")</f>
        <v xml:space="preserve">mp </v>
      </c>
      <c r="F43" s="55">
        <f>IFERROR(VLOOKUP(A43,Sheet1!$A$4:$N$2722,9,1),"-")</f>
        <v>10</v>
      </c>
      <c r="G43" s="55">
        <f>IFERROR(VLOOKUP(A43,Sheet1!$A$4:$N$2722,10,1),"-")</f>
        <v>1220</v>
      </c>
      <c r="H43" s="55">
        <f>IFERROR(VLOOKUP(A43,Sheet1!$A$4:$N$2722,11,1),"-")</f>
        <v>300</v>
      </c>
      <c r="I43" s="26">
        <f>IFERROR(VLOOKUP($A43,Sheet1!$A$4:$H$2722,8,1),"-")</f>
        <v>117.43</v>
      </c>
      <c r="J43" s="26">
        <f>I43-(I43*Cuprins!$H$26)</f>
        <v>117.43</v>
      </c>
      <c r="L43" s="776"/>
    </row>
    <row r="44" spans="1:12" ht="15" customHeight="1" x14ac:dyDescent="0.3">
      <c r="A44" s="107">
        <f>Sheet1!A1089</f>
        <v>351040416000</v>
      </c>
      <c r="B44" s="770" t="str">
        <f>IFERROR(VLOOKUP(A44,Sheet1!$A$4:$H$2722,5,0),"-")</f>
        <v>FM Thermatex Alpha HD GN/SK 300x1196x19</v>
      </c>
      <c r="C44" s="771"/>
      <c r="D44" s="772"/>
      <c r="E44" s="41" t="str">
        <f>IFERROR(VLOOKUP(A44,Sheet1!$A$4:$N$2722,7,1),"-")</f>
        <v>mp</v>
      </c>
      <c r="F44" s="56">
        <f>IFERROR(VLOOKUP(A44,Sheet1!$A$4:$N$2722,9,1),"-")</f>
        <v>19</v>
      </c>
      <c r="G44" s="38">
        <f>IFERROR(VLOOKUP(A44,Sheet1!$A$4:$N$2722,10,1),"-")</f>
        <v>1196</v>
      </c>
      <c r="H44" s="57">
        <f>IFERROR(VLOOKUP(A44,Sheet1!$A$4:$N$2722,11,1),"-")</f>
        <v>300</v>
      </c>
      <c r="I44" s="292">
        <f>IFERROR(VLOOKUP($A44,Sheet1!$A$4:$H$2722,8,1),"-")</f>
        <v>98.11</v>
      </c>
      <c r="J44" s="42">
        <f>I44-(I44*Cuprins!$H$26)</f>
        <v>98.11</v>
      </c>
      <c r="L44" s="776"/>
    </row>
    <row r="45" spans="1:12" ht="15" customHeight="1" x14ac:dyDescent="0.3">
      <c r="A45" s="106">
        <f>Sheet1!A1073</f>
        <v>351040139000</v>
      </c>
      <c r="B45" s="773" t="str">
        <f>IFERROR(VLOOKUP(A45,Sheet1!$A$4:$H$2722,5,0),"-")</f>
        <v>FM Thermatex Alpha negru SK 600x600x19</v>
      </c>
      <c r="C45" s="774" t="e">
        <f>VLOOKUP(#REF!,Sheet1!$A$4:$H$2722,7,1)</f>
        <v>#REF!</v>
      </c>
      <c r="D45" s="775" t="e">
        <f>VLOOKUP(#REF!,Sheet1!$A$4:$H$2722,7,1)</f>
        <v>#REF!</v>
      </c>
      <c r="E45" s="30" t="str">
        <f>IFERROR(VLOOKUP(A45,Sheet1!$A$4:$N$2722,7,1),"-")</f>
        <v xml:space="preserve">mp </v>
      </c>
      <c r="F45" s="55">
        <f>IFERROR(VLOOKUP(A45,Sheet1!$A$4:$N$2722,9,1),"-")</f>
        <v>19</v>
      </c>
      <c r="G45" s="55">
        <f>IFERROR(VLOOKUP(A45,Sheet1!$A$4:$N$2722,10,1),"-")</f>
        <v>600</v>
      </c>
      <c r="H45" s="55">
        <f>IFERROR(VLOOKUP(A45,Sheet1!$A$4:$N$2722,11,1),"-")</f>
        <v>600</v>
      </c>
      <c r="I45" s="26">
        <f>IFERROR(VLOOKUP($A45,Sheet1!$A$4:$H$2722,8,1),"-")</f>
        <v>82.29</v>
      </c>
      <c r="J45" s="26">
        <f>I45-(I45*Cuprins!$H$26)</f>
        <v>82.29</v>
      </c>
      <c r="K45" s="9"/>
      <c r="L45" s="776"/>
    </row>
    <row r="46" spans="1:12" ht="15" customHeight="1" x14ac:dyDescent="0.3">
      <c r="A46" s="107">
        <f>Sheet1!A1080</f>
        <v>351040407500</v>
      </c>
      <c r="B46" s="770" t="str">
        <f>IFERROR(VLOOKUP(A46,Sheet1!$A$4:$H$2722,5,0),"-")</f>
        <v>FM Thermatex Alpha VTS 24 600x600</v>
      </c>
      <c r="C46" s="771"/>
      <c r="D46" s="772"/>
      <c r="E46" s="41" t="str">
        <f>IFERROR(VLOOKUP(A46,Sheet1!$A$4:$N$2722,7,1),"-")</f>
        <v xml:space="preserve">mp </v>
      </c>
      <c r="F46" s="56">
        <f>IFERROR(VLOOKUP(A46,Sheet1!$A$4:$N$2722,9,1),"-")</f>
        <v>19</v>
      </c>
      <c r="G46" s="38">
        <f>IFERROR(VLOOKUP(A46,Sheet1!$A$4:$N$2722,10,1),"-")</f>
        <v>600</v>
      </c>
      <c r="H46" s="57">
        <f>IFERROR(VLOOKUP(A46,Sheet1!$A$4:$N$2722,11,1),"-")</f>
        <v>600</v>
      </c>
      <c r="I46" s="292">
        <f>IFERROR(VLOOKUP($A46,Sheet1!$A$4:$H$2722,8,1),"-")</f>
        <v>62.19</v>
      </c>
      <c r="J46" s="42">
        <f>I46-(I46*Cuprins!$H$26)</f>
        <v>62.19</v>
      </c>
      <c r="L46" s="776"/>
    </row>
    <row r="47" spans="1:12" ht="15" customHeight="1" x14ac:dyDescent="0.3">
      <c r="A47" s="106">
        <f>Sheet1!A1081</f>
        <v>351040408000</v>
      </c>
      <c r="B47" s="773" t="str">
        <f>IFERROR(VLOOKUP(A47,Sheet1!$A$4:$H$2722,5,0),"-")</f>
        <v>FM Thermatex Alpha VT-S-15 600x600</v>
      </c>
      <c r="C47" s="774" t="e">
        <f>VLOOKUP(#REF!,Sheet1!$A$4:$H$2722,7,1)</f>
        <v>#REF!</v>
      </c>
      <c r="D47" s="775" t="e">
        <f>VLOOKUP(#REF!,Sheet1!$A$4:$H$2722,7,1)</f>
        <v>#REF!</v>
      </c>
      <c r="E47" s="30" t="str">
        <f>IFERROR(VLOOKUP(A47,Sheet1!$A$4:$N$2722,7,1),"-")</f>
        <v xml:space="preserve">mp </v>
      </c>
      <c r="F47" s="55">
        <f>IFERROR(VLOOKUP(A47,Sheet1!$A$4:$N$2722,9,1),"-")</f>
        <v>19</v>
      </c>
      <c r="G47" s="55">
        <f>IFERROR(VLOOKUP(A47,Sheet1!$A$4:$N$2722,10,1),"-")</f>
        <v>600</v>
      </c>
      <c r="H47" s="55">
        <f>IFERROR(VLOOKUP(A47,Sheet1!$A$4:$N$2722,11,1),"-")</f>
        <v>600</v>
      </c>
      <c r="I47" s="26">
        <f>IFERROR(VLOOKUP($A47,Sheet1!$A$4:$H$2722,8,1),"-")</f>
        <v>65.67</v>
      </c>
      <c r="J47" s="26">
        <f>I47-(I47*Cuprins!$H$26)</f>
        <v>65.67</v>
      </c>
      <c r="L47" s="776"/>
    </row>
    <row r="48" spans="1:12" ht="15" customHeight="1" x14ac:dyDescent="0.3">
      <c r="A48" s="107">
        <f>Sheet1!A1082</f>
        <v>351040408500</v>
      </c>
      <c r="B48" s="770" t="str">
        <f>IFERROR(VLOOKUP(A48,Sheet1!$A$4:$H$2722,5,0),"-")</f>
        <v>FM Thermatex Alpha VT-S-15/SK 1800x300</v>
      </c>
      <c r="C48" s="771"/>
      <c r="D48" s="772"/>
      <c r="E48" s="41" t="str">
        <f>IFERROR(VLOOKUP(A48,Sheet1!$A$4:$N$2722,7,1),"-")</f>
        <v xml:space="preserve">mp </v>
      </c>
      <c r="F48" s="56">
        <f>IFERROR(VLOOKUP(A48,Sheet1!$A$4:$N$2722,9,1),"-")</f>
        <v>19</v>
      </c>
      <c r="G48" s="38">
        <f>IFERROR(VLOOKUP(A48,Sheet1!$A$4:$N$2722,10,1),"-")</f>
        <v>1800</v>
      </c>
      <c r="H48" s="57">
        <f>IFERROR(VLOOKUP(A48,Sheet1!$A$4:$N$2722,11,1),"-")</f>
        <v>300</v>
      </c>
      <c r="I48" s="292">
        <f>IFERROR(VLOOKUP($A48,Sheet1!$A$4:$H$2722,8,1),"-")</f>
        <v>194.18</v>
      </c>
      <c r="J48" s="42">
        <f>I48-(I48*Cuprins!$H$26)</f>
        <v>194.18</v>
      </c>
      <c r="L48" s="776"/>
    </row>
    <row r="49" spans="1:12" ht="15" customHeight="1" x14ac:dyDescent="0.3">
      <c r="A49" s="106">
        <f>Sheet1!A1083</f>
        <v>351040409000</v>
      </c>
      <c r="B49" s="773" t="str">
        <f>IFERROR(VLOOKUP(A49,Sheet1!$A$4:$H$2722,5,0),"-")</f>
        <v>FM Thermatex Alpha weiss SK 600x600</v>
      </c>
      <c r="C49" s="774" t="e">
        <f>VLOOKUP(#REF!,Sheet1!$A$4:$H$2722,7,1)</f>
        <v>#REF!</v>
      </c>
      <c r="D49" s="775" t="e">
        <f>VLOOKUP(#REF!,Sheet1!$A$4:$H$2722,7,1)</f>
        <v>#REF!</v>
      </c>
      <c r="E49" s="30" t="str">
        <f>IFERROR(VLOOKUP(A49,Sheet1!$A$4:$N$2722,7,1),"-")</f>
        <v xml:space="preserve">mp </v>
      </c>
      <c r="F49" s="55">
        <f>IFERROR(VLOOKUP(A49,Sheet1!$A$4:$N$2722,9,1),"-")</f>
        <v>19</v>
      </c>
      <c r="G49" s="55">
        <f>IFERROR(VLOOKUP(A49,Sheet1!$A$4:$N$2722,10,1),"-")</f>
        <v>600</v>
      </c>
      <c r="H49" s="55">
        <f>IFERROR(VLOOKUP(A49,Sheet1!$A$4:$N$2722,11,1),"-")</f>
        <v>600</v>
      </c>
      <c r="I49" s="26">
        <f>IFERROR(VLOOKUP($A49,Sheet1!$A$4:$H$2722,8,1),"-")</f>
        <v>70.260000000000005</v>
      </c>
      <c r="J49" s="26">
        <f>I49-(I49*Cuprins!$H$26)</f>
        <v>70.260000000000005</v>
      </c>
      <c r="K49" s="7"/>
      <c r="L49" s="776"/>
    </row>
    <row r="50" spans="1:12" ht="15" customHeight="1" x14ac:dyDescent="0.3">
      <c r="A50" s="107">
        <f>Sheet1!A1090</f>
        <v>351040501000</v>
      </c>
      <c r="B50" s="770" t="str">
        <f>IFERROR(VLOOKUP(A50,Sheet1!$A$4:$H$2722,5,0),"-")</f>
        <v>FM Thermatex Antaris 600x600 VT S24</v>
      </c>
      <c r="C50" s="771"/>
      <c r="D50" s="772"/>
      <c r="E50" s="41" t="str">
        <f>IFERROR(VLOOKUP(A50,Sheet1!$A$4:$N$2722,7,1),"-")</f>
        <v xml:space="preserve">mp </v>
      </c>
      <c r="F50" s="56">
        <f>IFERROR(VLOOKUP(A50,Sheet1!$A$4:$N$2722,9,1),"-")</f>
        <v>19</v>
      </c>
      <c r="G50" s="38">
        <f>IFERROR(VLOOKUP(A50,Sheet1!$A$4:$N$2722,10,1),"-")</f>
        <v>600</v>
      </c>
      <c r="H50" s="57">
        <f>IFERROR(VLOOKUP(A50,Sheet1!$A$4:$N$2722,11,1),"-")</f>
        <v>600</v>
      </c>
      <c r="I50" s="292">
        <f>IFERROR(VLOOKUP($A50,Sheet1!$A$4:$H$2722,8,1),"-")</f>
        <v>62.87</v>
      </c>
      <c r="J50" s="42">
        <f>I50-(I50*Cuprins!$H$26)</f>
        <v>62.87</v>
      </c>
      <c r="L50" s="776"/>
    </row>
    <row r="51" spans="1:12" ht="15" customHeight="1" x14ac:dyDescent="0.3">
      <c r="A51" s="106">
        <f>Sheet1!A1091</f>
        <v>351040501500</v>
      </c>
      <c r="B51" s="773" t="str">
        <f>IFERROR(VLOOKUP(A51,Sheet1!$A$4:$H$2722,5,0),"-")</f>
        <v>FM Thermatex Antaris C SK 600x600x13</v>
      </c>
      <c r="C51" s="774" t="e">
        <f>VLOOKUP(#REF!,Sheet1!$A$4:$H$2722,7,1)</f>
        <v>#REF!</v>
      </c>
      <c r="D51" s="775" t="e">
        <f>VLOOKUP(#REF!,Sheet1!$A$4:$H$2722,7,1)</f>
        <v>#REF!</v>
      </c>
      <c r="E51" s="30" t="str">
        <f>IFERROR(VLOOKUP(A51,Sheet1!$A$4:$N$2722,7,1),"-")</f>
        <v xml:space="preserve">mp </v>
      </c>
      <c r="F51" s="55">
        <f>IFERROR(VLOOKUP(A51,Sheet1!$A$4:$N$2722,9,1),"-")</f>
        <v>13</v>
      </c>
      <c r="G51" s="55">
        <f>IFERROR(VLOOKUP(A51,Sheet1!$A$4:$N$2722,10,1),"-")</f>
        <v>600</v>
      </c>
      <c r="H51" s="55">
        <f>IFERROR(VLOOKUP(A51,Sheet1!$A$4:$N$2722,11,1),"-")</f>
        <v>600</v>
      </c>
      <c r="I51" s="26">
        <f>IFERROR(VLOOKUP($A51,Sheet1!$A$4:$H$2722,8,1),"-")</f>
        <v>32.07</v>
      </c>
      <c r="J51" s="26">
        <f>I51-(I51*Cuprins!$H$26)</f>
        <v>32.07</v>
      </c>
      <c r="L51" s="776"/>
    </row>
    <row r="52" spans="1:12" ht="15" customHeight="1" x14ac:dyDescent="0.3">
      <c r="A52" s="107">
        <f>Sheet1!A1065</f>
        <v>351040100500</v>
      </c>
      <c r="B52" s="770" t="str">
        <f>IFERROR(VLOOKUP(A52,Sheet1!$A$4:$H$2722,5,0),"-")</f>
        <v>FM Thermatex Antaris C SK 600x600x15</v>
      </c>
      <c r="C52" s="771"/>
      <c r="D52" s="772"/>
      <c r="E52" s="41" t="str">
        <f>IFERROR(VLOOKUP(A52,Sheet1!$A$4:$N$2722,7,1),"-")</f>
        <v xml:space="preserve">mp </v>
      </c>
      <c r="F52" s="56">
        <f>IFERROR(VLOOKUP(A52,Sheet1!$A$4:$N$2722,9,1),"-")</f>
        <v>15</v>
      </c>
      <c r="G52" s="38">
        <f>IFERROR(VLOOKUP(A52,Sheet1!$A$4:$N$2722,10,1),"-")</f>
        <v>600</v>
      </c>
      <c r="H52" s="57">
        <f>IFERROR(VLOOKUP(A52,Sheet1!$A$4:$N$2722,11,1),"-")</f>
        <v>600</v>
      </c>
      <c r="I52" s="292">
        <f>IFERROR(VLOOKUP($A52,Sheet1!$A$4:$H$2722,8,1),"-")</f>
        <v>35.130000000000003</v>
      </c>
      <c r="J52" s="42">
        <f>I52-(I52*Cuprins!$H$26)</f>
        <v>35.130000000000003</v>
      </c>
      <c r="L52" s="776"/>
    </row>
    <row r="53" spans="1:12" ht="15" customHeight="1" x14ac:dyDescent="0.3">
      <c r="A53" s="106">
        <f>Sheet1!A1124</f>
        <v>351040801500</v>
      </c>
      <c r="B53" s="773" t="str">
        <f>IFERROR(VLOOKUP(A53,Sheet1!$A$4:$H$2722,5,0),"-")</f>
        <v>FM Thermatex Aquatec SK 600x600x19</v>
      </c>
      <c r="C53" s="774" t="e">
        <f>VLOOKUP(#REF!,Sheet1!$A$4:$H$2722,7,1)</f>
        <v>#REF!</v>
      </c>
      <c r="D53" s="775" t="e">
        <f>VLOOKUP(#REF!,Sheet1!$A$4:$H$2722,7,1)</f>
        <v>#REF!</v>
      </c>
      <c r="E53" s="30" t="str">
        <f>IFERROR(VLOOKUP(A53,Sheet1!$A$4:$N$2722,7,1),"-")</f>
        <v xml:space="preserve">mp </v>
      </c>
      <c r="F53" s="55">
        <f>IFERROR(VLOOKUP(A53,Sheet1!$A$4:$N$2722,9,1),"-")</f>
        <v>19</v>
      </c>
      <c r="G53" s="55">
        <f>IFERROR(VLOOKUP(A53,Sheet1!$A$4:$N$2722,10,1),"-")</f>
        <v>600</v>
      </c>
      <c r="H53" s="55">
        <f>IFERROR(VLOOKUP(A53,Sheet1!$A$4:$N$2722,11,1),"-")</f>
        <v>600</v>
      </c>
      <c r="I53" s="26">
        <f>IFERROR(VLOOKUP($A53,Sheet1!$A$4:$H$2722,8,1),"-")</f>
        <v>118.35</v>
      </c>
      <c r="J53" s="26">
        <f>I53-(I53*Cuprins!$H$26)</f>
        <v>118.35</v>
      </c>
      <c r="L53" s="776"/>
    </row>
    <row r="54" spans="1:12" ht="15" customHeight="1" x14ac:dyDescent="0.3">
      <c r="L54" s="777" t="s">
        <v>3235</v>
      </c>
    </row>
    <row r="55" spans="1:12" ht="15" customHeight="1" thickBot="1" x14ac:dyDescent="0.35">
      <c r="L55" s="777"/>
    </row>
    <row r="56" spans="1:12" ht="15" customHeight="1" x14ac:dyDescent="0.3">
      <c r="A56" s="686"/>
      <c r="B56" s="661" t="s">
        <v>3379</v>
      </c>
      <c r="C56" s="661"/>
      <c r="D56" s="661"/>
      <c r="E56" s="661"/>
      <c r="F56" s="661"/>
      <c r="G56" s="661"/>
      <c r="H56" s="661"/>
      <c r="I56" s="738"/>
      <c r="J56" s="664"/>
      <c r="L56" s="777"/>
    </row>
    <row r="57" spans="1:12" ht="15" customHeight="1" x14ac:dyDescent="0.3">
      <c r="A57" s="687"/>
      <c r="B57" s="662"/>
      <c r="C57" s="662"/>
      <c r="D57" s="662"/>
      <c r="E57" s="662"/>
      <c r="F57" s="662"/>
      <c r="G57" s="662"/>
      <c r="H57" s="662"/>
      <c r="I57" s="739"/>
      <c r="J57" s="665"/>
      <c r="L57" s="777"/>
    </row>
    <row r="58" spans="1:12" ht="15" customHeight="1" thickBot="1" x14ac:dyDescent="0.35">
      <c r="A58" s="688"/>
      <c r="B58" s="663"/>
      <c r="C58" s="663"/>
      <c r="D58" s="663"/>
      <c r="E58" s="663"/>
      <c r="F58" s="663"/>
      <c r="G58" s="663"/>
      <c r="H58" s="663"/>
      <c r="I58" s="740"/>
      <c r="J58" s="666"/>
      <c r="L58" s="777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K59" s="7"/>
      <c r="L59" s="777"/>
    </row>
    <row r="60" spans="1:12" ht="15" customHeight="1" x14ac:dyDescent="0.3">
      <c r="A60" s="667"/>
      <c r="B60" s="669" t="s">
        <v>3234</v>
      </c>
      <c r="C60" s="669"/>
      <c r="D60" s="669"/>
      <c r="E60" s="669"/>
      <c r="F60" s="669"/>
      <c r="G60" s="669"/>
      <c r="H60" s="669"/>
      <c r="I60" s="671"/>
      <c r="J60" s="672"/>
      <c r="L60" s="77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77"/>
    </row>
    <row r="62" spans="1:12" ht="15" customHeight="1" x14ac:dyDescent="0.3">
      <c r="A62" s="698" t="s">
        <v>2989</v>
      </c>
      <c r="B62" s="631" t="s">
        <v>2996</v>
      </c>
      <c r="C62" s="631"/>
      <c r="D62" s="631"/>
      <c r="E62" s="642" t="s">
        <v>3035</v>
      </c>
      <c r="F62" s="642" t="s">
        <v>2991</v>
      </c>
      <c r="G62" s="642" t="s">
        <v>2990</v>
      </c>
      <c r="H62" s="642" t="s">
        <v>3010</v>
      </c>
      <c r="I62" s="522" t="s">
        <v>3430</v>
      </c>
      <c r="J62" s="498" t="s">
        <v>3431</v>
      </c>
      <c r="L62" s="777"/>
    </row>
    <row r="63" spans="1:12" ht="15" customHeight="1" x14ac:dyDescent="0.3">
      <c r="A63" s="699"/>
      <c r="B63" s="633"/>
      <c r="C63" s="633"/>
      <c r="D63" s="633"/>
      <c r="E63" s="643"/>
      <c r="F63" s="643"/>
      <c r="G63" s="643"/>
      <c r="H63" s="643"/>
      <c r="I63" s="524"/>
      <c r="J63" s="500"/>
      <c r="L63" s="777"/>
    </row>
    <row r="64" spans="1:12" ht="15" customHeight="1" x14ac:dyDescent="0.3">
      <c r="A64" s="700"/>
      <c r="B64" s="635"/>
      <c r="C64" s="635"/>
      <c r="D64" s="635"/>
      <c r="E64" s="644"/>
      <c r="F64" s="643"/>
      <c r="G64" s="644"/>
      <c r="H64" s="644"/>
      <c r="I64" s="524"/>
      <c r="J64" s="500"/>
      <c r="L64" s="777"/>
    </row>
    <row r="65" spans="1:12" ht="15" customHeight="1" x14ac:dyDescent="0.3">
      <c r="A65" s="106">
        <f>Sheet1!A1103</f>
        <v>351040650500</v>
      </c>
      <c r="B65" s="773" t="str">
        <f>IFERROR(VLOOKUP(A79,Sheet1!$A$4:$H$2722,5,0),"-")</f>
        <v>FM Thermatex STAR SK 625x625</v>
      </c>
      <c r="C65" s="774"/>
      <c r="D65" s="775"/>
      <c r="E65" s="30" t="str">
        <f>IFERROR(VLOOKUP(A79,Sheet1!$A$4:$N$2722,7,1),"-")</f>
        <v xml:space="preserve">mp </v>
      </c>
      <c r="F65" s="55">
        <f>IFERROR(VLOOKUP(A79,Sheet1!$A$4:$N$2722,9,1),"-")</f>
        <v>15</v>
      </c>
      <c r="G65" s="55">
        <f>IFERROR(VLOOKUP(A79,Sheet1!$A$4:$N$2722,10,1),"-")</f>
        <v>625</v>
      </c>
      <c r="H65" s="55">
        <f>IFERROR(VLOOKUP(A79,Sheet1!$A$4:$N$2722,11,1),"-")</f>
        <v>625</v>
      </c>
      <c r="I65" s="26">
        <f>IFERROR(VLOOKUP($A79,Sheet1!$A$4:$H$2722,8,1),"-")</f>
        <v>34.200000000000003</v>
      </c>
      <c r="J65" s="26">
        <f>I65-(I65*Cuprins!$H$26)</f>
        <v>34.200000000000003</v>
      </c>
      <c r="L65" s="777"/>
    </row>
    <row r="66" spans="1:12" ht="15" customHeight="1" x14ac:dyDescent="0.3">
      <c r="A66" s="107">
        <f>Sheet1!A1104</f>
        <v>351040651000</v>
      </c>
      <c r="B66" s="770" t="str">
        <f>IFERROR(VLOOKUP(A80,Sheet1!$A$4:$H$2722,5,0),"-")</f>
        <v>FM Thermatex Star VT 24 600x600x15</v>
      </c>
      <c r="C66" s="771" t="e">
        <f>VLOOKUP(#REF!,Sheet1!$A$4:$H$2722,7,1)</f>
        <v>#REF!</v>
      </c>
      <c r="D66" s="772" t="e">
        <f>VLOOKUP(#REF!,Sheet1!$A$4:$H$2722,7,1)</f>
        <v>#REF!</v>
      </c>
      <c r="E66" s="41" t="str">
        <f>IFERROR(VLOOKUP(A80,Sheet1!$A$4:$N$2722,7,1),"-")</f>
        <v xml:space="preserve">mp </v>
      </c>
      <c r="F66" s="56">
        <f>IFERROR(VLOOKUP(A80,Sheet1!$A$4:$N$2722,9,1),"-")</f>
        <v>15</v>
      </c>
      <c r="G66" s="38">
        <f>IFERROR(VLOOKUP(A80,Sheet1!$A$4:$N$2722,10,1),"-")</f>
        <v>600</v>
      </c>
      <c r="H66" s="57">
        <f>IFERROR(VLOOKUP(A80,Sheet1!$A$4:$N$2722,11,1),"-")</f>
        <v>600</v>
      </c>
      <c r="I66" s="292">
        <f>IFERROR(VLOOKUP($A80,Sheet1!$A$4:$H$2722,8,1),"-")</f>
        <v>40.22</v>
      </c>
      <c r="J66" s="42">
        <f>I66-(I66*Cuprins!$H$26)</f>
        <v>40.22</v>
      </c>
      <c r="L66" s="777"/>
    </row>
    <row r="67" spans="1:12" ht="15" customHeight="1" x14ac:dyDescent="0.3">
      <c r="A67" s="106">
        <f>Sheet1!A1105</f>
        <v>351040651500</v>
      </c>
      <c r="B67" s="773" t="str">
        <f>IFERROR(VLOOKUP(A81,Sheet1!$A$4:$H$2722,5,0),"-")</f>
        <v>FM Thermatex Star VT 24 625x625</v>
      </c>
      <c r="C67" s="774"/>
      <c r="D67" s="775"/>
      <c r="E67" s="30" t="str">
        <f>IFERROR(VLOOKUP(A81,Sheet1!$A$4:$N$2722,7,1),"-")</f>
        <v xml:space="preserve">mp </v>
      </c>
      <c r="F67" s="55">
        <f>IFERROR(VLOOKUP(A81,Sheet1!$A$4:$N$2722,9,1),"-")</f>
        <v>15</v>
      </c>
      <c r="G67" s="55">
        <f>IFERROR(VLOOKUP(A81,Sheet1!$A$4:$N$2722,10,1),"-")</f>
        <v>625</v>
      </c>
      <c r="H67" s="55">
        <f>IFERROR(VLOOKUP(A81,Sheet1!$A$4:$N$2722,11,1),"-")</f>
        <v>625</v>
      </c>
      <c r="I67" s="26">
        <f>IFERROR(VLOOKUP($A81,Sheet1!$A$4:$H$2722,8,1),"-")</f>
        <v>40.22</v>
      </c>
      <c r="J67" s="26">
        <f>I67-(I67*Cuprins!$H$26)</f>
        <v>40.22</v>
      </c>
      <c r="K67" s="8"/>
      <c r="L67" s="777"/>
    </row>
    <row r="68" spans="1:12" ht="15" customHeight="1" x14ac:dyDescent="0.3">
      <c r="A68" s="107">
        <f>Sheet1!A1106</f>
        <v>351040652500</v>
      </c>
      <c r="B68" s="770" t="str">
        <f>IFERROR(VLOOKUP(A68,Sheet1!$A$4:$H$2722,5,0),"-")</f>
        <v>FM Thermatex Feinstratos VT 15 600x600</v>
      </c>
      <c r="C68" s="771" t="e">
        <f>VLOOKUP(#REF!,Sheet1!$A$4:$H$2722,7,1)</f>
        <v>#REF!</v>
      </c>
      <c r="D68" s="772" t="e">
        <f>VLOOKUP(#REF!,Sheet1!$A$4:$H$2722,7,1)</f>
        <v>#REF!</v>
      </c>
      <c r="E68" s="41" t="str">
        <f>IFERROR(VLOOKUP(A68,Sheet1!$A$4:$N$2722,7,1),"-")</f>
        <v xml:space="preserve">mp </v>
      </c>
      <c r="F68" s="56">
        <f>IFERROR(VLOOKUP(A68,Sheet1!$A$4:$N$2722,9,1),"-")</f>
        <v>15</v>
      </c>
      <c r="G68" s="38">
        <f>IFERROR(VLOOKUP(A68,Sheet1!$A$4:$N$2722,10,1),"-")</f>
        <v>600</v>
      </c>
      <c r="H68" s="57">
        <f>IFERROR(VLOOKUP(A68,Sheet1!$A$4:$N$2722,11,1),"-")</f>
        <v>600</v>
      </c>
      <c r="I68" s="292">
        <f>IFERROR(VLOOKUP($A68,Sheet1!$A$4:$H$2722,8,1),"-")</f>
        <v>46.68</v>
      </c>
      <c r="J68" s="42">
        <f>I68-(I68*Cuprins!$H$26)</f>
        <v>46.68</v>
      </c>
      <c r="L68" s="777"/>
    </row>
    <row r="69" spans="1:12" ht="15" customHeight="1" x14ac:dyDescent="0.3">
      <c r="A69" s="106">
        <f>Sheet1!A1107</f>
        <v>351040653000</v>
      </c>
      <c r="B69" s="773" t="str">
        <f>IFERROR(VLOOKUP(A69,Sheet1!$A$4:$H$2722,5,0),"-")</f>
        <v>FM Thermatex Feinstratos VT 24 600x600</v>
      </c>
      <c r="C69" s="774"/>
      <c r="D69" s="775"/>
      <c r="E69" s="30" t="str">
        <f>IFERROR(VLOOKUP(A69,Sheet1!$A$4:$N$2722,7,1),"-")</f>
        <v xml:space="preserve">mp </v>
      </c>
      <c r="F69" s="55">
        <f>IFERROR(VLOOKUP(A69,Sheet1!$A$4:$N$2722,9,1),"-")</f>
        <v>15</v>
      </c>
      <c r="G69" s="55">
        <f>IFERROR(VLOOKUP(A69,Sheet1!$A$4:$N$2722,10,1),"-")</f>
        <v>600</v>
      </c>
      <c r="H69" s="55">
        <f>IFERROR(VLOOKUP(A69,Sheet1!$A$4:$N$2722,11,1),"-")</f>
        <v>600</v>
      </c>
      <c r="I69" s="26">
        <f>IFERROR(VLOOKUP($A69,Sheet1!$A$4:$H$2722,8,1),"-")</f>
        <v>46.68</v>
      </c>
      <c r="J69" s="26">
        <f>I69-(I69*Cuprins!$H$26)</f>
        <v>46.68</v>
      </c>
      <c r="L69" s="494">
        <f>L17+1</f>
        <v>84</v>
      </c>
    </row>
    <row r="70" spans="1:12" ht="15" customHeight="1" x14ac:dyDescent="0.3">
      <c r="A70" s="107">
        <f>Sheet1!A1125</f>
        <v>351040802000</v>
      </c>
      <c r="B70" s="770" t="str">
        <f>IFERROR(VLOOKUP(A70,Sheet1!$A$4:$H$2722,5,0),"-")</f>
        <v>FM Thermatex Laguna VT15 600x600</v>
      </c>
      <c r="C70" s="771" t="e">
        <f>VLOOKUP(#REF!,Sheet1!$A$4:$H$2722,7,1)</f>
        <v>#REF!</v>
      </c>
      <c r="D70" s="772" t="e">
        <f>VLOOKUP(#REF!,Sheet1!$A$4:$H$2722,7,1)</f>
        <v>#REF!</v>
      </c>
      <c r="E70" s="41" t="str">
        <f>IFERROR(VLOOKUP(A70,Sheet1!$A$4:$N$2722,7,1),"-")</f>
        <v xml:space="preserve">mp </v>
      </c>
      <c r="F70" s="56">
        <f>IFERROR(VLOOKUP(A70,Sheet1!$A$4:$N$2722,9,1),"-")</f>
        <v>15</v>
      </c>
      <c r="G70" s="38">
        <f>IFERROR(VLOOKUP(A70,Sheet1!$A$4:$N$2722,10,1),"-")</f>
        <v>600</v>
      </c>
      <c r="H70" s="57">
        <f>IFERROR(VLOOKUP(A70,Sheet1!$A$4:$N$2722,11,1),"-")</f>
        <v>600</v>
      </c>
      <c r="I70" s="292">
        <f>IFERROR(VLOOKUP($A70,Sheet1!$A$4:$H$2722,8,1),"-")</f>
        <v>48.08</v>
      </c>
      <c r="J70" s="42">
        <f>I70-(I70*Cuprins!$H$26)</f>
        <v>48.08</v>
      </c>
      <c r="L70" s="494"/>
    </row>
    <row r="71" spans="1:12" ht="15" customHeight="1" x14ac:dyDescent="0.3">
      <c r="A71" s="106">
        <f>Sheet1!A1126</f>
        <v>351040802500</v>
      </c>
      <c r="B71" s="773" t="str">
        <f>IFERROR(VLOOKUP(A71,Sheet1!$A$4:$H$2722,5,0),"-")</f>
        <v>FM Thermatex Mercure VT 24 600x600</v>
      </c>
      <c r="C71" s="774" t="e">
        <f>VLOOKUP(#REF!,Sheet1!$A$4:$H$2722,7,1)</f>
        <v>#REF!</v>
      </c>
      <c r="D71" s="775" t="e">
        <f>VLOOKUP(#REF!,Sheet1!$A$4:$H$2722,7,1)</f>
        <v>#REF!</v>
      </c>
      <c r="E71" s="30" t="str">
        <f>IFERROR(VLOOKUP(A71,Sheet1!$A$4:$N$2722,7,1),"-")</f>
        <v xml:space="preserve">mp </v>
      </c>
      <c r="F71" s="55">
        <f>IFERROR(VLOOKUP(A71,Sheet1!$A$4:$N$2722,9,1),"-")</f>
        <v>15</v>
      </c>
      <c r="G71" s="55">
        <f>IFERROR(VLOOKUP(A71,Sheet1!$A$4:$N$2722,10,1),"-")</f>
        <v>600</v>
      </c>
      <c r="H71" s="55">
        <f>IFERROR(VLOOKUP(A71,Sheet1!$A$4:$N$2722,11,1),"-")</f>
        <v>600</v>
      </c>
      <c r="I71" s="26">
        <f>IFERROR(VLOOKUP($A71,Sheet1!$A$4:$H$2722,8,1),"-")</f>
        <v>40.22</v>
      </c>
      <c r="J71" s="26">
        <f>I71-(I71*Cuprins!$H$26)</f>
        <v>40.22</v>
      </c>
      <c r="L71" s="776" t="s">
        <v>3345</v>
      </c>
    </row>
    <row r="72" spans="1:12" ht="15" customHeight="1" x14ac:dyDescent="0.3">
      <c r="A72" s="107">
        <f>Sheet1!A1092</f>
        <v>351040550500</v>
      </c>
      <c r="B72" s="770" t="str">
        <f>IFERROR(VLOOKUP(A72,Sheet1!$A$4:$H$2722,5,0),"-")</f>
        <v>FM Thermatex Schlicht AW 600x600</v>
      </c>
      <c r="C72" s="771" t="e">
        <f>VLOOKUP(#REF!,Sheet1!$A$4:$H$2722,7,1)</f>
        <v>#REF!</v>
      </c>
      <c r="D72" s="772" t="e">
        <f>VLOOKUP(#REF!,Sheet1!$A$4:$H$2722,7,1)</f>
        <v>#REF!</v>
      </c>
      <c r="E72" s="41" t="str">
        <f>IFERROR(VLOOKUP(A72,Sheet1!$A$4:$N$2722,7,1),"-")</f>
        <v xml:space="preserve">mp </v>
      </c>
      <c r="F72" s="56">
        <f>IFERROR(VLOOKUP(A72,Sheet1!$A$4:$N$2722,9,1),"-")</f>
        <v>15</v>
      </c>
      <c r="G72" s="38">
        <f>IFERROR(VLOOKUP(A72,Sheet1!$A$4:$N$2722,10,1),"-")</f>
        <v>600</v>
      </c>
      <c r="H72" s="57">
        <f>IFERROR(VLOOKUP(A72,Sheet1!$A$4:$N$2722,11,1),"-")</f>
        <v>600</v>
      </c>
      <c r="I72" s="292">
        <f>IFERROR(VLOOKUP($A72,Sheet1!$A$4:$H$2722,8,1),"-")</f>
        <v>73.45</v>
      </c>
      <c r="J72" s="42">
        <f>I72-(I72*Cuprins!$H$26)</f>
        <v>73.45</v>
      </c>
      <c r="L72" s="776"/>
    </row>
    <row r="73" spans="1:12" ht="15" customHeight="1" x14ac:dyDescent="0.3">
      <c r="A73" s="106">
        <f>Sheet1!A1093</f>
        <v>351040551000</v>
      </c>
      <c r="B73" s="773" t="str">
        <f>IFERROR(VLOOKUP(A73,Sheet1!$A$4:$H$2722,5,0),"-")</f>
        <v>FM Thermatex Schlicht HYGENA SK 600x600</v>
      </c>
      <c r="C73" s="774" t="e">
        <f>VLOOKUP(#REF!,Sheet1!$A$4:$H$2722,7,1)</f>
        <v>#REF!</v>
      </c>
      <c r="D73" s="775" t="e">
        <f>VLOOKUP(#REF!,Sheet1!$A$4:$H$2722,7,1)</f>
        <v>#REF!</v>
      </c>
      <c r="E73" s="30" t="str">
        <f>IFERROR(VLOOKUP(A73,Sheet1!$A$4:$N$2722,7,1),"-")</f>
        <v xml:space="preserve">mp </v>
      </c>
      <c r="F73" s="55">
        <f>IFERROR(VLOOKUP(A73,Sheet1!$A$4:$N$2722,9,1),"-")</f>
        <v>15</v>
      </c>
      <c r="G73" s="55">
        <f>IFERROR(VLOOKUP(A73,Sheet1!$A$4:$N$2722,10,1),"-")</f>
        <v>600</v>
      </c>
      <c r="H73" s="55">
        <f>IFERROR(VLOOKUP(A73,Sheet1!$A$4:$N$2722,11,1),"-")</f>
        <v>600</v>
      </c>
      <c r="I73" s="26">
        <f>IFERROR(VLOOKUP($A73,Sheet1!$A$4:$H$2722,8,1),"-")</f>
        <v>44.2</v>
      </c>
      <c r="J73" s="26">
        <f>I73-(I73*Cuprins!$H$26)</f>
        <v>44.2</v>
      </c>
      <c r="L73" s="776"/>
    </row>
    <row r="74" spans="1:12" ht="15" customHeight="1" x14ac:dyDescent="0.3">
      <c r="A74" s="107">
        <f>Sheet1!A1094</f>
        <v>351040551500</v>
      </c>
      <c r="B74" s="770" t="str">
        <f>IFERROR(VLOOKUP(A74,Sheet1!$A$4:$H$2722,5,0),"-")</f>
        <v>FM Thermatex Schlicht HYGENA VT15 600x60</v>
      </c>
      <c r="C74" s="771" t="e">
        <f>VLOOKUP(#REF!,Sheet1!$A$4:$H$2722,7,1)</f>
        <v>#REF!</v>
      </c>
      <c r="D74" s="772" t="e">
        <f>VLOOKUP(#REF!,Sheet1!$A$4:$H$2722,7,1)</f>
        <v>#REF!</v>
      </c>
      <c r="E74" s="41" t="str">
        <f>IFERROR(VLOOKUP(A74,Sheet1!$A$4:$N$2722,7,1),"-")</f>
        <v xml:space="preserve">mp </v>
      </c>
      <c r="F74" s="56">
        <f>IFERROR(VLOOKUP(A74,Sheet1!$A$4:$N$2722,9,1),"-")</f>
        <v>15</v>
      </c>
      <c r="G74" s="38">
        <f>IFERROR(VLOOKUP(A74,Sheet1!$A$4:$N$2722,10,1),"-")</f>
        <v>600</v>
      </c>
      <c r="H74" s="57">
        <f>IFERROR(VLOOKUP(A74,Sheet1!$A$4:$N$2722,11,1),"-")</f>
        <v>600</v>
      </c>
      <c r="I74" s="292">
        <f>IFERROR(VLOOKUP($A74,Sheet1!$A$4:$H$2722,8,1),"-")</f>
        <v>42.44</v>
      </c>
      <c r="J74" s="42">
        <f>I74-(I74*Cuprins!$H$26)</f>
        <v>42.44</v>
      </c>
      <c r="L74" s="776"/>
    </row>
    <row r="75" spans="1:12" ht="15" customHeight="1" x14ac:dyDescent="0.3">
      <c r="A75" s="106">
        <f>Sheet1!A1095</f>
        <v>351040552000</v>
      </c>
      <c r="B75" s="773" t="str">
        <f>IFERROR(VLOOKUP(A75,Sheet1!$A$4:$H$2722,5,0),"-")</f>
        <v>FM Thermatex Schlicht SK 600x600</v>
      </c>
      <c r="C75" s="774" t="e">
        <f>VLOOKUP(#REF!,Sheet1!$A$4:$H$2722,7,1)</f>
        <v>#REF!</v>
      </c>
      <c r="D75" s="775" t="e">
        <f>VLOOKUP(#REF!,Sheet1!$A$4:$H$2722,7,1)</f>
        <v>#REF!</v>
      </c>
      <c r="E75" s="30" t="str">
        <f>IFERROR(VLOOKUP(A75,Sheet1!$A$4:$N$2722,7,1),"-")</f>
        <v xml:space="preserve">mp </v>
      </c>
      <c r="F75" s="55">
        <f>IFERROR(VLOOKUP(A75,Sheet1!$A$4:$N$2722,9,1),"-")</f>
        <v>15</v>
      </c>
      <c r="G75" s="55">
        <f>IFERROR(VLOOKUP(A75,Sheet1!$A$4:$N$2722,10,1),"-")</f>
        <v>600</v>
      </c>
      <c r="H75" s="55">
        <f>IFERROR(VLOOKUP(A75,Sheet1!$A$4:$N$2722,11,1),"-")</f>
        <v>600</v>
      </c>
      <c r="I75" s="26">
        <f>IFERROR(VLOOKUP($A75,Sheet1!$A$4:$H$2722,8,1),"-")</f>
        <v>42.52</v>
      </c>
      <c r="J75" s="26">
        <f>I75-(I75*Cuprins!$H$26)</f>
        <v>42.52</v>
      </c>
      <c r="L75" s="776"/>
    </row>
    <row r="76" spans="1:12" ht="15" customHeight="1" x14ac:dyDescent="0.3">
      <c r="A76" s="107">
        <f>Sheet1!A1095</f>
        <v>351040552000</v>
      </c>
      <c r="B76" s="770" t="str">
        <f>IFERROR(VLOOKUP(A76,Sheet1!$A$4:$H$2722,5,0),"-")</f>
        <v>FM Thermatex Schlicht SK 600x600</v>
      </c>
      <c r="C76" s="771" t="e">
        <f>VLOOKUP(#REF!,Sheet1!$A$4:$H$2722,7,1)</f>
        <v>#REF!</v>
      </c>
      <c r="D76" s="772" t="e">
        <f>VLOOKUP(#REF!,Sheet1!$A$4:$H$2722,7,1)</f>
        <v>#REF!</v>
      </c>
      <c r="E76" s="41" t="str">
        <f>IFERROR(VLOOKUP(A76,Sheet1!$A$4:$N$2722,7,1),"-")</f>
        <v xml:space="preserve">mp </v>
      </c>
      <c r="F76" s="56">
        <f>IFERROR(VLOOKUP(A76,Sheet1!$A$4:$N$2722,9,1),"-")</f>
        <v>15</v>
      </c>
      <c r="G76" s="38">
        <f>IFERROR(VLOOKUP(A76,Sheet1!$A$4:$N$2722,10,1),"-")</f>
        <v>600</v>
      </c>
      <c r="H76" s="57">
        <f>IFERROR(VLOOKUP(A76,Sheet1!$A$4:$N$2722,11,1),"-")</f>
        <v>600</v>
      </c>
      <c r="I76" s="292">
        <f>IFERROR(VLOOKUP($A76,Sheet1!$A$4:$H$2722,8,1),"-")</f>
        <v>42.52</v>
      </c>
      <c r="J76" s="42">
        <f>I76-(I76*Cuprins!$H$26)</f>
        <v>42.52</v>
      </c>
      <c r="K76" s="7"/>
      <c r="L76" s="776"/>
    </row>
    <row r="77" spans="1:12" ht="15" customHeight="1" x14ac:dyDescent="0.3">
      <c r="A77" s="106">
        <f>Sheet1!A1102</f>
        <v>351040603000</v>
      </c>
      <c r="B77" s="773" t="str">
        <f>IFERROR(VLOOKUP(A77,Sheet1!$A$4:$H$2722,5,0),"-")</f>
        <v>FM Thermatex Star SK  600x600x19</v>
      </c>
      <c r="C77" s="774" t="e">
        <f>VLOOKUP(#REF!,Sheet1!$A$4:$H$2722,7,1)</f>
        <v>#REF!</v>
      </c>
      <c r="D77" s="775" t="e">
        <f>VLOOKUP(#REF!,Sheet1!$A$4:$H$2722,7,1)</f>
        <v>#REF!</v>
      </c>
      <c r="E77" s="30" t="str">
        <f>IFERROR(VLOOKUP(A77,Sheet1!$A$4:$N$2722,7,1),"-")</f>
        <v xml:space="preserve">mp </v>
      </c>
      <c r="F77" s="55">
        <f>IFERROR(VLOOKUP(A77,Sheet1!$A$4:$N$2722,9,1),"-")</f>
        <v>19</v>
      </c>
      <c r="G77" s="55">
        <f>IFERROR(VLOOKUP(A77,Sheet1!$A$4:$N$2722,10,1),"-")</f>
        <v>600</v>
      </c>
      <c r="H77" s="55">
        <f>IFERROR(VLOOKUP(A77,Sheet1!$A$4:$N$2722,11,1),"-")</f>
        <v>600</v>
      </c>
      <c r="I77" s="26">
        <f>IFERROR(VLOOKUP($A77,Sheet1!$A$4:$H$2722,8,1),"-")</f>
        <v>38.119999999999997</v>
      </c>
      <c r="J77" s="26">
        <f>I77-(I77*Cuprins!$H$26)</f>
        <v>38.119999999999997</v>
      </c>
      <c r="K77" s="9"/>
      <c r="L77" s="776"/>
    </row>
    <row r="78" spans="1:12" ht="15" customHeight="1" x14ac:dyDescent="0.3">
      <c r="A78" s="107">
        <f>Sheet1!A1097</f>
        <v>351040600500</v>
      </c>
      <c r="B78" s="770" t="str">
        <f>IFERROR(VLOOKUP(A78,Sheet1!$A$4:$H$2722,5,0),"-")</f>
        <v>FM Thermatex STAR SK 600x600x15</v>
      </c>
      <c r="C78" s="771" t="e">
        <f>VLOOKUP(#REF!,Sheet1!$A$4:$H$2722,7,1)</f>
        <v>#REF!</v>
      </c>
      <c r="D78" s="772" t="e">
        <f>VLOOKUP(#REF!,Sheet1!$A$4:$H$2722,7,1)</f>
        <v>#REF!</v>
      </c>
      <c r="E78" s="41" t="str">
        <f>IFERROR(VLOOKUP(A78,Sheet1!$A$4:$N$2722,7,1),"-")</f>
        <v xml:space="preserve">mp </v>
      </c>
      <c r="F78" s="56">
        <f>IFERROR(VLOOKUP(A78,Sheet1!$A$4:$N$2722,9,1),"-")</f>
        <v>15</v>
      </c>
      <c r="G78" s="38">
        <f>IFERROR(VLOOKUP(A78,Sheet1!$A$4:$N$2722,10,1),"-")</f>
        <v>600</v>
      </c>
      <c r="H78" s="57">
        <f>IFERROR(VLOOKUP(A78,Sheet1!$A$4:$N$2722,11,1),"-")</f>
        <v>600</v>
      </c>
      <c r="I78" s="292">
        <f>IFERROR(VLOOKUP($A78,Sheet1!$A$4:$H$2722,8,1),"-")</f>
        <v>34.200000000000003</v>
      </c>
      <c r="J78" s="42">
        <f>I78-(I78*Cuprins!$H$26)</f>
        <v>34.200000000000003</v>
      </c>
      <c r="L78" s="776"/>
    </row>
    <row r="79" spans="1:12" ht="15" customHeight="1" x14ac:dyDescent="0.3">
      <c r="A79" s="106">
        <f>Sheet1!A1098</f>
        <v>351040601000</v>
      </c>
      <c r="B79" s="773" t="str">
        <f>IFERROR(VLOOKUP(A79,Sheet1!$A$4:$H$2722,5,0),"-")</f>
        <v>FM Thermatex STAR SK 625x625</v>
      </c>
      <c r="C79" s="774" t="e">
        <f>VLOOKUP(#REF!,Sheet1!$A$4:$H$2722,7,1)</f>
        <v>#REF!</v>
      </c>
      <c r="D79" s="775" t="e">
        <f>VLOOKUP(#REF!,Sheet1!$A$4:$H$2722,7,1)</f>
        <v>#REF!</v>
      </c>
      <c r="E79" s="30" t="str">
        <f>IFERROR(VLOOKUP(A79,Sheet1!$A$4:$N$2722,7,1),"-")</f>
        <v xml:space="preserve">mp </v>
      </c>
      <c r="F79" s="55">
        <f>IFERROR(VLOOKUP(A79,Sheet1!$A$4:$N$2722,9,1),"-")</f>
        <v>15</v>
      </c>
      <c r="G79" s="55">
        <f>IFERROR(VLOOKUP(A79,Sheet1!$A$4:$N$2722,10,1),"-")</f>
        <v>625</v>
      </c>
      <c r="H79" s="55">
        <f>IFERROR(VLOOKUP(A79,Sheet1!$A$4:$N$2722,11,1),"-")</f>
        <v>625</v>
      </c>
      <c r="I79" s="26">
        <f>IFERROR(VLOOKUP($A79,Sheet1!$A$4:$H$2722,8,1),"-")</f>
        <v>34.200000000000003</v>
      </c>
      <c r="J79" s="26">
        <f>I79-(I79*Cuprins!$H$26)</f>
        <v>34.200000000000003</v>
      </c>
      <c r="K79" s="9"/>
      <c r="L79" s="776"/>
    </row>
    <row r="80" spans="1:12" ht="15" customHeight="1" x14ac:dyDescent="0.3">
      <c r="A80" s="107">
        <f>Sheet1!A1099</f>
        <v>351040601500</v>
      </c>
      <c r="B80" s="770" t="str">
        <f>IFERROR(VLOOKUP(A80,Sheet1!$A$4:$H$2722,5,0),"-")</f>
        <v>FM Thermatex Star VT 24 600x600x15</v>
      </c>
      <c r="C80" s="771" t="e">
        <f>VLOOKUP(#REF!,Sheet1!$A$4:$H$2722,7,1)</f>
        <v>#REF!</v>
      </c>
      <c r="D80" s="772" t="e">
        <f>VLOOKUP(#REF!,Sheet1!$A$4:$H$2722,7,1)</f>
        <v>#REF!</v>
      </c>
      <c r="E80" s="41" t="str">
        <f>IFERROR(VLOOKUP(A80,Sheet1!$A$4:$N$2722,7,1),"-")</f>
        <v xml:space="preserve">mp </v>
      </c>
      <c r="F80" s="56">
        <f>IFERROR(VLOOKUP(A80,Sheet1!$A$4:$N$2722,9,1),"-")</f>
        <v>15</v>
      </c>
      <c r="G80" s="38">
        <f>IFERROR(VLOOKUP(A80,Sheet1!$A$4:$N$2722,10,1),"-")</f>
        <v>600</v>
      </c>
      <c r="H80" s="57">
        <f>IFERROR(VLOOKUP(A80,Sheet1!$A$4:$N$2722,11,1),"-")</f>
        <v>600</v>
      </c>
      <c r="I80" s="292">
        <f>IFERROR(VLOOKUP($A80,Sheet1!$A$4:$H$2722,8,1),"-")</f>
        <v>40.22</v>
      </c>
      <c r="J80" s="42">
        <f>I80-(I80*Cuprins!$H$26)</f>
        <v>40.22</v>
      </c>
      <c r="K80" s="9"/>
      <c r="L80" s="776"/>
    </row>
    <row r="81" spans="1:12" ht="15" customHeight="1" x14ac:dyDescent="0.3">
      <c r="A81" s="106">
        <f>Sheet1!A1100</f>
        <v>351040602000</v>
      </c>
      <c r="B81" s="773" t="str">
        <f>IFERROR(VLOOKUP(A81,Sheet1!$A$4:$H$2722,5,0),"-")</f>
        <v>FM Thermatex Star VT 24 625x625</v>
      </c>
      <c r="C81" s="774" t="e">
        <f>VLOOKUP(#REF!,Sheet1!$A$4:$H$2722,7,1)</f>
        <v>#REF!</v>
      </c>
      <c r="D81" s="775" t="e">
        <f>VLOOKUP(#REF!,Sheet1!$A$4:$H$2722,7,1)</f>
        <v>#REF!</v>
      </c>
      <c r="E81" s="30" t="str">
        <f>IFERROR(VLOOKUP(A81,Sheet1!$A$4:$N$2722,7,1),"-")</f>
        <v xml:space="preserve">mp </v>
      </c>
      <c r="F81" s="55">
        <f>IFERROR(VLOOKUP(A81,Sheet1!$A$4:$N$2722,9,1),"-")</f>
        <v>15</v>
      </c>
      <c r="G81" s="55">
        <f>IFERROR(VLOOKUP(A81,Sheet1!$A$4:$N$2722,10,1),"-")</f>
        <v>625</v>
      </c>
      <c r="H81" s="55">
        <f>IFERROR(VLOOKUP(A81,Sheet1!$A$4:$N$2722,11,1),"-")</f>
        <v>625</v>
      </c>
      <c r="I81" s="26">
        <f>IFERROR(VLOOKUP($A81,Sheet1!$A$4:$H$2722,8,1),"-")</f>
        <v>40.22</v>
      </c>
      <c r="J81" s="26">
        <f>I81-(I81*Cuprins!$H$26)</f>
        <v>40.22</v>
      </c>
      <c r="K81" s="9"/>
      <c r="L81" s="776"/>
    </row>
    <row r="82" spans="1:12" ht="15" customHeight="1" x14ac:dyDescent="0.3">
      <c r="A82" s="107">
        <f>Sheet1!A1101</f>
        <v>351040602500</v>
      </c>
      <c r="B82" s="770" t="str">
        <f>IFERROR(VLOOKUP(A82,Sheet1!$A$4:$H$2722,5,0),"-")</f>
        <v>FM Thermatex Star VT-S-15</v>
      </c>
      <c r="C82" s="771" t="e">
        <f>VLOOKUP(#REF!,Sheet1!$A$4:$H$2722,7,1)</f>
        <v>#REF!</v>
      </c>
      <c r="D82" s="772" t="e">
        <f>VLOOKUP(#REF!,Sheet1!$A$4:$H$2722,7,1)</f>
        <v>#REF!</v>
      </c>
      <c r="E82" s="41" t="str">
        <f>IFERROR(VLOOKUP(A82,Sheet1!$A$4:$N$2722,7,1),"-")</f>
        <v xml:space="preserve">mp </v>
      </c>
      <c r="F82" s="56">
        <f>IFERROR(VLOOKUP(A82,Sheet1!$A$4:$N$2722,9,1),"-")</f>
        <v>15</v>
      </c>
      <c r="G82" s="38">
        <f>IFERROR(VLOOKUP(A82,Sheet1!$A$4:$N$2722,10,1),"-")</f>
        <v>600</v>
      </c>
      <c r="H82" s="57">
        <f>IFERROR(VLOOKUP(A82,Sheet1!$A$4:$N$2722,11,1),"-")</f>
        <v>600</v>
      </c>
      <c r="I82" s="292">
        <f>IFERROR(VLOOKUP($A82,Sheet1!$A$4:$H$2722,8,1),"-")</f>
        <v>37.700000000000003</v>
      </c>
      <c r="J82" s="42">
        <f>I82-(I82*Cuprins!$H$26)</f>
        <v>37.700000000000003</v>
      </c>
      <c r="K82" s="9"/>
      <c r="L82" s="776"/>
    </row>
    <row r="83" spans="1:12" ht="15" customHeight="1" x14ac:dyDescent="0.3">
      <c r="A83" s="106">
        <f>Sheet1!A1120</f>
        <v>351040750500</v>
      </c>
      <c r="B83" s="773" t="str">
        <f>IFERROR(VLOOKUP(A83,Sheet1!$A$4:$H$2722,5,0),"-")</f>
        <v>FM Thermatex Symetra SK 600x600</v>
      </c>
      <c r="C83" s="774" t="e">
        <f>VLOOKUP(#REF!,Sheet1!$A$4:$H$2722,7,1)</f>
        <v>#REF!</v>
      </c>
      <c r="D83" s="775" t="e">
        <f>VLOOKUP(#REF!,Sheet1!$A$4:$H$2722,7,1)</f>
        <v>#REF!</v>
      </c>
      <c r="E83" s="30" t="str">
        <f>IFERROR(VLOOKUP(A83,Sheet1!$A$4:$N$2722,7,1),"-")</f>
        <v xml:space="preserve">mp </v>
      </c>
      <c r="F83" s="55">
        <f>IFERROR(VLOOKUP(A83,Sheet1!$A$4:$N$2722,9,1),"-")</f>
        <v>15</v>
      </c>
      <c r="G83" s="55">
        <f>IFERROR(VLOOKUP(A83,Sheet1!$A$4:$N$2722,10,1),"-")</f>
        <v>600</v>
      </c>
      <c r="H83" s="55">
        <f>IFERROR(VLOOKUP(A83,Sheet1!$A$4:$N$2722,11,1),"-")</f>
        <v>600</v>
      </c>
      <c r="I83" s="26">
        <f>IFERROR(VLOOKUP($A83,Sheet1!$A$4:$H$2722,8,1),"-")</f>
        <v>55.83</v>
      </c>
      <c r="J83" s="26">
        <f>I83-(I83*Cuprins!$H$26)</f>
        <v>55.83</v>
      </c>
      <c r="K83" s="9"/>
      <c r="L83" s="776"/>
    </row>
    <row r="84" spans="1:12" ht="15" customHeight="1" x14ac:dyDescent="0.3">
      <c r="A84" s="107">
        <f>Sheet1!A1121</f>
        <v>351040751000</v>
      </c>
      <c r="B84" s="770" t="str">
        <f>IFERROR(VLOOKUP(A84,Sheet1!$A$4:$H$2722,5,0),"-")</f>
        <v>FM Thermatex Symetra VT-24 600x600 4-16</v>
      </c>
      <c r="C84" s="771" t="e">
        <f>VLOOKUP(#REF!,Sheet1!$A$4:$H$2722,7,1)</f>
        <v>#REF!</v>
      </c>
      <c r="D84" s="772" t="e">
        <f>VLOOKUP(#REF!,Sheet1!$A$4:$H$2722,7,1)</f>
        <v>#REF!</v>
      </c>
      <c r="E84" s="41" t="str">
        <f>IFERROR(VLOOKUP(A84,Sheet1!$A$4:$N$2722,7,1),"-")</f>
        <v xml:space="preserve">mp </v>
      </c>
      <c r="F84" s="56">
        <f>IFERROR(VLOOKUP(A84,Sheet1!$A$4:$N$2722,9,1),"-")</f>
        <v>15</v>
      </c>
      <c r="G84" s="38">
        <f>IFERROR(VLOOKUP(A84,Sheet1!$A$4:$N$2722,10,1),"-")</f>
        <v>600</v>
      </c>
      <c r="H84" s="57">
        <f>IFERROR(VLOOKUP(A84,Sheet1!$A$4:$N$2722,11,1),"-")</f>
        <v>600</v>
      </c>
      <c r="I84" s="292">
        <f>IFERROR(VLOOKUP($A84,Sheet1!$A$4:$H$2722,8,1),"-")</f>
        <v>83.64</v>
      </c>
      <c r="J84" s="42">
        <f>I84-(I84*Cuprins!$H$26)</f>
        <v>83.64</v>
      </c>
      <c r="K84" s="9"/>
      <c r="L84" s="776"/>
    </row>
    <row r="85" spans="1:12" ht="15" customHeight="1" x14ac:dyDescent="0.3">
      <c r="A85" s="106">
        <f>Sheet1!A1122</f>
        <v>351040800500</v>
      </c>
      <c r="B85" s="773" t="str">
        <f>IFERROR(VLOOKUP(A85,Sheet1!$A$4:$H$2722,5,0),"-")</f>
        <v>FM Thermatex Thermofon weiss SK 600x600</v>
      </c>
      <c r="C85" s="774" t="e">
        <f>VLOOKUP(#REF!,Sheet1!$A$4:$H$2722,7,1)</f>
        <v>#REF!</v>
      </c>
      <c r="D85" s="775" t="e">
        <f>VLOOKUP(#REF!,Sheet1!$A$4:$H$2722,7,1)</f>
        <v>#REF!</v>
      </c>
      <c r="E85" s="30" t="str">
        <f>IFERROR(VLOOKUP(A85,Sheet1!$A$4:$N$2722,7,1),"-")</f>
        <v xml:space="preserve">mp </v>
      </c>
      <c r="F85" s="55">
        <f>IFERROR(VLOOKUP(A85,Sheet1!$A$4:$N$2722,9,1),"-")</f>
        <v>15</v>
      </c>
      <c r="G85" s="55">
        <f>IFERROR(VLOOKUP(A85,Sheet1!$A$4:$N$2722,10,1),"-")</f>
        <v>600</v>
      </c>
      <c r="H85" s="55">
        <f>IFERROR(VLOOKUP(A85,Sheet1!$A$4:$N$2722,11,1),"-")</f>
        <v>600</v>
      </c>
      <c r="I85" s="26">
        <f>IFERROR(VLOOKUP($A85,Sheet1!$A$4:$H$2722,8,1),"-")</f>
        <v>48.54</v>
      </c>
      <c r="J85" s="26">
        <f>I85-(I85*Cuprins!$H$26)</f>
        <v>48.54</v>
      </c>
      <c r="K85" s="9"/>
      <c r="L85" s="776"/>
    </row>
    <row r="86" spans="1:12" ht="15" customHeight="1" x14ac:dyDescent="0.3">
      <c r="A86" s="108"/>
      <c r="B86" s="614"/>
      <c r="C86" s="609"/>
      <c r="D86" s="615"/>
      <c r="E86" s="45"/>
      <c r="F86" s="238"/>
      <c r="G86" s="264"/>
      <c r="H86" s="264"/>
      <c r="I86" s="302"/>
      <c r="J86" s="43"/>
      <c r="K86" s="9"/>
      <c r="L86" s="776"/>
    </row>
    <row r="87" spans="1:12" ht="15" customHeight="1" x14ac:dyDescent="0.3">
      <c r="K87" s="9"/>
      <c r="L87" s="776"/>
    </row>
    <row r="88" spans="1:12" ht="15" customHeight="1" x14ac:dyDescent="0.3">
      <c r="K88" s="9"/>
      <c r="L88" s="776"/>
    </row>
    <row r="89" spans="1:12" ht="15" customHeight="1" x14ac:dyDescent="0.3">
      <c r="L89" s="776"/>
    </row>
    <row r="90" spans="1:12" ht="15" customHeight="1" x14ac:dyDescent="0.3">
      <c r="L90" s="776"/>
    </row>
    <row r="91" spans="1:12" ht="15" customHeight="1" x14ac:dyDescent="0.3">
      <c r="L91" s="776"/>
    </row>
    <row r="92" spans="1:12" ht="15" customHeight="1" x14ac:dyDescent="0.3">
      <c r="L92" s="776"/>
    </row>
    <row r="93" spans="1:12" ht="15" customHeight="1" x14ac:dyDescent="0.3">
      <c r="L93" s="776"/>
    </row>
    <row r="94" spans="1:12" ht="15" customHeight="1" x14ac:dyDescent="0.3">
      <c r="L94" s="776"/>
    </row>
    <row r="95" spans="1:12" ht="15" customHeight="1" x14ac:dyDescent="0.3">
      <c r="L95" s="776"/>
    </row>
    <row r="96" spans="1:12" ht="15" customHeight="1" x14ac:dyDescent="0.3">
      <c r="K96" s="7"/>
      <c r="L96" s="776"/>
    </row>
    <row r="97" spans="1:12" ht="15" customHeight="1" x14ac:dyDescent="0.3">
      <c r="L97" s="776"/>
    </row>
    <row r="98" spans="1:12" ht="15" customHeight="1" x14ac:dyDescent="0.3">
      <c r="L98" s="776"/>
    </row>
    <row r="99" spans="1:12" ht="15" customHeight="1" x14ac:dyDescent="0.3">
      <c r="K99" s="9"/>
      <c r="L99" s="776"/>
    </row>
    <row r="100" spans="1:12" ht="15" customHeight="1" x14ac:dyDescent="0.3">
      <c r="L100" s="776"/>
    </row>
    <row r="101" spans="1:12" ht="15" customHeight="1" x14ac:dyDescent="0.3">
      <c r="L101" s="776"/>
    </row>
    <row r="102" spans="1:12" ht="15" customHeight="1" x14ac:dyDescent="0.3">
      <c r="L102" s="776"/>
    </row>
    <row r="103" spans="1:12" ht="15" customHeight="1" x14ac:dyDescent="0.3">
      <c r="K103" s="7"/>
      <c r="L103" s="776"/>
    </row>
    <row r="104" spans="1:12" ht="15" customHeight="1" x14ac:dyDescent="0.3">
      <c r="L104" s="776"/>
    </row>
    <row r="105" spans="1:12" ht="15" customHeight="1" x14ac:dyDescent="0.3">
      <c r="L105" s="776"/>
    </row>
    <row r="106" spans="1:12" ht="15" customHeight="1" x14ac:dyDescent="0.3">
      <c r="L106" s="777" t="s">
        <v>3235</v>
      </c>
    </row>
    <row r="107" spans="1:12" ht="15" customHeight="1" thickBot="1" x14ac:dyDescent="0.35">
      <c r="L107" s="777"/>
    </row>
    <row r="108" spans="1:12" ht="15" customHeight="1" x14ac:dyDescent="0.3">
      <c r="A108" s="686"/>
      <c r="B108" s="661" t="s">
        <v>3380</v>
      </c>
      <c r="C108" s="661"/>
      <c r="D108" s="661"/>
      <c r="E108" s="661"/>
      <c r="F108" s="661"/>
      <c r="G108" s="661"/>
      <c r="H108" s="661"/>
      <c r="I108" s="738"/>
      <c r="J108" s="664"/>
      <c r="L108" s="777"/>
    </row>
    <row r="109" spans="1:12" ht="15" customHeight="1" x14ac:dyDescent="0.3">
      <c r="A109" s="687"/>
      <c r="B109" s="662"/>
      <c r="C109" s="662"/>
      <c r="D109" s="662"/>
      <c r="E109" s="662"/>
      <c r="F109" s="662"/>
      <c r="G109" s="662"/>
      <c r="H109" s="662"/>
      <c r="I109" s="739"/>
      <c r="J109" s="665"/>
      <c r="L109" s="777"/>
    </row>
    <row r="110" spans="1:12" ht="15" customHeight="1" thickBot="1" x14ac:dyDescent="0.35">
      <c r="A110" s="688"/>
      <c r="B110" s="663"/>
      <c r="C110" s="663"/>
      <c r="D110" s="663"/>
      <c r="E110" s="663"/>
      <c r="F110" s="663"/>
      <c r="G110" s="663"/>
      <c r="H110" s="663"/>
      <c r="I110" s="740"/>
      <c r="J110" s="666"/>
      <c r="L110" s="777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777"/>
    </row>
    <row r="112" spans="1:12" ht="15" customHeight="1" x14ac:dyDescent="0.3">
      <c r="A112" s="667"/>
      <c r="B112" s="669" t="s">
        <v>3234</v>
      </c>
      <c r="C112" s="669"/>
      <c r="D112" s="669"/>
      <c r="E112" s="669"/>
      <c r="F112" s="669"/>
      <c r="G112" s="669"/>
      <c r="H112" s="669"/>
      <c r="I112" s="671"/>
      <c r="J112" s="672"/>
      <c r="L112" s="77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77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K114" s="8"/>
      <c r="L114" s="777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77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L116" s="777"/>
    </row>
    <row r="117" spans="1:12" ht="15" customHeight="1" x14ac:dyDescent="0.3">
      <c r="A117" s="106">
        <f>Sheet1!A1142</f>
        <v>351041120500</v>
      </c>
      <c r="B117" s="773" t="str">
        <f>IFERROR(VLOOKUP(A117,Sheet1!$A$4:$H$2722,5,0),"-")</f>
        <v>FM ATLAS Board 600x600x12</v>
      </c>
      <c r="C117" s="774" t="e">
        <f>VLOOKUP(#REF!,Sheet1!$A$4:$H$2722,7,1)</f>
        <v>#REF!</v>
      </c>
      <c r="D117" s="775" t="e">
        <f>VLOOKUP(#REF!,Sheet1!$A$4:$H$2722,7,1)</f>
        <v>#REF!</v>
      </c>
      <c r="E117" s="30" t="str">
        <f>IFERROR(VLOOKUP(A117,Sheet1!$A$4:$N$2722,7,1),"-")</f>
        <v xml:space="preserve">mp </v>
      </c>
      <c r="F117" s="55">
        <f>IFERROR(VLOOKUP(A117,Sheet1!$A$4:$N$2722,9,1),"-")</f>
        <v>12</v>
      </c>
      <c r="G117" s="55">
        <f>IFERROR(VLOOKUP(A117,Sheet1!$A$4:$N$2722,10,1),"-")</f>
        <v>600</v>
      </c>
      <c r="H117" s="55">
        <f>IFERROR(VLOOKUP(A117,Sheet1!$A$4:$N$2722,11,1),"-")</f>
        <v>600</v>
      </c>
      <c r="I117" s="26">
        <f>IFERROR(VLOOKUP($A117,Sheet1!$A$4:$H$2722,8,1),"-")</f>
        <v>26.69</v>
      </c>
      <c r="J117" s="26">
        <f>I117-(I117*Cuprins!$H$26)</f>
        <v>26.69</v>
      </c>
      <c r="L117" s="777"/>
    </row>
    <row r="118" spans="1:12" ht="15" customHeight="1" x14ac:dyDescent="0.3">
      <c r="A118" s="107">
        <f>Sheet1!A1201</f>
        <v>351041252500</v>
      </c>
      <c r="B118" s="770" t="str">
        <f>IFERROR(VLOOKUP(A118,Sheet1!$A$4:$H$2722,5,0),"-")</f>
        <v>FM BioGuard Board  600x600x15</v>
      </c>
      <c r="C118" s="771"/>
      <c r="D118" s="772"/>
      <c r="E118" s="41" t="str">
        <f>IFERROR(VLOOKUP(A118,Sheet1!$A$4:$N$2722,7,1),"-")</f>
        <v xml:space="preserve">mp </v>
      </c>
      <c r="F118" s="56">
        <f>IFERROR(VLOOKUP(A118,Sheet1!$A$4:$N$2722,9,1),"-")</f>
        <v>15</v>
      </c>
      <c r="G118" s="38">
        <f>IFERROR(VLOOKUP(A118,Sheet1!$A$4:$N$2722,10,1),"-")</f>
        <v>600</v>
      </c>
      <c r="H118" s="57">
        <f>IFERROR(VLOOKUP(A118,Sheet1!$A$4:$N$2722,11,1),"-")</f>
        <v>600</v>
      </c>
      <c r="I118" s="292">
        <f>IFERROR(VLOOKUP($A118,Sheet1!$A$4:$H$2722,8,1),"-")</f>
        <v>54.69</v>
      </c>
      <c r="J118" s="42">
        <f>I118-(I118*Cuprins!$H$26)</f>
        <v>54.69</v>
      </c>
      <c r="L118" s="777"/>
    </row>
    <row r="119" spans="1:12" ht="15" customHeight="1" x14ac:dyDescent="0.3">
      <c r="A119" s="106">
        <f>Sheet1!A1202</f>
        <v>351041253500</v>
      </c>
      <c r="B119" s="773" t="str">
        <f>IFERROR(VLOOKUP(A119,Sheet1!$A$4:$H$2722,5,0),"-")</f>
        <v>FM BioGuard Board  600x1200x15</v>
      </c>
      <c r="C119" s="774" t="e">
        <f>VLOOKUP(#REF!,Sheet1!$A$4:$H$2722,7,1)</f>
        <v>#REF!</v>
      </c>
      <c r="D119" s="775" t="e">
        <f>VLOOKUP(#REF!,Sheet1!$A$4:$H$2722,7,1)</f>
        <v>#REF!</v>
      </c>
      <c r="E119" s="30" t="str">
        <f>IFERROR(VLOOKUP(A119,Sheet1!$A$4:$N$2722,7,1),"-")</f>
        <v xml:space="preserve">mp </v>
      </c>
      <c r="F119" s="55">
        <f>IFERROR(VLOOKUP(A119,Sheet1!$A$4:$N$2722,9,1),"-")</f>
        <v>15</v>
      </c>
      <c r="G119" s="55">
        <f>IFERROR(VLOOKUP(A119,Sheet1!$A$4:$N$2722,10,1),"-")</f>
        <v>1200</v>
      </c>
      <c r="H119" s="55">
        <f>IFERROR(VLOOKUP(A119,Sheet1!$A$4:$N$2722,11,1),"-")</f>
        <v>600</v>
      </c>
      <c r="I119" s="26">
        <f>IFERROR(VLOOKUP($A119,Sheet1!$A$4:$H$2722,8,1),"-")</f>
        <v>54.69</v>
      </c>
      <c r="J119" s="26">
        <f>I119-(I119*Cuprins!$H$26)</f>
        <v>54.69</v>
      </c>
      <c r="L119" s="777"/>
    </row>
    <row r="120" spans="1:12" ht="15" customHeight="1" x14ac:dyDescent="0.3">
      <c r="A120" s="107">
        <f>Sheet1!A1203</f>
        <v>351041254500</v>
      </c>
      <c r="B120" s="770" t="str">
        <f>IFERROR(VLOOKUP(A120,Sheet1!$A$4:$H$2722,5,0),"-")</f>
        <v>FM BioGuard Tegular 600x600x15</v>
      </c>
      <c r="C120" s="771" t="e">
        <f>VLOOKUP(#REF!,Sheet1!$A$4:$H$2722,7,1)</f>
        <v>#REF!</v>
      </c>
      <c r="D120" s="772" t="e">
        <f>VLOOKUP(#REF!,Sheet1!$A$4:$H$2722,7,1)</f>
        <v>#REF!</v>
      </c>
      <c r="E120" s="41" t="str">
        <f>IFERROR(VLOOKUP(A120,Sheet1!$A$4:$N$2722,7,1),"-")</f>
        <v xml:space="preserve">mp </v>
      </c>
      <c r="F120" s="56">
        <f>IFERROR(VLOOKUP(A120,Sheet1!$A$4:$N$2722,9,1),"-")</f>
        <v>15</v>
      </c>
      <c r="G120" s="38">
        <f>IFERROR(VLOOKUP(A120,Sheet1!$A$4:$N$2722,10,1),"-")</f>
        <v>600</v>
      </c>
      <c r="H120" s="57">
        <f>IFERROR(VLOOKUP(A120,Sheet1!$A$4:$N$2722,11,1),"-")</f>
        <v>600</v>
      </c>
      <c r="I120" s="292">
        <f>IFERROR(VLOOKUP($A120,Sheet1!$A$4:$H$2722,8,1),"-")</f>
        <v>63.08</v>
      </c>
      <c r="J120" s="42">
        <f>I120-(I120*Cuprins!$H$26)</f>
        <v>63.08</v>
      </c>
      <c r="L120" s="777"/>
    </row>
    <row r="121" spans="1:12" ht="15" customHeight="1" x14ac:dyDescent="0.3">
      <c r="A121" s="106">
        <f>Sheet1!A1136</f>
        <v>351041110500</v>
      </c>
      <c r="B121" s="773" t="str">
        <f>IFERROR(VLOOKUP(A121,Sheet1!$A$4:$H$2722,5,0),"-")</f>
        <v>FM CASA Board 600x600x15</v>
      </c>
      <c r="C121" s="774" t="e">
        <f>VLOOKUP(#REF!,Sheet1!$A$4:$H$2722,7,1)</f>
        <v>#REF!</v>
      </c>
      <c r="D121" s="775" t="e">
        <f>VLOOKUP(#REF!,Sheet1!$A$4:$H$2722,7,1)</f>
        <v>#REF!</v>
      </c>
      <c r="E121" s="30" t="str">
        <f>IFERROR(VLOOKUP(A121,Sheet1!$A$4:$N$2722,7,1),"-")</f>
        <v xml:space="preserve">mp </v>
      </c>
      <c r="F121" s="55">
        <f>IFERROR(VLOOKUP(A121,Sheet1!$A$4:$N$2722,9,1),"-")</f>
        <v>15</v>
      </c>
      <c r="G121" s="55">
        <f>IFERROR(VLOOKUP(A121,Sheet1!$A$4:$N$2722,10,1),"-")</f>
        <v>600</v>
      </c>
      <c r="H121" s="55">
        <f>IFERROR(VLOOKUP(A121,Sheet1!$A$4:$N$2722,11,1),"-")</f>
        <v>600</v>
      </c>
      <c r="I121" s="26">
        <f>IFERROR(VLOOKUP($A121,Sheet1!$A$4:$H$2722,8,1),"-")</f>
        <v>36.67</v>
      </c>
      <c r="J121" s="26">
        <f>I121-(I121*Cuprins!$H$26)</f>
        <v>36.67</v>
      </c>
      <c r="L121" s="494">
        <f>L69+1</f>
        <v>85</v>
      </c>
    </row>
    <row r="122" spans="1:12" ht="15" customHeight="1" x14ac:dyDescent="0.3">
      <c r="A122" s="107">
        <f>Sheet1!A1138</f>
        <v>351041112500</v>
      </c>
      <c r="B122" s="770" t="str">
        <f>IFERROR(VLOOKUP(A122,Sheet1!$A$4:$H$2722,5,0),"-")</f>
        <v>FM CASA Tegular 600x600x15</v>
      </c>
      <c r="C122" s="771" t="e">
        <f>VLOOKUP(#REF!,Sheet1!$A$4:$H$2722,7,1)</f>
        <v>#REF!</v>
      </c>
      <c r="D122" s="772" t="e">
        <f>VLOOKUP(#REF!,Sheet1!$A$4:$H$2722,7,1)</f>
        <v>#REF!</v>
      </c>
      <c r="E122" s="41" t="str">
        <f>IFERROR(VLOOKUP(A122,Sheet1!$A$4:$N$2722,7,1),"-")</f>
        <v xml:space="preserve">mp </v>
      </c>
      <c r="F122" s="56">
        <f>IFERROR(VLOOKUP(A122,Sheet1!$A$4:$N$2722,9,1),"-")</f>
        <v>15</v>
      </c>
      <c r="G122" s="38">
        <f>IFERROR(VLOOKUP(A122,Sheet1!$A$4:$N$2722,10,1),"-")</f>
        <v>600</v>
      </c>
      <c r="H122" s="57">
        <f>IFERROR(VLOOKUP(A122,Sheet1!$A$4:$N$2722,11,1),"-")</f>
        <v>600</v>
      </c>
      <c r="I122" s="292">
        <f>IFERROR(VLOOKUP($A122,Sheet1!$A$4:$H$2722,8,1),"-")</f>
        <v>42.23</v>
      </c>
      <c r="J122" s="42">
        <f>I122-(I122*Cuprins!$H$26)</f>
        <v>42.23</v>
      </c>
      <c r="L122" s="494"/>
    </row>
    <row r="123" spans="1:12" ht="15" customHeight="1" x14ac:dyDescent="0.3">
      <c r="A123" s="106">
        <f>Sheet1!A1139</f>
        <v>351041114500</v>
      </c>
      <c r="B123" s="773" t="str">
        <f>IFERROR(VLOOKUP(A123,Sheet1!$A$4:$H$2722,5,0),"-")</f>
        <v>FM CORTEGA Board 600x600x15</v>
      </c>
      <c r="C123" s="774" t="e">
        <f>VLOOKUP(#REF!,Sheet1!$A$4:$H$2722,7,1)</f>
        <v>#REF!</v>
      </c>
      <c r="D123" s="775" t="e">
        <f>VLOOKUP(#REF!,Sheet1!$A$4:$H$2722,7,1)</f>
        <v>#REF!</v>
      </c>
      <c r="E123" s="30" t="str">
        <f>IFERROR(VLOOKUP(A123,Sheet1!$A$4:$N$2722,7,1),"-")</f>
        <v xml:space="preserve">mp </v>
      </c>
      <c r="F123" s="55">
        <f>IFERROR(VLOOKUP(A123,Sheet1!$A$4:$N$2722,9,1),"-")</f>
        <v>15</v>
      </c>
      <c r="G123" s="55">
        <f>IFERROR(VLOOKUP(A123,Sheet1!$A$4:$N$2722,10,1),"-")</f>
        <v>600</v>
      </c>
      <c r="H123" s="55">
        <f>IFERROR(VLOOKUP(A123,Sheet1!$A$4:$N$2722,11,1),"-")</f>
        <v>600</v>
      </c>
      <c r="I123" s="26">
        <f>IFERROR(VLOOKUP($A123,Sheet1!$A$4:$H$2722,8,1),"-")</f>
        <v>32.26</v>
      </c>
      <c r="J123" s="26">
        <f>I123-(I123*Cuprins!$H$26)</f>
        <v>32.26</v>
      </c>
      <c r="K123" s="7"/>
      <c r="L123" s="776" t="s">
        <v>3345</v>
      </c>
    </row>
    <row r="124" spans="1:12" ht="15" customHeight="1" x14ac:dyDescent="0.3">
      <c r="A124" s="107">
        <f>Sheet1!A1140</f>
        <v>351041116500</v>
      </c>
      <c r="B124" s="770" t="str">
        <f>IFERROR(VLOOKUP(A124,Sheet1!$A$4:$H$2722,5,0),"-")</f>
        <v>FM CORTEGA Tegular 600x600x15</v>
      </c>
      <c r="C124" s="771" t="e">
        <f>VLOOKUP(#REF!,Sheet1!$A$4:$H$2722,7,1)</f>
        <v>#REF!</v>
      </c>
      <c r="D124" s="772" t="e">
        <f>VLOOKUP(#REF!,Sheet1!$A$4:$H$2722,7,1)</f>
        <v>#REF!</v>
      </c>
      <c r="E124" s="41" t="str">
        <f>IFERROR(VLOOKUP(A124,Sheet1!$A$4:$N$2722,7,1),"-")</f>
        <v xml:space="preserve">mp </v>
      </c>
      <c r="F124" s="56">
        <f>IFERROR(VLOOKUP(A124,Sheet1!$A$4:$N$2722,9,1),"-")</f>
        <v>15</v>
      </c>
      <c r="G124" s="38">
        <f>IFERROR(VLOOKUP(A124,Sheet1!$A$4:$N$2722,10,1),"-")</f>
        <v>600</v>
      </c>
      <c r="H124" s="57">
        <f>IFERROR(VLOOKUP(A124,Sheet1!$A$4:$N$2722,11,1),"-")</f>
        <v>600</v>
      </c>
      <c r="I124" s="292">
        <f>IFERROR(VLOOKUP($A124,Sheet1!$A$4:$H$2722,8,1),"-")</f>
        <v>36.700000000000003</v>
      </c>
      <c r="J124" s="42">
        <f>I124-(I124*Cuprins!$H$26)</f>
        <v>36.700000000000003</v>
      </c>
      <c r="K124" s="9"/>
      <c r="L124" s="776"/>
    </row>
    <row r="125" spans="1:12" ht="15" customHeight="1" x14ac:dyDescent="0.3">
      <c r="A125" s="106">
        <f>Sheet1!A1131</f>
        <v>351041103500</v>
      </c>
      <c r="B125" s="773" t="str">
        <f>IFERROR(VLOOKUP(A125,Sheet1!$A$4:$H$2722,5,0),"-")</f>
        <v>FM FERIA Board Neperf. 600x600x14</v>
      </c>
      <c r="C125" s="774" t="e">
        <f>VLOOKUP(#REF!,Sheet1!$A$4:$H$2722,7,1)</f>
        <v>#REF!</v>
      </c>
      <c r="D125" s="775" t="e">
        <f>VLOOKUP(#REF!,Sheet1!$A$4:$H$2722,7,1)</f>
        <v>#REF!</v>
      </c>
      <c r="E125" s="30" t="str">
        <f>IFERROR(VLOOKUP(A125,Sheet1!$A$4:$N$2722,7,1),"-")</f>
        <v xml:space="preserve">mp </v>
      </c>
      <c r="F125" s="55">
        <f>IFERROR(VLOOKUP(A125,Sheet1!$A$4:$N$2722,9,1),"-")</f>
        <v>14</v>
      </c>
      <c r="G125" s="55">
        <f>IFERROR(VLOOKUP(A125,Sheet1!$A$4:$N$2722,10,1),"-")</f>
        <v>600</v>
      </c>
      <c r="H125" s="55">
        <f>IFERROR(VLOOKUP(A125,Sheet1!$A$4:$N$2722,11,1),"-")</f>
        <v>600</v>
      </c>
      <c r="I125" s="26">
        <f>IFERROR(VLOOKUP($A125,Sheet1!$A$4:$H$2722,8,1),"-")</f>
        <v>32.26</v>
      </c>
      <c r="J125" s="26">
        <f>I125-(I125*Cuprins!$H$26)</f>
        <v>32.26</v>
      </c>
      <c r="L125" s="776"/>
    </row>
    <row r="126" spans="1:12" ht="15" customHeight="1" x14ac:dyDescent="0.3">
      <c r="A126" s="107">
        <f>Sheet1!A1128</f>
        <v>351041100500</v>
      </c>
      <c r="B126" s="770" t="str">
        <f>IFERROR(VLOOKUP(A126,Sheet1!$A$4:$H$2722,5,0),"-")</f>
        <v>FM FERIA Board Perf. 600x600x14</v>
      </c>
      <c r="C126" s="771" t="e">
        <f>VLOOKUP(#REF!,Sheet1!$A$4:$H$2722,7,1)</f>
        <v>#REF!</v>
      </c>
      <c r="D126" s="772" t="e">
        <f>VLOOKUP(#REF!,Sheet1!$A$4:$H$2722,7,1)</f>
        <v>#REF!</v>
      </c>
      <c r="E126" s="41" t="str">
        <f>IFERROR(VLOOKUP(A126,Sheet1!$A$4:$N$2722,7,1),"-")</f>
        <v xml:space="preserve">mp </v>
      </c>
      <c r="F126" s="56">
        <f>IFERROR(VLOOKUP(A126,Sheet1!$A$4:$N$2722,9,1),"-")</f>
        <v>14</v>
      </c>
      <c r="G126" s="38">
        <f>IFERROR(VLOOKUP(A126,Sheet1!$A$4:$N$2722,10,1),"-")</f>
        <v>600</v>
      </c>
      <c r="H126" s="57">
        <f>IFERROR(VLOOKUP(A126,Sheet1!$A$4:$N$2722,11,1),"-")</f>
        <v>600</v>
      </c>
      <c r="I126" s="292">
        <f>IFERROR(VLOOKUP($A126,Sheet1!$A$4:$H$2722,8,1),"-")</f>
        <v>32.26</v>
      </c>
      <c r="J126" s="42">
        <f>I126-(I126*Cuprins!$H$26)</f>
        <v>32.26</v>
      </c>
      <c r="K126" s="9"/>
      <c r="L126" s="776"/>
    </row>
    <row r="127" spans="1:12" ht="15" customHeight="1" x14ac:dyDescent="0.3">
      <c r="A127" s="106">
        <f>Sheet1!A1129</f>
        <v>351041102000</v>
      </c>
      <c r="B127" s="773" t="str">
        <f>IFERROR(VLOOKUP(A127,Sheet1!$A$4:$H$2722,5,0),"-")</f>
        <v>FM FERIA Tegular Neperf. 600x600x14</v>
      </c>
      <c r="C127" s="774" t="e">
        <f>VLOOKUP(#REF!,Sheet1!$A$4:$H$2722,7,1)</f>
        <v>#REF!</v>
      </c>
      <c r="D127" s="775" t="e">
        <f>VLOOKUP(#REF!,Sheet1!$A$4:$H$2722,7,1)</f>
        <v>#REF!</v>
      </c>
      <c r="E127" s="30" t="str">
        <f>IFERROR(VLOOKUP(A127,Sheet1!$A$4:$N$2722,7,1),"-")</f>
        <v>mp</v>
      </c>
      <c r="F127" s="55">
        <f>IFERROR(VLOOKUP(A127,Sheet1!$A$4:$N$2722,9,1),"-")</f>
        <v>14</v>
      </c>
      <c r="G127" s="55">
        <f>IFERROR(VLOOKUP(A127,Sheet1!$A$4:$N$2722,10,1),"-")</f>
        <v>600</v>
      </c>
      <c r="H127" s="55">
        <f>IFERROR(VLOOKUP(A127,Sheet1!$A$4:$N$2722,11,1),"-")</f>
        <v>600</v>
      </c>
      <c r="I127" s="26">
        <f>IFERROR(VLOOKUP($A127,Sheet1!$A$4:$H$2722,8,1),"-")</f>
        <v>36.700000000000003</v>
      </c>
      <c r="J127" s="26">
        <f>I127-(I127*Cuprins!$H$26)</f>
        <v>36.700000000000003</v>
      </c>
      <c r="K127" s="9"/>
      <c r="L127" s="776"/>
    </row>
    <row r="128" spans="1:12" ht="15" customHeight="1" x14ac:dyDescent="0.3">
      <c r="A128" s="107">
        <f>Sheet1!A1130</f>
        <v>351041102500</v>
      </c>
      <c r="B128" s="770" t="str">
        <f>IFERROR(VLOOKUP(A128,Sheet1!$A$4:$H$2722,5,0),"-")</f>
        <v>FM FERIA Tegular Perf. 600x600x14</v>
      </c>
      <c r="C128" s="771" t="e">
        <f>VLOOKUP(#REF!,Sheet1!$A$4:$H$2722,7,1)</f>
        <v>#REF!</v>
      </c>
      <c r="D128" s="772" t="e">
        <f>VLOOKUP(#REF!,Sheet1!$A$4:$H$2722,7,1)</f>
        <v>#REF!</v>
      </c>
      <c r="E128" s="41" t="str">
        <f>IFERROR(VLOOKUP(A128,Sheet1!$A$4:$N$2722,7,1),"-")</f>
        <v xml:space="preserve">mp </v>
      </c>
      <c r="F128" s="56">
        <f>IFERROR(VLOOKUP(A128,Sheet1!$A$4:$N$2722,9,1),"-")</f>
        <v>14</v>
      </c>
      <c r="G128" s="38">
        <f>IFERROR(VLOOKUP(A128,Sheet1!$A$4:$N$2722,10,1),"-")</f>
        <v>600</v>
      </c>
      <c r="H128" s="57">
        <f>IFERROR(VLOOKUP(A128,Sheet1!$A$4:$N$2722,11,1),"-")</f>
        <v>600</v>
      </c>
      <c r="I128" s="292">
        <f>IFERROR(VLOOKUP($A128,Sheet1!$A$4:$H$2722,8,1),"-")</f>
        <v>36.700000000000003</v>
      </c>
      <c r="J128" s="42">
        <f>I128-(I128*Cuprins!$H$26)</f>
        <v>36.700000000000003</v>
      </c>
      <c r="K128" s="9"/>
      <c r="L128" s="776"/>
    </row>
    <row r="129" spans="1:12" ht="15" customHeight="1" x14ac:dyDescent="0.3">
      <c r="A129" s="106">
        <f>Sheet1!A1163</f>
        <v>351041152500</v>
      </c>
      <c r="B129" s="773" t="str">
        <f>IFERROR(VLOOKUP(A129,Sheet1!$A$4:$H$2722,5,0),"-")</f>
        <v>FM Fine Fissured Board  600x600x15</v>
      </c>
      <c r="C129" s="774" t="e">
        <f>VLOOKUP(#REF!,Sheet1!$A$4:$H$2722,7,1)</f>
        <v>#REF!</v>
      </c>
      <c r="D129" s="775" t="e">
        <f>VLOOKUP(#REF!,Sheet1!$A$4:$H$2722,7,1)</f>
        <v>#REF!</v>
      </c>
      <c r="E129" s="30" t="str">
        <f>IFERROR(VLOOKUP(A129,Sheet1!$A$4:$N$2722,7,1),"-")</f>
        <v>mp</v>
      </c>
      <c r="F129" s="55">
        <f>IFERROR(VLOOKUP(A129,Sheet1!$A$4:$N$2722,9,1),"-")</f>
        <v>15</v>
      </c>
      <c r="G129" s="55">
        <f>IFERROR(VLOOKUP(A129,Sheet1!$A$4:$N$2722,10,1),"-")</f>
        <v>600</v>
      </c>
      <c r="H129" s="55">
        <f>IFERROR(VLOOKUP(A129,Sheet1!$A$4:$N$2722,11,1),"-")</f>
        <v>600</v>
      </c>
      <c r="I129" s="26">
        <f>IFERROR(VLOOKUP($A129,Sheet1!$A$4:$H$2722,8,1),"-")</f>
        <v>38.89</v>
      </c>
      <c r="J129" s="26">
        <f>I129-(I129*Cuprins!$H$26)</f>
        <v>38.89</v>
      </c>
      <c r="K129" s="9"/>
      <c r="L129" s="776"/>
    </row>
    <row r="130" spans="1:12" ht="15" customHeight="1" x14ac:dyDescent="0.3">
      <c r="A130" s="107">
        <f>Sheet1!A1164</f>
        <v>351041152600</v>
      </c>
      <c r="B130" s="770" t="str">
        <f>IFERROR(VLOOKUP(A130,Sheet1!$A$4:$H$2722,5,0),"-")</f>
        <v>FM FINE FISSURED Tegular 600x600x15</v>
      </c>
      <c r="C130" s="771" t="e">
        <f>VLOOKUP(#REF!,Sheet1!$A$4:$H$2722,7,1)</f>
        <v>#REF!</v>
      </c>
      <c r="D130" s="772" t="e">
        <f>VLOOKUP(#REF!,Sheet1!$A$4:$H$2722,7,1)</f>
        <v>#REF!</v>
      </c>
      <c r="E130" s="41" t="str">
        <f>IFERROR(VLOOKUP(A130,Sheet1!$A$4:$N$2722,7,1),"-")</f>
        <v xml:space="preserve">mp </v>
      </c>
      <c r="F130" s="56">
        <f>IFERROR(VLOOKUP(A130,Sheet1!$A$4:$N$2722,9,1),"-")</f>
        <v>15</v>
      </c>
      <c r="G130" s="38">
        <f>IFERROR(VLOOKUP(A130,Sheet1!$A$4:$N$2722,10,1),"-")</f>
        <v>600</v>
      </c>
      <c r="H130" s="57">
        <f>IFERROR(VLOOKUP(A130,Sheet1!$A$4:$N$2722,11,1),"-")</f>
        <v>600</v>
      </c>
      <c r="I130" s="292">
        <f>IFERROR(VLOOKUP($A130,Sheet1!$A$4:$H$2722,8,1),"-")</f>
        <v>44.8</v>
      </c>
      <c r="J130" s="42">
        <f>I130-(I130*Cuprins!$H$26)</f>
        <v>44.8</v>
      </c>
      <c r="K130" s="9"/>
      <c r="L130" s="776"/>
    </row>
    <row r="131" spans="1:12" ht="15" customHeight="1" x14ac:dyDescent="0.3">
      <c r="A131" s="106">
        <f>Sheet1!A1127</f>
        <v>351041100400</v>
      </c>
      <c r="B131" s="773" t="str">
        <f>IFERROR(VLOOKUP(A131,Sheet1!$A$4:$H$2722,5,0),"-")</f>
        <v>FM Hydroboard 600x600x15</v>
      </c>
      <c r="C131" s="774" t="e">
        <f>VLOOKUP(#REF!,Sheet1!$A$4:$H$2722,7,1)</f>
        <v>#REF!</v>
      </c>
      <c r="D131" s="775" t="e">
        <f>VLOOKUP(#REF!,Sheet1!$A$4:$H$2722,7,1)</f>
        <v>#REF!</v>
      </c>
      <c r="E131" s="30" t="str">
        <f>IFERROR(VLOOKUP(A131,Sheet1!$A$4:$N$2722,7,1),"-")</f>
        <v xml:space="preserve">mp </v>
      </c>
      <c r="F131" s="55">
        <f>IFERROR(VLOOKUP(A131,Sheet1!$A$4:$N$2722,9,1),"-")</f>
        <v>15</v>
      </c>
      <c r="G131" s="55">
        <f>IFERROR(VLOOKUP(A131,Sheet1!$A$4:$N$2722,10,1),"-")</f>
        <v>600</v>
      </c>
      <c r="H131" s="55">
        <f>IFERROR(VLOOKUP(A131,Sheet1!$A$4:$N$2722,11,1),"-")</f>
        <v>600</v>
      </c>
      <c r="I131" s="26">
        <f>IFERROR(VLOOKUP($A131,Sheet1!$A$4:$H$2722,8,1),"-")</f>
        <v>110.61</v>
      </c>
      <c r="J131" s="26">
        <f>I131-(I131*Cuprins!$H$26)</f>
        <v>110.61</v>
      </c>
      <c r="K131" s="9"/>
      <c r="L131" s="776"/>
    </row>
    <row r="132" spans="1:12" ht="15" customHeight="1" x14ac:dyDescent="0.3">
      <c r="A132" s="107">
        <f>Sheet1!A1206</f>
        <v>351041301000</v>
      </c>
      <c r="B132" s="770" t="str">
        <f>IFERROR(VLOOKUP(A132,Sheet1!$A$4:$H$2722,5,0),"-")</f>
        <v>FM NEEVA 600x600x15 negru</v>
      </c>
      <c r="C132" s="771" t="e">
        <f>VLOOKUP(#REF!,Sheet1!$A$4:$H$2722,7,1)</f>
        <v>#REF!</v>
      </c>
      <c r="D132" s="772" t="e">
        <f>VLOOKUP(#REF!,Sheet1!$A$4:$H$2722,7,1)</f>
        <v>#REF!</v>
      </c>
      <c r="E132" s="41" t="str">
        <f>IFERROR(VLOOKUP(A132,Sheet1!$A$4:$N$2722,7,1),"-")</f>
        <v xml:space="preserve">mp </v>
      </c>
      <c r="F132" s="56">
        <f>IFERROR(VLOOKUP(A132,Sheet1!$A$4:$N$2722,9,1),"-")</f>
        <v>15</v>
      </c>
      <c r="G132" s="38">
        <f>IFERROR(VLOOKUP(A132,Sheet1!$A$4:$N$2722,10,1),"-")</f>
        <v>600</v>
      </c>
      <c r="H132" s="57">
        <f>IFERROR(VLOOKUP(A132,Sheet1!$A$4:$N$2722,11,1),"-")</f>
        <v>600</v>
      </c>
      <c r="I132" s="292">
        <f>IFERROR(VLOOKUP($A132,Sheet1!$A$4:$H$2722,8,1),"-")</f>
        <v>108.49</v>
      </c>
      <c r="J132" s="42">
        <f>I132-(I132*Cuprins!$H$26)</f>
        <v>108.49</v>
      </c>
      <c r="K132" s="9"/>
      <c r="L132" s="776"/>
    </row>
    <row r="133" spans="1:12" ht="15" customHeight="1" x14ac:dyDescent="0.3">
      <c r="A133" s="106">
        <f>Sheet1!A1195</f>
        <v>351041242500</v>
      </c>
      <c r="B133" s="773" t="str">
        <f>IFERROR(VLOOKUP(A133,Sheet1!$A$4:$H$2722,5,0),"-")</f>
        <v>FM NEEVA MicroLook 600x600x18 mm</v>
      </c>
      <c r="C133" s="774" t="e">
        <f>VLOOKUP(#REF!,Sheet1!$A$4:$H$2722,7,1)</f>
        <v>#REF!</v>
      </c>
      <c r="D133" s="775" t="e">
        <f>VLOOKUP(#REF!,Sheet1!$A$4:$H$2722,7,1)</f>
        <v>#REF!</v>
      </c>
      <c r="E133" s="30" t="str">
        <f>IFERROR(VLOOKUP(A133,Sheet1!$A$4:$N$2722,7,1),"-")</f>
        <v xml:space="preserve">mp </v>
      </c>
      <c r="F133" s="55">
        <f>IFERROR(VLOOKUP(A133,Sheet1!$A$4:$N$2722,9,1),"-")</f>
        <v>18</v>
      </c>
      <c r="G133" s="55">
        <f>IFERROR(VLOOKUP(A133,Sheet1!$A$4:$N$2722,10,1),"-")</f>
        <v>600</v>
      </c>
      <c r="H133" s="55">
        <f>IFERROR(VLOOKUP(A133,Sheet1!$A$4:$N$2722,11,1),"-")</f>
        <v>600</v>
      </c>
      <c r="I133" s="26">
        <f>IFERROR(VLOOKUP($A133,Sheet1!$A$4:$H$2722,8,1),"-")</f>
        <v>169.04</v>
      </c>
      <c r="J133" s="26">
        <f>I133-(I133*Cuprins!$H$26)</f>
        <v>169.04</v>
      </c>
      <c r="K133" s="9"/>
      <c r="L133" s="776"/>
    </row>
    <row r="134" spans="1:12" ht="15" customHeight="1" x14ac:dyDescent="0.3">
      <c r="A134" s="107">
        <f>Sheet1!A1196</f>
        <v>351041242600</v>
      </c>
      <c r="B134" s="770" t="str">
        <f>IFERROR(VLOOKUP(A134,Sheet1!$A$4:$H$2722,5,0),"-")</f>
        <v>FM NEEVA Microlook 1200x600x18 mm</v>
      </c>
      <c r="C134" s="771" t="e">
        <f>VLOOKUP(#REF!,Sheet1!$A$4:$H$2722,7,1)</f>
        <v>#REF!</v>
      </c>
      <c r="D134" s="772" t="e">
        <f>VLOOKUP(#REF!,Sheet1!$A$4:$H$2722,7,1)</f>
        <v>#REF!</v>
      </c>
      <c r="E134" s="41" t="str">
        <f>IFERROR(VLOOKUP(A134,Sheet1!$A$4:$N$2722,7,1),"-")</f>
        <v xml:space="preserve">mp </v>
      </c>
      <c r="F134" s="56">
        <f>IFERROR(VLOOKUP(A134,Sheet1!$A$4:$N$2722,9,1),"-")</f>
        <v>18</v>
      </c>
      <c r="G134" s="38">
        <f>IFERROR(VLOOKUP(A134,Sheet1!$A$4:$N$2722,10,1),"-")</f>
        <v>600</v>
      </c>
      <c r="H134" s="57">
        <f>IFERROR(VLOOKUP(A134,Sheet1!$A$4:$N$2722,11,1),"-")</f>
        <v>1200</v>
      </c>
      <c r="I134" s="292">
        <f>IFERROR(VLOOKUP($A134,Sheet1!$A$4:$H$2722,8,1),"-")</f>
        <v>169.04</v>
      </c>
      <c r="J134" s="42">
        <f>I134-(I134*Cuprins!$H$26)</f>
        <v>169.04</v>
      </c>
      <c r="K134" s="9"/>
      <c r="L134" s="776"/>
    </row>
    <row r="135" spans="1:12" ht="15" customHeight="1" x14ac:dyDescent="0.3">
      <c r="A135" s="106">
        <f>Sheet1!A1177</f>
        <v>351041175500</v>
      </c>
      <c r="B135" s="773" t="str">
        <f>IFERROR(VLOOKUP(A135,Sheet1!$A$4:$H$2722,5,0),"-")</f>
        <v>FM PERLA Tegular 600x600x17</v>
      </c>
      <c r="C135" s="774" t="e">
        <f>VLOOKUP(#REF!,Sheet1!$A$4:$H$2722,7,1)</f>
        <v>#REF!</v>
      </c>
      <c r="D135" s="775" t="e">
        <f>VLOOKUP(#REF!,Sheet1!$A$4:$H$2722,7,1)</f>
        <v>#REF!</v>
      </c>
      <c r="E135" s="30" t="str">
        <f>IFERROR(VLOOKUP(A135,Sheet1!$A$4:$N$2722,7,1),"-")</f>
        <v xml:space="preserve">mp </v>
      </c>
      <c r="F135" s="55">
        <f>IFERROR(VLOOKUP(A135,Sheet1!$A$4:$N$2722,9,1),"-")</f>
        <v>17</v>
      </c>
      <c r="G135" s="55">
        <f>IFERROR(VLOOKUP(A135,Sheet1!$A$4:$N$2722,10,1),"-")</f>
        <v>600</v>
      </c>
      <c r="H135" s="55">
        <f>IFERROR(VLOOKUP(A135,Sheet1!$A$4:$N$2722,11,1),"-")</f>
        <v>600</v>
      </c>
      <c r="I135" s="26">
        <f>IFERROR(VLOOKUP($A135,Sheet1!$A$4:$H$2722,8,1),"-")</f>
        <v>83.88</v>
      </c>
      <c r="J135" s="26">
        <f>I135-(I135*Cuprins!$H$26)</f>
        <v>83.88</v>
      </c>
      <c r="K135" s="9"/>
      <c r="L135" s="776"/>
    </row>
    <row r="136" spans="1:12" ht="15" customHeight="1" x14ac:dyDescent="0.3">
      <c r="A136" s="107">
        <f>Sheet1!A1178</f>
        <v>351041177500</v>
      </c>
      <c r="B136" s="770" t="str">
        <f>IFERROR(VLOOKUP(A136,Sheet1!$A$4:$H$2722,5,0),"-")</f>
        <v>FM Perla dB Board 600x600x19</v>
      </c>
      <c r="C136" s="771" t="e">
        <f>VLOOKUP(#REF!,Sheet1!$A$4:$H$2722,7,1)</f>
        <v>#REF!</v>
      </c>
      <c r="D136" s="772" t="e">
        <f>VLOOKUP(#REF!,Sheet1!$A$4:$H$2722,7,1)</f>
        <v>#REF!</v>
      </c>
      <c r="E136" s="41" t="str">
        <f>IFERROR(VLOOKUP(A136,Sheet1!$A$4:$N$2722,7,1),"-")</f>
        <v xml:space="preserve">mp </v>
      </c>
      <c r="F136" s="56">
        <f>IFERROR(VLOOKUP(A136,Sheet1!$A$4:$N$2722,9,1),"-")</f>
        <v>19</v>
      </c>
      <c r="G136" s="38">
        <f>IFERROR(VLOOKUP(A136,Sheet1!$A$4:$N$2722,10,1),"-")</f>
        <v>600</v>
      </c>
      <c r="H136" s="57">
        <f>IFERROR(VLOOKUP(A136,Sheet1!$A$4:$N$2722,11,1),"-")</f>
        <v>600</v>
      </c>
      <c r="I136" s="292">
        <f>IFERROR(VLOOKUP($A136,Sheet1!$A$4:$H$2722,8,1),"-")</f>
        <v>83.34</v>
      </c>
      <c r="J136" s="42">
        <f>I136-(I136*Cuprins!$H$26)</f>
        <v>83.34</v>
      </c>
      <c r="L136" s="776"/>
    </row>
    <row r="137" spans="1:12" ht="15" customHeight="1" x14ac:dyDescent="0.3">
      <c r="A137" s="106">
        <f>Sheet1!A1189</f>
        <v>351041193600</v>
      </c>
      <c r="B137" s="773" t="str">
        <f>IFERROR(VLOOKUP(A137,Sheet1!$A$4:$H$2722,5,0),"-")</f>
        <v>FM ULTIMA+ Tegular 1200x306x19</v>
      </c>
      <c r="C137" s="774" t="e">
        <f>VLOOKUP(#REF!,Sheet1!$A$4:$H$2722,7,1)</f>
        <v>#REF!</v>
      </c>
      <c r="D137" s="775" t="e">
        <f>VLOOKUP(#REF!,Sheet1!$A$4:$H$2722,7,1)</f>
        <v>#REF!</v>
      </c>
      <c r="E137" s="30" t="str">
        <f>IFERROR(VLOOKUP(A137,Sheet1!$A$4:$N$2722,7,1),"-")</f>
        <v>mp</v>
      </c>
      <c r="F137" s="55">
        <f>IFERROR(VLOOKUP(A137,Sheet1!$A$4:$N$2722,9,1),"-")</f>
        <v>19</v>
      </c>
      <c r="G137" s="55">
        <f>IFERROR(VLOOKUP(A137,Sheet1!$A$4:$N$2722,10,1),"-")</f>
        <v>306</v>
      </c>
      <c r="H137" s="55">
        <f>IFERROR(VLOOKUP(A137,Sheet1!$A$4:$N$2722,11,1),"-")</f>
        <v>1200</v>
      </c>
      <c r="I137" s="26">
        <f>IFERROR(VLOOKUP($A137,Sheet1!$A$4:$H$2722,8,1),"-")</f>
        <v>100.92</v>
      </c>
      <c r="J137" s="26">
        <f>I137-(I137*Cuprins!$H$26)</f>
        <v>100.92</v>
      </c>
      <c r="L137" s="776"/>
    </row>
    <row r="138" spans="1:12" ht="15" customHeight="1" x14ac:dyDescent="0.3">
      <c r="A138" s="107">
        <f>Sheet1!A1188</f>
        <v>351041193500</v>
      </c>
      <c r="B138" s="770" t="str">
        <f>IFERROR(VLOOKUP(A138,Sheet1!$A$4:$H$2722,5,0),"-")</f>
        <v>FM ULTIMA MicroLook BE 300x1200x19</v>
      </c>
      <c r="C138" s="771" t="e">
        <f>VLOOKUP(#REF!,Sheet1!$A$4:$H$2722,7,1)</f>
        <v>#REF!</v>
      </c>
      <c r="D138" s="772" t="e">
        <f>VLOOKUP(#REF!,Sheet1!$A$4:$H$2722,7,1)</f>
        <v>#REF!</v>
      </c>
      <c r="E138" s="41" t="str">
        <f>IFERROR(VLOOKUP(A138,Sheet1!$A$4:$N$2722,7,1),"-")</f>
        <v xml:space="preserve">mp </v>
      </c>
      <c r="F138" s="56">
        <f>IFERROR(VLOOKUP(A138,Sheet1!$A$4:$N$2722,9,1),"-")</f>
        <v>19</v>
      </c>
      <c r="G138" s="38">
        <f>IFERROR(VLOOKUP(A138,Sheet1!$A$4:$N$2722,10,1),"-")</f>
        <v>1200</v>
      </c>
      <c r="H138" s="57">
        <f>IFERROR(VLOOKUP(A138,Sheet1!$A$4:$N$2722,11,1),"-")</f>
        <v>300</v>
      </c>
      <c r="I138" s="292">
        <f>IFERROR(VLOOKUP($A138,Sheet1!$A$4:$H$2722,8,1),"-")</f>
        <v>89.13</v>
      </c>
      <c r="J138" s="42">
        <f>I138-(I138*Cuprins!$H$26)</f>
        <v>89.13</v>
      </c>
      <c r="L138" s="776"/>
    </row>
    <row r="139" spans="1:12" ht="15" customHeight="1" x14ac:dyDescent="0.3">
      <c r="A139" s="106">
        <f>Sheet1!A1160</f>
        <v>351041144500</v>
      </c>
      <c r="B139" s="773" t="str">
        <f>IFERROR(VLOOKUP(A139,Sheet1!$A$4:$H$2722,5,0),"-")</f>
        <v>FM Sabbia / Sahara Max Board 600x600x18</v>
      </c>
      <c r="C139" s="774" t="e">
        <f>VLOOKUP(#REF!,Sheet1!$A$4:$H$2722,7,1)</f>
        <v>#REF!</v>
      </c>
      <c r="D139" s="775" t="e">
        <f>VLOOKUP(#REF!,Sheet1!$A$4:$H$2722,7,1)</f>
        <v>#REF!</v>
      </c>
      <c r="E139" s="30" t="str">
        <f>IFERROR(VLOOKUP(A139,Sheet1!$A$4:$N$2722,7,1),"-")</f>
        <v xml:space="preserve">mp </v>
      </c>
      <c r="F139" s="55">
        <f>IFERROR(VLOOKUP(A139,Sheet1!$A$4:$N$2722,9,1),"-")</f>
        <v>18</v>
      </c>
      <c r="G139" s="55">
        <f>IFERROR(VLOOKUP(A139,Sheet1!$A$4:$N$2722,10,1),"-")</f>
        <v>600</v>
      </c>
      <c r="H139" s="55">
        <f>IFERROR(VLOOKUP(A139,Sheet1!$A$4:$N$2722,11,1),"-")</f>
        <v>600</v>
      </c>
      <c r="I139" s="26">
        <f>IFERROR(VLOOKUP($A139,Sheet1!$A$4:$H$2722,8,1),"-")</f>
        <v>50.95</v>
      </c>
      <c r="J139" s="26">
        <f>I139-(I139*Cuprins!$H$26)</f>
        <v>50.95</v>
      </c>
      <c r="L139" s="776"/>
    </row>
    <row r="140" spans="1:12" ht="15" customHeight="1" x14ac:dyDescent="0.3">
      <c r="A140" s="107">
        <f>Sheet1!A1162</f>
        <v>351041146500</v>
      </c>
      <c r="B140" s="770" t="str">
        <f>IFERROR(VLOOKUP(A140,Sheet1!$A$4:$H$2722,5,0),"-")</f>
        <v>FM Sahara Max Tegular 600x600x18</v>
      </c>
      <c r="C140" s="771" t="e">
        <f>VLOOKUP(#REF!,Sheet1!$A$4:$H$2722,7,1)</f>
        <v>#REF!</v>
      </c>
      <c r="D140" s="772" t="e">
        <f>VLOOKUP(#REF!,Sheet1!$A$4:$H$2722,7,1)</f>
        <v>#REF!</v>
      </c>
      <c r="E140" s="41" t="str">
        <f>IFERROR(VLOOKUP(A140,Sheet1!$A$4:$N$2722,7,1),"-")</f>
        <v xml:space="preserve">mp </v>
      </c>
      <c r="F140" s="56">
        <f>IFERROR(VLOOKUP(A140,Sheet1!$A$4:$N$2722,9,1),"-")</f>
        <v>18</v>
      </c>
      <c r="G140" s="38">
        <f>IFERROR(VLOOKUP(A140,Sheet1!$A$4:$N$2722,10,1),"-")</f>
        <v>600</v>
      </c>
      <c r="H140" s="57">
        <f>IFERROR(VLOOKUP(A140,Sheet1!$A$4:$N$2722,11,1),"-")</f>
        <v>600</v>
      </c>
      <c r="I140" s="292">
        <f>IFERROR(VLOOKUP($A140,Sheet1!$A$4:$H$2722,8,1),"-")</f>
        <v>58.45</v>
      </c>
      <c r="J140" s="42">
        <f>I140-(I140*Cuprins!$H$26)</f>
        <v>58.45</v>
      </c>
      <c r="L140" s="776"/>
    </row>
    <row r="141" spans="1:12" ht="15" customHeight="1" x14ac:dyDescent="0.3">
      <c r="A141" s="106">
        <f>Sheet1!A1165</f>
        <v>351041156500</v>
      </c>
      <c r="B141" s="773" t="str">
        <f>IFERROR(VLOOKUP(A141,Sheet1!$A$4:$H$2722,5,0),"-")</f>
        <v>FM PLAIN Board 600x600x15</v>
      </c>
      <c r="C141" s="774" t="e">
        <f>VLOOKUP(#REF!,Sheet1!$A$4:$H$2722,7,1)</f>
        <v>#REF!</v>
      </c>
      <c r="D141" s="775" t="e">
        <f>VLOOKUP(#REF!,Sheet1!$A$4:$H$2722,7,1)</f>
        <v>#REF!</v>
      </c>
      <c r="E141" s="30" t="str">
        <f>IFERROR(VLOOKUP(A141,Sheet1!$A$4:$N$2722,7,1),"-")</f>
        <v xml:space="preserve">mp </v>
      </c>
      <c r="F141" s="55">
        <f>IFERROR(VLOOKUP(A141,Sheet1!$A$4:$N$2722,9,1),"-")</f>
        <v>15</v>
      </c>
      <c r="G141" s="55">
        <f>IFERROR(VLOOKUP(A141,Sheet1!$A$4:$N$2722,10,1),"-")</f>
        <v>600</v>
      </c>
      <c r="H141" s="55">
        <f>IFERROR(VLOOKUP(A141,Sheet1!$A$4:$N$2722,11,1),"-")</f>
        <v>600</v>
      </c>
      <c r="I141" s="26">
        <f>IFERROR(VLOOKUP($A141,Sheet1!$A$4:$H$2722,8,1),"-")</f>
        <v>43.59</v>
      </c>
      <c r="J141" s="26">
        <f>I141-(I141*Cuprins!$H$26)</f>
        <v>43.59</v>
      </c>
      <c r="L141" s="776"/>
    </row>
    <row r="142" spans="1:12" ht="15" customHeight="1" x14ac:dyDescent="0.3">
      <c r="A142" s="107">
        <f>Sheet1!A1154</f>
        <v>351041133500</v>
      </c>
      <c r="B142" s="770" t="str">
        <f>IFERROR(VLOOKUP(A142,Sheet1!$A$4:$H$2722,5,0),"-")</f>
        <v>FM SAHARA MicroLook 600x1200x15</v>
      </c>
      <c r="C142" s="771" t="e">
        <f>VLOOKUP(#REF!,Sheet1!$A$4:$H$2722,7,1)</f>
        <v>#REF!</v>
      </c>
      <c r="D142" s="772" t="e">
        <f>VLOOKUP(#REF!,Sheet1!$A$4:$H$2722,7,1)</f>
        <v>#REF!</v>
      </c>
      <c r="E142" s="41" t="str">
        <f>IFERROR(VLOOKUP(A142,Sheet1!$A$4:$N$2722,7,1),"-")</f>
        <v xml:space="preserve">mp </v>
      </c>
      <c r="F142" s="56">
        <f>IFERROR(VLOOKUP(A142,Sheet1!$A$4:$N$2722,9,1),"-")</f>
        <v>15</v>
      </c>
      <c r="G142" s="38">
        <f>IFERROR(VLOOKUP(A142,Sheet1!$A$4:$N$2722,10,1),"-")</f>
        <v>1200</v>
      </c>
      <c r="H142" s="57">
        <f>IFERROR(VLOOKUP(A142,Sheet1!$A$4:$N$2722,11,1),"-")</f>
        <v>600</v>
      </c>
      <c r="I142" s="292">
        <f>IFERROR(VLOOKUP($A142,Sheet1!$A$4:$H$2722,8,1),"-")</f>
        <v>53.05</v>
      </c>
      <c r="J142" s="42">
        <f>I142-(I142*Cuprins!$H$26)</f>
        <v>53.05</v>
      </c>
      <c r="L142" s="776"/>
    </row>
    <row r="143" spans="1:12" ht="15" customHeight="1" x14ac:dyDescent="0.3">
      <c r="A143" s="106">
        <f>Sheet1!A1155</f>
        <v>351041137500</v>
      </c>
      <c r="B143" s="773" t="str">
        <f>IFERROR(VLOOKUP(A143,Sheet1!$A$4:$H$2722,5,0),"-")</f>
        <v>FM SAHARA Vector 600x600x19</v>
      </c>
      <c r="C143" s="774" t="e">
        <f>VLOOKUP(#REF!,Sheet1!$A$4:$H$2722,7,1)</f>
        <v>#REF!</v>
      </c>
      <c r="D143" s="775" t="e">
        <f>VLOOKUP(#REF!,Sheet1!$A$4:$H$2722,7,1)</f>
        <v>#REF!</v>
      </c>
      <c r="E143" s="30" t="str">
        <f>IFERROR(VLOOKUP(A143,Sheet1!$A$4:$N$2722,7,1),"-")</f>
        <v xml:space="preserve">mp </v>
      </c>
      <c r="F143" s="55">
        <f>IFERROR(VLOOKUP(A143,Sheet1!$A$4:$N$2722,9,1),"-")</f>
        <v>19</v>
      </c>
      <c r="G143" s="55">
        <f>IFERROR(VLOOKUP(A143,Sheet1!$A$4:$N$2722,10,1),"-")</f>
        <v>600</v>
      </c>
      <c r="H143" s="55">
        <f>IFERROR(VLOOKUP(A143,Sheet1!$A$4:$N$2722,11,1),"-")</f>
        <v>600</v>
      </c>
      <c r="I143" s="26">
        <f>IFERROR(VLOOKUP($A143,Sheet1!$A$4:$H$2722,8,1),"-")</f>
        <v>85.54</v>
      </c>
      <c r="J143" s="26">
        <f>I143-(I143*Cuprins!$H$26)</f>
        <v>85.54</v>
      </c>
      <c r="K143" s="7"/>
      <c r="L143" s="776"/>
    </row>
    <row r="144" spans="1:12" ht="15" customHeight="1" x14ac:dyDescent="0.3">
      <c r="A144" s="107">
        <f>Sheet1!A1158</f>
        <v>351041140500</v>
      </c>
      <c r="B144" s="770" t="str">
        <f>IFERROR(VLOOKUP(A144,Sheet1!$A$4:$H$2722,5,0),"-")</f>
        <v>FM SAHARA Neperf. MicroLook 600x600x15</v>
      </c>
      <c r="C144" s="771" t="e">
        <f>VLOOKUP(#REF!,Sheet1!$A$4:$H$2722,7,1)</f>
        <v>#REF!</v>
      </c>
      <c r="D144" s="772" t="e">
        <f>VLOOKUP(#REF!,Sheet1!$A$4:$H$2722,7,1)</f>
        <v>#REF!</v>
      </c>
      <c r="E144" s="41" t="str">
        <f>IFERROR(VLOOKUP(A144,Sheet1!$A$4:$N$2722,7,1),"-")</f>
        <v xml:space="preserve">mp </v>
      </c>
      <c r="F144" s="56">
        <f>IFERROR(VLOOKUP(A144,Sheet1!$A$4:$N$2722,9,1),"-")</f>
        <v>15</v>
      </c>
      <c r="G144" s="38">
        <f>IFERROR(VLOOKUP(A144,Sheet1!$A$4:$N$2722,10,1),"-")</f>
        <v>600</v>
      </c>
      <c r="H144" s="57">
        <f>IFERROR(VLOOKUP(A144,Sheet1!$A$4:$N$2722,11,1),"-")</f>
        <v>600</v>
      </c>
      <c r="I144" s="292">
        <f>IFERROR(VLOOKUP($A144,Sheet1!$A$4:$H$2722,8,1),"-")</f>
        <v>53.05</v>
      </c>
      <c r="J144" s="42">
        <f>I144-(I144*Cuprins!$H$26)</f>
        <v>53.05</v>
      </c>
      <c r="L144" s="776"/>
    </row>
    <row r="145" spans="1:12" ht="15" customHeight="1" x14ac:dyDescent="0.3">
      <c r="A145" s="106">
        <f>Sheet1!A1172</f>
        <v>351041162000</v>
      </c>
      <c r="B145" s="773" t="str">
        <f>IFERROR(VLOOKUP(A145,Sheet1!$A$4:$H$2722,5,0),"-")</f>
        <v>FM PERLA OP 1,00 Board 600x600x20</v>
      </c>
      <c r="C145" s="774" t="e">
        <f>VLOOKUP(#REF!,Sheet1!$A$4:$H$2722,7,1)</f>
        <v>#REF!</v>
      </c>
      <c r="D145" s="775" t="e">
        <f>VLOOKUP(#REF!,Sheet1!$A$4:$H$2722,7,1)</f>
        <v>#REF!</v>
      </c>
      <c r="E145" s="30" t="str">
        <f>IFERROR(VLOOKUP(A145,Sheet1!$A$4:$N$2722,7,1),"-")</f>
        <v xml:space="preserve">mp </v>
      </c>
      <c r="F145" s="55">
        <f>IFERROR(VLOOKUP(A145,Sheet1!$A$4:$N$2722,9,1),"-")</f>
        <v>20</v>
      </c>
      <c r="G145" s="55">
        <f>IFERROR(VLOOKUP(A145,Sheet1!$A$4:$N$2722,10,1),"-")</f>
        <v>600</v>
      </c>
      <c r="H145" s="55">
        <f>IFERROR(VLOOKUP(A145,Sheet1!$A$4:$N$2722,11,1),"-")</f>
        <v>600</v>
      </c>
      <c r="I145" s="26">
        <f>IFERROR(VLOOKUP($A145,Sheet1!$A$4:$H$2722,8,1),"-")</f>
        <v>75</v>
      </c>
      <c r="J145" s="26">
        <f>I145-(I145*Cuprins!$H$26)</f>
        <v>75</v>
      </c>
      <c r="L145" s="776"/>
    </row>
    <row r="146" spans="1:12" ht="15" customHeight="1" x14ac:dyDescent="0.3">
      <c r="A146" s="107">
        <f>Sheet1!A1175</f>
        <v>351041166500</v>
      </c>
      <c r="B146" s="770" t="str">
        <f>IFERROR(VLOOKUP(A146,Sheet1!$A$4:$H$2722,5,0),"-")</f>
        <v>FM PERLA OP MicroLook 600x600x18</v>
      </c>
      <c r="C146" s="771"/>
      <c r="D146" s="772"/>
      <c r="E146" s="41" t="str">
        <f>IFERROR(VLOOKUP(A146,Sheet1!$A$4:$N$2722,7,1),"-")</f>
        <v xml:space="preserve">mp </v>
      </c>
      <c r="F146" s="56">
        <f>IFERROR(VLOOKUP(A146,Sheet1!$A$4:$N$2722,9,1),"-")</f>
        <v>18</v>
      </c>
      <c r="G146" s="38">
        <f>IFERROR(VLOOKUP(A146,Sheet1!$A$4:$N$2722,10,1),"-")</f>
        <v>600</v>
      </c>
      <c r="H146" s="57">
        <f>IFERROR(VLOOKUP(A146,Sheet1!$A$4:$N$2722,11,1),"-")</f>
        <v>600</v>
      </c>
      <c r="I146" s="292">
        <f>IFERROR(VLOOKUP($A146,Sheet1!$A$4:$H$2722,8,1),"-")</f>
        <v>62.4</v>
      </c>
      <c r="J146" s="42">
        <f>I146-(I146*Cuprins!$H$26)</f>
        <v>62.4</v>
      </c>
      <c r="L146" s="776"/>
    </row>
    <row r="147" spans="1:12" ht="15" customHeight="1" x14ac:dyDescent="0.3">
      <c r="A147" s="106">
        <f>Sheet1!A1173</f>
        <v>351041162500</v>
      </c>
      <c r="B147" s="773" t="str">
        <f>IFERROR(VLOOKUP(A147,Sheet1!$A$4:$H$2722,5,0),"-")</f>
        <v>FM Perla OP Tegular 600x600x15</v>
      </c>
      <c r="C147" s="774" t="e">
        <f>VLOOKUP(#REF!,Sheet1!$A$4:$H$2722,7,1)</f>
        <v>#REF!</v>
      </c>
      <c r="D147" s="775" t="e">
        <f>VLOOKUP(#REF!,Sheet1!$A$4:$H$2722,7,1)</f>
        <v>#REF!</v>
      </c>
      <c r="E147" s="30" t="str">
        <f>IFERROR(VLOOKUP(A147,Sheet1!$A$4:$N$2722,7,1),"-")</f>
        <v xml:space="preserve">mp </v>
      </c>
      <c r="F147" s="55">
        <f>IFERROR(VLOOKUP(A147,Sheet1!$A$4:$N$2722,9,1),"-")</f>
        <v>15</v>
      </c>
      <c r="G147" s="55">
        <f>IFERROR(VLOOKUP(A147,Sheet1!$A$4:$N$2722,10,1),"-")</f>
        <v>600</v>
      </c>
      <c r="H147" s="55">
        <f>IFERROR(VLOOKUP(A147,Sheet1!$A$4:$N$2722,11,1),"-")</f>
        <v>600</v>
      </c>
      <c r="I147" s="26">
        <f>IFERROR(VLOOKUP($A147,Sheet1!$A$4:$H$2722,8,1),"-")</f>
        <v>68.83</v>
      </c>
      <c r="J147" s="26">
        <f>I147-(I147*Cuprins!$H$26)</f>
        <v>68.83</v>
      </c>
      <c r="L147" s="776"/>
    </row>
    <row r="148" spans="1:12" ht="15" customHeight="1" x14ac:dyDescent="0.3">
      <c r="A148" s="107">
        <f>Sheet1!A1166</f>
        <v>351041157000</v>
      </c>
      <c r="B148" s="770" t="str">
        <f>IFERROR(VLOOKUP(A148,Sheet1!$A$4:$H$2722,5,0),"-")</f>
        <v xml:space="preserve">FM Plain Board 625x625x15 </v>
      </c>
      <c r="C148" s="771" t="e">
        <f>VLOOKUP(#REF!,Sheet1!$A$4:$H$2722,7,1)</f>
        <v>#REF!</v>
      </c>
      <c r="D148" s="772" t="e">
        <f>VLOOKUP(#REF!,Sheet1!$A$4:$H$2722,7,1)</f>
        <v>#REF!</v>
      </c>
      <c r="E148" s="41" t="str">
        <f>IFERROR(VLOOKUP(A148,Sheet1!$A$4:$N$2722,7,1),"-")</f>
        <v xml:space="preserve">mp </v>
      </c>
      <c r="F148" s="56">
        <f>IFERROR(VLOOKUP(A148,Sheet1!$A$4:$N$2722,9,1),"-")</f>
        <v>15</v>
      </c>
      <c r="G148" s="38">
        <f>IFERROR(VLOOKUP(A148,Sheet1!$A$4:$N$2722,10,1),"-")</f>
        <v>625</v>
      </c>
      <c r="H148" s="57">
        <f>IFERROR(VLOOKUP(A148,Sheet1!$A$4:$N$2722,11,1),"-")</f>
        <v>625</v>
      </c>
      <c r="I148" s="292">
        <f>IFERROR(VLOOKUP($A148,Sheet1!$A$4:$H$2722,8,1),"-")</f>
        <v>43.59</v>
      </c>
      <c r="J148" s="42">
        <f>I148-(I148*Cuprins!$H$26)</f>
        <v>43.59</v>
      </c>
      <c r="K148" s="9"/>
      <c r="L148" s="776"/>
    </row>
    <row r="149" spans="1:12" ht="15" customHeight="1" x14ac:dyDescent="0.3">
      <c r="A149" s="106">
        <f>Sheet1!A1168</f>
        <v>351041160300</v>
      </c>
      <c r="B149" s="773" t="str">
        <f>IFERROR(VLOOKUP(A149,Sheet1!$A$4:$H$2722,5,0),"-")</f>
        <v>FM PLAIN Microlook 600x600x15</v>
      </c>
      <c r="C149" s="774" t="e">
        <f>VLOOKUP(#REF!,Sheet1!$A$4:$H$2722,7,1)</f>
        <v>#REF!</v>
      </c>
      <c r="D149" s="775" t="e">
        <f>VLOOKUP(#REF!,Sheet1!$A$4:$H$2722,7,1)</f>
        <v>#REF!</v>
      </c>
      <c r="E149" s="30" t="str">
        <f>IFERROR(VLOOKUP(A149,Sheet1!$A$4:$N$2722,7,1),"-")</f>
        <v xml:space="preserve">mp </v>
      </c>
      <c r="F149" s="55">
        <f>IFERROR(VLOOKUP(A149,Sheet1!$A$4:$N$2722,9,1),"-")</f>
        <v>15</v>
      </c>
      <c r="G149" s="55">
        <f>IFERROR(VLOOKUP(A149,Sheet1!$A$4:$N$2722,10,1),"-")</f>
        <v>600</v>
      </c>
      <c r="H149" s="55">
        <f>IFERROR(VLOOKUP(A149,Sheet1!$A$4:$N$2722,11,1),"-")</f>
        <v>600</v>
      </c>
      <c r="I149" s="26">
        <f>IFERROR(VLOOKUP($A149,Sheet1!$A$4:$H$2722,8,1),"-")</f>
        <v>53.05</v>
      </c>
      <c r="J149" s="26">
        <f>I149-(I149*Cuprins!$H$26)</f>
        <v>53.05</v>
      </c>
      <c r="K149" s="9"/>
      <c r="L149" s="776"/>
    </row>
    <row r="150" spans="1:12" ht="15" customHeight="1" x14ac:dyDescent="0.3">
      <c r="A150" s="107">
        <f>Sheet1!A1169</f>
        <v>351041160500</v>
      </c>
      <c r="B150" s="770" t="str">
        <f>IFERROR(VLOOKUP(A150,Sheet1!$A$4:$H$2722,5,0),"-")</f>
        <v>FM PLAIN MicroLook  625x625x15</v>
      </c>
      <c r="C150" s="771" t="e">
        <f>VLOOKUP(#REF!,Sheet1!$A$4:$H$2722,7,1)</f>
        <v>#REF!</v>
      </c>
      <c r="D150" s="772" t="e">
        <f>VLOOKUP(#REF!,Sheet1!$A$4:$H$2722,7,1)</f>
        <v>#REF!</v>
      </c>
      <c r="E150" s="41" t="str">
        <f>IFERROR(VLOOKUP(A150,Sheet1!$A$4:$N$2722,7,1),"-")</f>
        <v xml:space="preserve">mp </v>
      </c>
      <c r="F150" s="56">
        <f>IFERROR(VLOOKUP(A150,Sheet1!$A$4:$N$2722,9,1),"-")</f>
        <v>15</v>
      </c>
      <c r="G150" s="38">
        <f>IFERROR(VLOOKUP(A150,Sheet1!$A$4:$N$2722,10,1),"-")</f>
        <v>625</v>
      </c>
      <c r="H150" s="57">
        <f>IFERROR(VLOOKUP(A150,Sheet1!$A$4:$N$2722,11,1),"-")</f>
        <v>625</v>
      </c>
      <c r="I150" s="292">
        <f>IFERROR(VLOOKUP($A150,Sheet1!$A$4:$H$2722,8,1),"-")</f>
        <v>53.05</v>
      </c>
      <c r="J150" s="42">
        <f>I150-(I150*Cuprins!$H$26)</f>
        <v>53.05</v>
      </c>
      <c r="K150" s="9"/>
      <c r="L150" s="776"/>
    </row>
    <row r="151" spans="1:12" ht="15" customHeight="1" x14ac:dyDescent="0.3">
      <c r="A151" s="106">
        <f>Sheet1!A1167</f>
        <v>351041158500</v>
      </c>
      <c r="B151" s="773" t="str">
        <f>IFERROR(VLOOKUP(A151,Sheet1!$A$4:$H$2722,5,0),"-")</f>
        <v>FM PLAIN Tegular 600x600x15</v>
      </c>
      <c r="C151" s="774" t="e">
        <f>VLOOKUP(#REF!,Sheet1!$A$4:$H$2722,7,1)</f>
        <v>#REF!</v>
      </c>
      <c r="D151" s="775" t="e">
        <f>VLOOKUP(#REF!,Sheet1!$A$4:$H$2722,7,1)</f>
        <v>#REF!</v>
      </c>
      <c r="E151" s="30" t="str">
        <f>IFERROR(VLOOKUP(A151,Sheet1!$A$4:$N$2722,7,1),"-")</f>
        <v xml:space="preserve">mp </v>
      </c>
      <c r="F151" s="55">
        <f>IFERROR(VLOOKUP(A151,Sheet1!$A$4:$N$2722,9,1),"-")</f>
        <v>15</v>
      </c>
      <c r="G151" s="55">
        <f>IFERROR(VLOOKUP(A151,Sheet1!$A$4:$N$2722,10,1),"-")</f>
        <v>600</v>
      </c>
      <c r="H151" s="55">
        <f>IFERROR(VLOOKUP(A151,Sheet1!$A$4:$N$2722,11,1),"-")</f>
        <v>600</v>
      </c>
      <c r="I151" s="26">
        <f>IFERROR(VLOOKUP($A151,Sheet1!$A$4:$H$2722,8,1),"-")</f>
        <v>50.7</v>
      </c>
      <c r="J151" s="26">
        <f>I151-(I151*Cuprins!$H$26)</f>
        <v>50.7</v>
      </c>
      <c r="K151" s="9"/>
      <c r="L151" s="776"/>
    </row>
    <row r="152" spans="1:12" ht="15" customHeight="1" x14ac:dyDescent="0.3">
      <c r="A152" s="107">
        <f>Sheet1!A1137</f>
        <v>351041111000</v>
      </c>
      <c r="B152" s="770" t="str">
        <f>IFERROR(VLOOKUP(A152,Sheet1!$A$4:$H$2722,5,0),"-")</f>
        <v>FM Prima CASA Board 625x625x15</v>
      </c>
      <c r="C152" s="771" t="e">
        <f>VLOOKUP(#REF!,Sheet1!$A$4:$H$2722,7,1)</f>
        <v>#REF!</v>
      </c>
      <c r="D152" s="772" t="e">
        <f>VLOOKUP(#REF!,Sheet1!$A$4:$H$2722,7,1)</f>
        <v>#REF!</v>
      </c>
      <c r="E152" s="41" t="str">
        <f>IFERROR(VLOOKUP(A152,Sheet1!$A$4:$N$2722,7,1),"-")</f>
        <v xml:space="preserve">mp </v>
      </c>
      <c r="F152" s="56">
        <f>IFERROR(VLOOKUP(A152,Sheet1!$A$4:$N$2722,9,1),"-")</f>
        <v>15</v>
      </c>
      <c r="G152" s="38">
        <f>IFERROR(VLOOKUP(A152,Sheet1!$A$4:$N$2722,10,1),"-")</f>
        <v>625</v>
      </c>
      <c r="H152" s="57">
        <f>IFERROR(VLOOKUP(A152,Sheet1!$A$4:$N$2722,11,1),"-")</f>
        <v>625</v>
      </c>
      <c r="I152" s="292">
        <f>IFERROR(VLOOKUP($A152,Sheet1!$A$4:$H$2722,8,1),"-")</f>
        <v>36.67</v>
      </c>
      <c r="J152" s="42">
        <f>I152-(I152*Cuprins!$H$26)</f>
        <v>36.67</v>
      </c>
      <c r="L152" s="776"/>
    </row>
    <row r="153" spans="1:12" ht="15" customHeight="1" x14ac:dyDescent="0.3">
      <c r="A153" s="106">
        <f>Sheet1!A1147</f>
        <v>351041124000</v>
      </c>
      <c r="B153" s="773" t="str">
        <f>IFERROR(VLOOKUP(A153,Sheet1!$A$4:$H$2722,5,0),"-")</f>
        <v>FM Prima SAHARA Board 625x625x15</v>
      </c>
      <c r="C153" s="774" t="e">
        <f>VLOOKUP(#REF!,Sheet1!$A$4:$H$2722,7,1)</f>
        <v>#REF!</v>
      </c>
      <c r="D153" s="775" t="e">
        <f>VLOOKUP(#REF!,Sheet1!$A$4:$H$2722,7,1)</f>
        <v>#REF!</v>
      </c>
      <c r="E153" s="30" t="str">
        <f>IFERROR(VLOOKUP(A153,Sheet1!$A$4:$N$2722,7,1),"-")</f>
        <v xml:space="preserve">mp </v>
      </c>
      <c r="F153" s="55">
        <f>IFERROR(VLOOKUP(A153,Sheet1!$A$4:$N$2722,9,1),"-")</f>
        <v>15</v>
      </c>
      <c r="G153" s="55">
        <f>IFERROR(VLOOKUP(A153,Sheet1!$A$4:$N$2722,10,1),"-")</f>
        <v>625</v>
      </c>
      <c r="H153" s="55">
        <f>IFERROR(VLOOKUP(A153,Sheet1!$A$4:$N$2722,11,1),"-")</f>
        <v>625</v>
      </c>
      <c r="I153" s="26">
        <f>IFERROR(VLOOKUP($A153,Sheet1!$A$4:$H$2722,8,1),"-")</f>
        <v>43.59</v>
      </c>
      <c r="J153" s="26">
        <f>I153-(I153*Cuprins!$H$26)</f>
        <v>43.59</v>
      </c>
      <c r="L153" s="776"/>
    </row>
    <row r="154" spans="1:12" ht="15" customHeight="1" x14ac:dyDescent="0.3">
      <c r="A154" s="107">
        <f>Sheet1!A1132</f>
        <v>351041106000</v>
      </c>
      <c r="B154" s="770" t="str">
        <f>IFERROR(VLOOKUP(A154,Sheet1!$A$4:$H$2722,5,0),"-")</f>
        <v>FM Retail  Board 600x600x12</v>
      </c>
      <c r="C154" s="771" t="e">
        <f>VLOOKUP(#REF!,Sheet1!$A$4:$H$2722,7,1)</f>
        <v>#REF!</v>
      </c>
      <c r="D154" s="772" t="e">
        <f>VLOOKUP(#REF!,Sheet1!$A$4:$H$2722,7,1)</f>
        <v>#REF!</v>
      </c>
      <c r="E154" s="41" t="str">
        <f>IFERROR(VLOOKUP(A154,Sheet1!$A$4:$N$2722,7,1),"-")</f>
        <v xml:space="preserve">mp </v>
      </c>
      <c r="F154" s="56">
        <f>IFERROR(VLOOKUP(A154,Sheet1!$A$4:$N$2722,9,1),"-")</f>
        <v>12</v>
      </c>
      <c r="G154" s="38">
        <f>IFERROR(VLOOKUP(A154,Sheet1!$A$4:$N$2722,10,1),"-")</f>
        <v>600</v>
      </c>
      <c r="H154" s="57">
        <f>IFERROR(VLOOKUP(A154,Sheet1!$A$4:$N$2722,11,1),"-")</f>
        <v>600</v>
      </c>
      <c r="I154" s="292">
        <f>IFERROR(VLOOKUP($A154,Sheet1!$A$4:$H$2722,8,1),"-")</f>
        <v>26.69</v>
      </c>
      <c r="J154" s="42">
        <f>I154-(I154*Cuprins!$H$26)</f>
        <v>26.69</v>
      </c>
      <c r="L154" s="776"/>
    </row>
    <row r="155" spans="1:12" ht="15" customHeight="1" x14ac:dyDescent="0.3">
      <c r="A155" s="106">
        <f>Sheet1!A1133</f>
        <v>351041106500</v>
      </c>
      <c r="B155" s="773" t="str">
        <f>IFERROR(VLOOKUP(A155,Sheet1!$A$4:$H$2722,5,0),"-")</f>
        <v>FM RETAIL Board 600x1200x12</v>
      </c>
      <c r="C155" s="774" t="e">
        <f>VLOOKUP(#REF!,Sheet1!$A$4:$H$2722,7,1)</f>
        <v>#REF!</v>
      </c>
      <c r="D155" s="775" t="e">
        <f>VLOOKUP(#REF!,Sheet1!$A$4:$H$2722,7,1)</f>
        <v>#REF!</v>
      </c>
      <c r="E155" s="30" t="str">
        <f>IFERROR(VLOOKUP(A155,Sheet1!$A$4:$N$2722,7,1),"-")</f>
        <v xml:space="preserve">mp </v>
      </c>
      <c r="F155" s="55">
        <f>IFERROR(VLOOKUP(A155,Sheet1!$A$4:$N$2722,9,1),"-")</f>
        <v>12</v>
      </c>
      <c r="G155" s="55">
        <f>IFERROR(VLOOKUP(A155,Sheet1!$A$4:$N$2722,10,1),"-")</f>
        <v>1200</v>
      </c>
      <c r="H155" s="55">
        <f>IFERROR(VLOOKUP(A155,Sheet1!$A$4:$N$2722,11,1),"-")</f>
        <v>600</v>
      </c>
      <c r="I155" s="26">
        <f>IFERROR(VLOOKUP($A155,Sheet1!$A$4:$H$2722,8,1),"-")</f>
        <v>26.69</v>
      </c>
      <c r="J155" s="26">
        <f>I155-(I155*Cuprins!$H$26)</f>
        <v>26.69</v>
      </c>
      <c r="K155" s="7"/>
      <c r="L155" s="776"/>
    </row>
    <row r="156" spans="1:12" ht="15" customHeight="1" x14ac:dyDescent="0.3">
      <c r="A156" s="107">
        <f>Sheet1!A1134</f>
        <v>351041109000</v>
      </c>
      <c r="B156" s="770" t="str">
        <f>IFERROR(VLOOKUP(A156,Sheet1!$A$4:$H$2722,5,0),"-")</f>
        <v>FM RETAIL Board 600x600x14</v>
      </c>
      <c r="C156" s="771" t="e">
        <f>VLOOKUP(#REF!,Sheet1!$A$4:$H$2722,7,1)</f>
        <v>#REF!</v>
      </c>
      <c r="D156" s="772" t="e">
        <f>VLOOKUP(#REF!,Sheet1!$A$4:$H$2722,7,1)</f>
        <v>#REF!</v>
      </c>
      <c r="E156" s="41" t="str">
        <f>IFERROR(VLOOKUP(A156,Sheet1!$A$4:$N$2722,7,1),"-")</f>
        <v xml:space="preserve">mp </v>
      </c>
      <c r="F156" s="56">
        <f>IFERROR(VLOOKUP(A156,Sheet1!$A$4:$N$2722,9,1),"-")</f>
        <v>14</v>
      </c>
      <c r="G156" s="38">
        <f>IFERROR(VLOOKUP(A156,Sheet1!$A$4:$N$2722,10,1),"-")</f>
        <v>600</v>
      </c>
      <c r="H156" s="57">
        <f>IFERROR(VLOOKUP(A156,Sheet1!$A$4:$N$2722,11,1),"-")</f>
        <v>600</v>
      </c>
      <c r="I156" s="292">
        <f>IFERROR(VLOOKUP($A156,Sheet1!$A$4:$H$2722,8,1),"-")</f>
        <v>32.26</v>
      </c>
      <c r="J156" s="42">
        <f>I156-(I156*Cuprins!$H$26)</f>
        <v>32.26</v>
      </c>
      <c r="L156" s="776"/>
    </row>
    <row r="157" spans="1:12" ht="15" customHeight="1" x14ac:dyDescent="0.3">
      <c r="A157" s="106">
        <f>Sheet1!A1135</f>
        <v>351041109500</v>
      </c>
      <c r="B157" s="773" t="str">
        <f>IFERROR(VLOOKUP(A157,Sheet1!$A$4:$H$2722,5,0),"-")</f>
        <v>FM RETAIL Microlook 600x600x14</v>
      </c>
      <c r="C157" s="774" t="e">
        <f>VLOOKUP(#REF!,Sheet1!$A$4:$H$2722,7,1)</f>
        <v>#REF!</v>
      </c>
      <c r="D157" s="775" t="e">
        <f>VLOOKUP(#REF!,Sheet1!$A$4:$H$2722,7,1)</f>
        <v>#REF!</v>
      </c>
      <c r="E157" s="30" t="str">
        <f>IFERROR(VLOOKUP(A157,Sheet1!$A$4:$N$2722,7,1),"-")</f>
        <v xml:space="preserve">mp </v>
      </c>
      <c r="F157" s="55">
        <f>IFERROR(VLOOKUP(A157,Sheet1!$A$4:$N$2722,9,1),"-")</f>
        <v>14</v>
      </c>
      <c r="G157" s="55">
        <f>IFERROR(VLOOKUP(A157,Sheet1!$A$4:$N$2722,10,1),"-")</f>
        <v>600</v>
      </c>
      <c r="H157" s="55">
        <f>IFERROR(VLOOKUP(A157,Sheet1!$A$4:$N$2722,11,1),"-")</f>
        <v>600</v>
      </c>
      <c r="I157" s="26">
        <f>IFERROR(VLOOKUP($A157,Sheet1!$A$4:$H$2722,8,1),"-")</f>
        <v>40.340000000000003</v>
      </c>
      <c r="J157" s="26">
        <f>I157-(I157*Cuprins!$H$26)</f>
        <v>40.340000000000003</v>
      </c>
      <c r="L157" s="776"/>
    </row>
    <row r="158" spans="1:12" ht="15" customHeight="1" x14ac:dyDescent="0.3">
      <c r="L158" s="777" t="s">
        <v>3235</v>
      </c>
    </row>
    <row r="159" spans="1:12" ht="15" customHeight="1" thickBot="1" x14ac:dyDescent="0.35">
      <c r="K159" s="9"/>
      <c r="L159" s="777"/>
    </row>
    <row r="160" spans="1:12" ht="15" customHeight="1" x14ac:dyDescent="0.3">
      <c r="A160" s="686"/>
      <c r="B160" s="661" t="s">
        <v>3380</v>
      </c>
      <c r="C160" s="661"/>
      <c r="D160" s="661"/>
      <c r="E160" s="661"/>
      <c r="F160" s="661"/>
      <c r="G160" s="661"/>
      <c r="H160" s="661"/>
      <c r="I160" s="738"/>
      <c r="J160" s="664"/>
      <c r="L160" s="777"/>
    </row>
    <row r="161" spans="1:12" ht="15" customHeight="1" x14ac:dyDescent="0.3">
      <c r="A161" s="687"/>
      <c r="B161" s="662"/>
      <c r="C161" s="662"/>
      <c r="D161" s="662"/>
      <c r="E161" s="662"/>
      <c r="F161" s="662"/>
      <c r="G161" s="662"/>
      <c r="H161" s="662"/>
      <c r="I161" s="739"/>
      <c r="J161" s="665"/>
      <c r="L161" s="777"/>
    </row>
    <row r="162" spans="1:12" ht="15" customHeight="1" thickBot="1" x14ac:dyDescent="0.35">
      <c r="A162" s="688"/>
      <c r="B162" s="663"/>
      <c r="C162" s="663"/>
      <c r="D162" s="663"/>
      <c r="E162" s="663"/>
      <c r="F162" s="663"/>
      <c r="G162" s="663"/>
      <c r="H162" s="663"/>
      <c r="I162" s="740"/>
      <c r="J162" s="666"/>
      <c r="L162" s="777"/>
    </row>
    <row r="163" spans="1:12" ht="15" customHeight="1" x14ac:dyDescent="0.3">
      <c r="A163" s="1"/>
      <c r="B163" s="325"/>
      <c r="C163" s="4"/>
      <c r="D163" s="4"/>
      <c r="E163" s="4"/>
      <c r="F163" s="4"/>
      <c r="G163" s="4"/>
      <c r="H163" s="5"/>
      <c r="I163" s="3"/>
      <c r="J163" s="3"/>
      <c r="L163" s="777"/>
    </row>
    <row r="164" spans="1:12" ht="15" customHeight="1" x14ac:dyDescent="0.3">
      <c r="A164" s="667"/>
      <c r="B164" s="669" t="s">
        <v>3234</v>
      </c>
      <c r="C164" s="669"/>
      <c r="D164" s="669"/>
      <c r="E164" s="669"/>
      <c r="F164" s="669"/>
      <c r="G164" s="669"/>
      <c r="H164" s="669"/>
      <c r="I164" s="671"/>
      <c r="J164" s="672"/>
      <c r="L164" s="777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777"/>
    </row>
    <row r="166" spans="1:12" ht="15" customHeight="1" x14ac:dyDescent="0.3">
      <c r="A166" s="698" t="s">
        <v>2989</v>
      </c>
      <c r="B166" s="631" t="s">
        <v>2996</v>
      </c>
      <c r="C166" s="631"/>
      <c r="D166" s="631"/>
      <c r="E166" s="642" t="s">
        <v>3035</v>
      </c>
      <c r="F166" s="642" t="s">
        <v>2991</v>
      </c>
      <c r="G166" s="642" t="s">
        <v>2990</v>
      </c>
      <c r="H166" s="642" t="s">
        <v>3010</v>
      </c>
      <c r="I166" s="522" t="s">
        <v>3430</v>
      </c>
      <c r="J166" s="498" t="s">
        <v>3431</v>
      </c>
      <c r="L166" s="777"/>
    </row>
    <row r="167" spans="1:12" ht="15" customHeight="1" x14ac:dyDescent="0.3">
      <c r="A167" s="699"/>
      <c r="B167" s="633"/>
      <c r="C167" s="633"/>
      <c r="D167" s="633"/>
      <c r="E167" s="643"/>
      <c r="F167" s="643"/>
      <c r="G167" s="643"/>
      <c r="H167" s="643"/>
      <c r="I167" s="524"/>
      <c r="J167" s="500"/>
      <c r="L167" s="777"/>
    </row>
    <row r="168" spans="1:12" ht="15" customHeight="1" x14ac:dyDescent="0.3">
      <c r="A168" s="700"/>
      <c r="B168" s="635"/>
      <c r="C168" s="635"/>
      <c r="D168" s="635"/>
      <c r="E168" s="644"/>
      <c r="F168" s="643"/>
      <c r="G168" s="644"/>
      <c r="H168" s="644"/>
      <c r="I168" s="524"/>
      <c r="J168" s="500"/>
      <c r="L168" s="777"/>
    </row>
    <row r="169" spans="1:12" ht="15" customHeight="1" x14ac:dyDescent="0.3">
      <c r="A169" s="106">
        <f>Sheet1!A1161</f>
        <v>351041145500</v>
      </c>
      <c r="B169" s="773" t="str">
        <f>IFERROR(VLOOKUP(A169,Sheet1!$A$4:$H$2722,5,0),"-")</f>
        <v>FM Sabbia / Sahara Max Board 600x1200x18</v>
      </c>
      <c r="C169" s="774" t="e">
        <f>VLOOKUP(#REF!,Sheet1!$A$4:$H$2722,7,1)</f>
        <v>#REF!</v>
      </c>
      <c r="D169" s="775" t="e">
        <f>VLOOKUP(#REF!,Sheet1!$A$4:$H$2722,7,1)</f>
        <v>#REF!</v>
      </c>
      <c r="E169" s="30" t="str">
        <f>IFERROR(VLOOKUP(A169,Sheet1!$A$4:$N$2722,7,1),"-")</f>
        <v xml:space="preserve">mp </v>
      </c>
      <c r="F169" s="55">
        <f>IFERROR(VLOOKUP(A169,Sheet1!$A$4:$N$2722,9,1),"-")</f>
        <v>18</v>
      </c>
      <c r="G169" s="55">
        <f>IFERROR(VLOOKUP(A169,Sheet1!$A$4:$N$2722,10,1),"-")</f>
        <v>1200</v>
      </c>
      <c r="H169" s="55">
        <f>IFERROR(VLOOKUP(A169,Sheet1!$A$4:$N$2722,11,1),"-")</f>
        <v>600</v>
      </c>
      <c r="I169" s="26">
        <f>IFERROR(VLOOKUP($A169,Sheet1!$A$4:$H$2722,8,1),"-")</f>
        <v>50.95</v>
      </c>
      <c r="J169" s="26">
        <f>I169-(I169*Cuprins!$H$26)</f>
        <v>50.95</v>
      </c>
      <c r="L169" s="777"/>
    </row>
    <row r="170" spans="1:12" ht="15" customHeight="1" x14ac:dyDescent="0.3">
      <c r="A170" s="107">
        <f>Sheet1!A1148</f>
        <v>351041124500</v>
      </c>
      <c r="B170" s="770" t="str">
        <f>IFERROR(VLOOKUP(A170,Sheet1!$A$4:$H$2722,5,0),"-")</f>
        <v>FM SAHARA Board 600x1200x15</v>
      </c>
      <c r="C170" s="771" t="e">
        <f>VLOOKUP(#REF!,Sheet1!$A$4:$H$2722,7,1)</f>
        <v>#REF!</v>
      </c>
      <c r="D170" s="772" t="e">
        <f>VLOOKUP(#REF!,Sheet1!$A$4:$H$2722,7,1)</f>
        <v>#REF!</v>
      </c>
      <c r="E170" s="41" t="str">
        <f>IFERROR(VLOOKUP(A170,Sheet1!$A$4:$N$2722,7,1),"-")</f>
        <v xml:space="preserve">mp </v>
      </c>
      <c r="F170" s="56">
        <f>IFERROR(VLOOKUP(A170,Sheet1!$A$4:$N$2722,9,1),"-")</f>
        <v>15</v>
      </c>
      <c r="G170" s="38">
        <f>IFERROR(VLOOKUP(A170,Sheet1!$A$4:$N$2722,10,1),"-")</f>
        <v>1200</v>
      </c>
      <c r="H170" s="57">
        <f>IFERROR(VLOOKUP(A170,Sheet1!$A$4:$N$2722,11,1),"-")</f>
        <v>600</v>
      </c>
      <c r="I170" s="292">
        <f>IFERROR(VLOOKUP($A170,Sheet1!$A$4:$H$2722,8,1),"-")</f>
        <v>43.59</v>
      </c>
      <c r="J170" s="42">
        <f>I170-(I170*Cuprins!$H$26)</f>
        <v>43.59</v>
      </c>
      <c r="L170" s="777"/>
    </row>
    <row r="171" spans="1:12" ht="15" customHeight="1" x14ac:dyDescent="0.3">
      <c r="A171" s="106">
        <f>Sheet1!A1146</f>
        <v>351041123500</v>
      </c>
      <c r="B171" s="773" t="str">
        <f>IFERROR(VLOOKUP(A171,Sheet1!$A$4:$H$2722,5,0),"-")</f>
        <v>FM SAHARA Board Perf 600x600x15</v>
      </c>
      <c r="C171" s="774" t="e">
        <f>VLOOKUP(#REF!,Sheet1!$A$4:$H$2722,7,1)</f>
        <v>#REF!</v>
      </c>
      <c r="D171" s="775" t="e">
        <f>VLOOKUP(#REF!,Sheet1!$A$4:$H$2722,7,1)</f>
        <v>#REF!</v>
      </c>
      <c r="E171" s="30" t="str">
        <f>IFERROR(VLOOKUP(A171,Sheet1!$A$4:$N$2722,7,1),"-")</f>
        <v xml:space="preserve">mp </v>
      </c>
      <c r="F171" s="55">
        <f>IFERROR(VLOOKUP(A171,Sheet1!$A$4:$N$2722,9,1),"-")</f>
        <v>15</v>
      </c>
      <c r="G171" s="55">
        <f>IFERROR(VLOOKUP(A171,Sheet1!$A$4:$N$2722,10,1),"-")</f>
        <v>600</v>
      </c>
      <c r="H171" s="55">
        <f>IFERROR(VLOOKUP(A171,Sheet1!$A$4:$N$2722,11,1),"-")</f>
        <v>600</v>
      </c>
      <c r="I171" s="26">
        <f>IFERROR(VLOOKUP($A171,Sheet1!$A$4:$H$2722,8,1),"-")</f>
        <v>43.59</v>
      </c>
      <c r="J171" s="26">
        <f>I171-(I171*Cuprins!$H$26)</f>
        <v>43.59</v>
      </c>
      <c r="L171" s="777"/>
    </row>
    <row r="172" spans="1:12" ht="15" customHeight="1" x14ac:dyDescent="0.3">
      <c r="A172" s="107">
        <f>Sheet1!A1159</f>
        <v>351041141500</v>
      </c>
      <c r="B172" s="770" t="str">
        <f>IFERROR(VLOOKUP(A172,Sheet1!$A$4:$H$2722,5,0),"-")</f>
        <v>FM SAHARA DB Board 600x600x19</v>
      </c>
      <c r="C172" s="771" t="e">
        <f>VLOOKUP(#REF!,Sheet1!$A$4:$H$2722,7,1)</f>
        <v>#REF!</v>
      </c>
      <c r="D172" s="772" t="e">
        <f>VLOOKUP(#REF!,Sheet1!$A$4:$H$2722,7,1)</f>
        <v>#REF!</v>
      </c>
      <c r="E172" s="41" t="str">
        <f>IFERROR(VLOOKUP(A172,Sheet1!$A$4:$N$2722,7,1),"-")</f>
        <v xml:space="preserve">mp </v>
      </c>
      <c r="F172" s="56">
        <f>IFERROR(VLOOKUP(A172,Sheet1!$A$4:$N$2722,9,1),"-")</f>
        <v>19</v>
      </c>
      <c r="G172" s="38">
        <f>IFERROR(VLOOKUP(A172,Sheet1!$A$4:$N$2722,10,1),"-")</f>
        <v>600</v>
      </c>
      <c r="H172" s="57">
        <f>IFERROR(VLOOKUP(A172,Sheet1!$A$4:$N$2722,11,1),"-")</f>
        <v>600</v>
      </c>
      <c r="I172" s="292">
        <f>IFERROR(VLOOKUP($A172,Sheet1!$A$4:$H$2722,8,1),"-")</f>
        <v>63.12</v>
      </c>
      <c r="J172" s="42">
        <f>I172-(I172*Cuprins!$H$26)</f>
        <v>63.12</v>
      </c>
      <c r="L172" s="777"/>
    </row>
    <row r="173" spans="1:12" ht="15" customHeight="1" x14ac:dyDescent="0.3">
      <c r="A173" s="106">
        <f>Sheet1!A1153</f>
        <v>351041133000</v>
      </c>
      <c r="B173" s="773" t="str">
        <f>IFERROR(VLOOKUP(A173,Sheet1!$A$4:$H$2722,5,0),"-")</f>
        <v>FM SAHARA Microlook 300x1200x15</v>
      </c>
      <c r="C173" s="774" t="e">
        <f>VLOOKUP(#REF!,Sheet1!$A$4:$H$2722,7,1)</f>
        <v>#REF!</v>
      </c>
      <c r="D173" s="775" t="e">
        <f>VLOOKUP(#REF!,Sheet1!$A$4:$H$2722,7,1)</f>
        <v>#REF!</v>
      </c>
      <c r="E173" s="30" t="str">
        <f>IFERROR(VLOOKUP(A173,Sheet1!$A$4:$N$2722,7,1),"-")</f>
        <v xml:space="preserve">mp </v>
      </c>
      <c r="F173" s="55">
        <f>IFERROR(VLOOKUP(A173,Sheet1!$A$4:$N$2722,9,1),"-")</f>
        <v>15</v>
      </c>
      <c r="G173" s="55">
        <f>IFERROR(VLOOKUP(A173,Sheet1!$A$4:$N$2722,10,1),"-")</f>
        <v>1200</v>
      </c>
      <c r="H173" s="55">
        <f>IFERROR(VLOOKUP(A173,Sheet1!$A$4:$N$2722,11,1),"-")</f>
        <v>300</v>
      </c>
      <c r="I173" s="26">
        <f>IFERROR(VLOOKUP($A173,Sheet1!$A$4:$H$2722,8,1),"-")</f>
        <v>53.05</v>
      </c>
      <c r="J173" s="26">
        <f>I173-(I173*Cuprins!$H$26)</f>
        <v>53.05</v>
      </c>
      <c r="L173" s="494">
        <f>L121+1</f>
        <v>86</v>
      </c>
    </row>
    <row r="174" spans="1:12" ht="15" customHeight="1" x14ac:dyDescent="0.3">
      <c r="A174" s="107">
        <f>Sheet1!A1151</f>
        <v>351041130500</v>
      </c>
      <c r="B174" s="770" t="str">
        <f>IFERROR(VLOOKUP(A174,Sheet1!$A$4:$H$2722,5,0),"-")</f>
        <v>FM SAHARA MicroLook 600x600x15</v>
      </c>
      <c r="C174" s="771" t="e">
        <f>VLOOKUP(#REF!,Sheet1!$A$4:$H$2722,7,1)</f>
        <v>#REF!</v>
      </c>
      <c r="D174" s="772" t="e">
        <f>VLOOKUP(#REF!,Sheet1!$A$4:$H$2722,7,1)</f>
        <v>#REF!</v>
      </c>
      <c r="E174" s="41" t="str">
        <f>IFERROR(VLOOKUP(A174,Sheet1!$A$4:$N$2722,7,1),"-")</f>
        <v xml:space="preserve">mp </v>
      </c>
      <c r="F174" s="56">
        <f>IFERROR(VLOOKUP(A174,Sheet1!$A$4:$N$2722,9,1),"-")</f>
        <v>15</v>
      </c>
      <c r="G174" s="38">
        <f>IFERROR(VLOOKUP(A174,Sheet1!$A$4:$N$2722,10,1),"-")</f>
        <v>600</v>
      </c>
      <c r="H174" s="57">
        <f>IFERROR(VLOOKUP(A174,Sheet1!$A$4:$N$2722,11,1),"-")</f>
        <v>600</v>
      </c>
      <c r="I174" s="292">
        <f>IFERROR(VLOOKUP($A174,Sheet1!$A$4:$H$2722,8,1),"-")</f>
        <v>53.05</v>
      </c>
      <c r="J174" s="42">
        <f>I174-(I174*Cuprins!$H$26)</f>
        <v>53.05</v>
      </c>
      <c r="K174" s="7"/>
      <c r="L174" s="494"/>
    </row>
    <row r="175" spans="1:12" ht="15" customHeight="1" x14ac:dyDescent="0.3">
      <c r="A175" s="106">
        <f>Sheet1!A1152</f>
        <v>351041131500</v>
      </c>
      <c r="B175" s="773" t="str">
        <f>IFERROR(VLOOKUP(A175,Sheet1!$A$4:$H$2722,5,0),"-")</f>
        <v>FM SAHARA MicroLook BE 600x600x15</v>
      </c>
      <c r="C175" s="774" t="e">
        <f>VLOOKUP(#REF!,Sheet1!$A$4:$H$2722,7,1)</f>
        <v>#REF!</v>
      </c>
      <c r="D175" s="775" t="e">
        <f>VLOOKUP(#REF!,Sheet1!$A$4:$H$2722,7,1)</f>
        <v>#REF!</v>
      </c>
      <c r="E175" s="30" t="str">
        <f>IFERROR(VLOOKUP(A175,Sheet1!$A$4:$N$2722,7,1),"-")</f>
        <v xml:space="preserve">mp </v>
      </c>
      <c r="F175" s="55">
        <f>IFERROR(VLOOKUP(A175,Sheet1!$A$4:$N$2722,9,1),"-")</f>
        <v>15</v>
      </c>
      <c r="G175" s="55">
        <f>IFERROR(VLOOKUP(A175,Sheet1!$A$4:$N$2722,10,1),"-")</f>
        <v>600</v>
      </c>
      <c r="H175" s="55">
        <f>IFERROR(VLOOKUP(A175,Sheet1!$A$4:$N$2722,11,1),"-")</f>
        <v>600</v>
      </c>
      <c r="I175" s="26">
        <f>IFERROR(VLOOKUP($A175,Sheet1!$A$4:$H$2722,8,1),"-")</f>
        <v>53.05</v>
      </c>
      <c r="J175" s="26">
        <f>I175-(I175*Cuprins!$H$26)</f>
        <v>53.05</v>
      </c>
      <c r="L175" s="776" t="s">
        <v>3345</v>
      </c>
    </row>
    <row r="176" spans="1:12" ht="15" customHeight="1" x14ac:dyDescent="0.3">
      <c r="A176" s="107">
        <f>Sheet1!A1156</f>
        <v>351041138500</v>
      </c>
      <c r="B176" s="770" t="str">
        <f>IFERROR(VLOOKUP(A176,Sheet1!$A$4:$H$2722,5,0),"-")</f>
        <v>FM SAHARA Neperf. Board 600x600x15</v>
      </c>
      <c r="C176" s="771" t="e">
        <f>VLOOKUP(#REF!,Sheet1!$A$4:$H$2722,7,1)</f>
        <v>#REF!</v>
      </c>
      <c r="D176" s="772" t="e">
        <f>VLOOKUP(#REF!,Sheet1!$A$4:$H$2722,7,1)</f>
        <v>#REF!</v>
      </c>
      <c r="E176" s="41" t="str">
        <f>IFERROR(VLOOKUP(A176,Sheet1!$A$4:$N$2722,7,1),"-")</f>
        <v xml:space="preserve">mp </v>
      </c>
      <c r="F176" s="56">
        <f>IFERROR(VLOOKUP(A176,Sheet1!$A$4:$N$2722,9,1),"-")</f>
        <v>15</v>
      </c>
      <c r="G176" s="38">
        <f>IFERROR(VLOOKUP(A176,Sheet1!$A$4:$N$2722,10,1),"-")</f>
        <v>600</v>
      </c>
      <c r="H176" s="57">
        <f>IFERROR(VLOOKUP(A176,Sheet1!$A$4:$N$2722,11,1),"-")</f>
        <v>600</v>
      </c>
      <c r="I176" s="292">
        <f>IFERROR(VLOOKUP($A176,Sheet1!$A$4:$H$2722,8,1),"-")</f>
        <v>43.59</v>
      </c>
      <c r="J176" s="42">
        <f>I176-(I176*Cuprins!$H$26)</f>
        <v>43.59</v>
      </c>
      <c r="L176" s="776"/>
    </row>
    <row r="177" spans="1:12" ht="15" customHeight="1" x14ac:dyDescent="0.3">
      <c r="A177" s="106">
        <f>Sheet1!A1157</f>
        <v>351041139500</v>
      </c>
      <c r="B177" s="773" t="str">
        <f>IFERROR(VLOOKUP(A177,Sheet1!$A$4:$H$2722,5,0),"-")</f>
        <v>FM SAHARA Neperf. Tegular 600x600x15</v>
      </c>
      <c r="C177" s="774" t="e">
        <f>VLOOKUP(#REF!,Sheet1!$A$4:$H$2722,7,1)</f>
        <v>#REF!</v>
      </c>
      <c r="D177" s="775" t="e">
        <f>VLOOKUP(#REF!,Sheet1!$A$4:$H$2722,7,1)</f>
        <v>#REF!</v>
      </c>
      <c r="E177" s="30" t="str">
        <f>IFERROR(VLOOKUP(A177,Sheet1!$A$4:$N$2722,7,1),"-")</f>
        <v xml:space="preserve">mp </v>
      </c>
      <c r="F177" s="55">
        <f>IFERROR(VLOOKUP(A177,Sheet1!$A$4:$N$2722,9,1),"-")</f>
        <v>15</v>
      </c>
      <c r="G177" s="55">
        <f>IFERROR(VLOOKUP(A177,Sheet1!$A$4:$N$2722,10,1),"-")</f>
        <v>600</v>
      </c>
      <c r="H177" s="55">
        <f>IFERROR(VLOOKUP(A177,Sheet1!$A$4:$N$2722,11,1),"-")</f>
        <v>600</v>
      </c>
      <c r="I177" s="26">
        <f>IFERROR(VLOOKUP($A177,Sheet1!$A$4:$H$2722,8,1),"-")</f>
        <v>51.89</v>
      </c>
      <c r="J177" s="26">
        <f>I177-(I177*Cuprins!$H$26)</f>
        <v>51.89</v>
      </c>
      <c r="L177" s="776"/>
    </row>
    <row r="178" spans="1:12" ht="15" customHeight="1" x14ac:dyDescent="0.3">
      <c r="A178" s="107">
        <f>Sheet1!A1149</f>
        <v>351041128500</v>
      </c>
      <c r="B178" s="770" t="str">
        <f>IFERROR(VLOOKUP(A178,Sheet1!$A$4:$H$2722,5,0),"-")</f>
        <v>FM SAHARA Perf. Tegular 600x600x15</v>
      </c>
      <c r="C178" s="771" t="e">
        <f>VLOOKUP(#REF!,Sheet1!$A$4:$H$2722,7,1)</f>
        <v>#REF!</v>
      </c>
      <c r="D178" s="772" t="e">
        <f>VLOOKUP(#REF!,Sheet1!$A$4:$H$2722,7,1)</f>
        <v>#REF!</v>
      </c>
      <c r="E178" s="41" t="str">
        <f>IFERROR(VLOOKUP(A178,Sheet1!$A$4:$N$2722,7,1),"-")</f>
        <v xml:space="preserve">mp </v>
      </c>
      <c r="F178" s="56">
        <f>IFERROR(VLOOKUP(A178,Sheet1!$A$4:$N$2722,9,1),"-")</f>
        <v>15</v>
      </c>
      <c r="G178" s="38">
        <f>IFERROR(VLOOKUP(A178,Sheet1!$A$4:$N$2722,10,1),"-")</f>
        <v>600</v>
      </c>
      <c r="H178" s="57">
        <f>IFERROR(VLOOKUP(A178,Sheet1!$A$4:$N$2722,11,1),"-")</f>
        <v>600</v>
      </c>
      <c r="I178" s="292">
        <f>IFERROR(VLOOKUP($A178,Sheet1!$A$4:$H$2722,8,1),"-")</f>
        <v>51.89</v>
      </c>
      <c r="J178" s="42">
        <f>I178-(I178*Cuprins!$H$26)</f>
        <v>51.89</v>
      </c>
      <c r="L178" s="776"/>
    </row>
    <row r="179" spans="1:12" ht="15" customHeight="1" x14ac:dyDescent="0.3">
      <c r="A179" s="106">
        <f>Sheet1!A1150</f>
        <v>351041128600</v>
      </c>
      <c r="B179" s="773" t="str">
        <f>IFERROR(VLOOKUP(A179,Sheet1!$A$4:$H$2722,5,0),"-")</f>
        <v>FM SAHARA Tegular 1200x600x15</v>
      </c>
      <c r="C179" s="774" t="e">
        <f>VLOOKUP(#REF!,Sheet1!$A$4:$H$2722,7,1)</f>
        <v>#REF!</v>
      </c>
      <c r="D179" s="775" t="e">
        <f>VLOOKUP(#REF!,Sheet1!$A$4:$H$2722,7,1)</f>
        <v>#REF!</v>
      </c>
      <c r="E179" s="30" t="str">
        <f>IFERROR(VLOOKUP(A179,Sheet1!$A$4:$N$2722,7,1),"-")</f>
        <v xml:space="preserve">mp </v>
      </c>
      <c r="F179" s="55">
        <f>IFERROR(VLOOKUP(A179,Sheet1!$A$4:$N$2722,9,1),"-")</f>
        <v>15</v>
      </c>
      <c r="G179" s="55">
        <f>IFERROR(VLOOKUP(A179,Sheet1!$A$4:$N$2722,10,1),"-")</f>
        <v>600</v>
      </c>
      <c r="H179" s="55">
        <f>IFERROR(VLOOKUP(A179,Sheet1!$A$4:$N$2722,11,1),"-")</f>
        <v>1200</v>
      </c>
      <c r="I179" s="26">
        <f>IFERROR(VLOOKUP($A179,Sheet1!$A$4:$H$2722,8,1),"-")</f>
        <v>51.89</v>
      </c>
      <c r="J179" s="26">
        <f>I179-(I179*Cuprins!$H$26)</f>
        <v>51.89</v>
      </c>
      <c r="L179" s="776"/>
    </row>
    <row r="180" spans="1:12" ht="15" customHeight="1" x14ac:dyDescent="0.3">
      <c r="A180" s="107">
        <f>Sheet1!A1143</f>
        <v>351041121500</v>
      </c>
      <c r="B180" s="770" t="str">
        <f>IFERROR(VLOOKUP(A180,Sheet1!$A$4:$H$2722,5,0),"-")</f>
        <v>FM SAVANNA Board 600x600x12</v>
      </c>
      <c r="C180" s="771" t="e">
        <f>VLOOKUP(#REF!,Sheet1!$A$4:$H$2722,7,1)</f>
        <v>#REF!</v>
      </c>
      <c r="D180" s="772" t="e">
        <f>VLOOKUP(#REF!,Sheet1!$A$4:$H$2722,7,1)</f>
        <v>#REF!</v>
      </c>
      <c r="E180" s="41" t="str">
        <f>IFERROR(VLOOKUP(A180,Sheet1!$A$4:$N$2722,7,1),"-")</f>
        <v xml:space="preserve">mp </v>
      </c>
      <c r="F180" s="56">
        <f>IFERROR(VLOOKUP(A180,Sheet1!$A$4:$N$2722,9,1),"-")</f>
        <v>12</v>
      </c>
      <c r="G180" s="38">
        <f>IFERROR(VLOOKUP(A180,Sheet1!$A$4:$N$2722,10,1),"-")</f>
        <v>600</v>
      </c>
      <c r="H180" s="57">
        <f>IFERROR(VLOOKUP(A180,Sheet1!$A$4:$N$2722,11,1),"-")</f>
        <v>600</v>
      </c>
      <c r="I180" s="292">
        <f>IFERROR(VLOOKUP($A180,Sheet1!$A$4:$H$2722,8,1),"-")</f>
        <v>27.77</v>
      </c>
      <c r="J180" s="42">
        <f>I180-(I180*Cuprins!$H$26)</f>
        <v>27.77</v>
      </c>
      <c r="L180" s="776"/>
    </row>
    <row r="181" spans="1:12" ht="15" customHeight="1" x14ac:dyDescent="0.3">
      <c r="A181" s="106">
        <f>Sheet1!A1144</f>
        <v>351041122500</v>
      </c>
      <c r="B181" s="773" t="str">
        <f>IFERROR(VLOOKUP(A181,Sheet1!$A$4:$H$2722,5,0),"-")</f>
        <v>FM SCALACOUSTIC Board 600x600x12</v>
      </c>
      <c r="C181" s="774" t="e">
        <f>VLOOKUP(#REF!,Sheet1!$A$4:$H$2722,7,1)</f>
        <v>#REF!</v>
      </c>
      <c r="D181" s="775" t="e">
        <f>VLOOKUP(#REF!,Sheet1!$A$4:$H$2722,7,1)</f>
        <v>#REF!</v>
      </c>
      <c r="E181" s="30" t="str">
        <f>IFERROR(VLOOKUP(A181,Sheet1!$A$4:$N$2722,7,1),"-")</f>
        <v xml:space="preserve">mp </v>
      </c>
      <c r="F181" s="55">
        <f>IFERROR(VLOOKUP(A181,Sheet1!$A$4:$N$2722,9,1),"-")</f>
        <v>12</v>
      </c>
      <c r="G181" s="55">
        <f>IFERROR(VLOOKUP(A181,Sheet1!$A$4:$N$2722,10,1),"-")</f>
        <v>600</v>
      </c>
      <c r="H181" s="55">
        <f>IFERROR(VLOOKUP(A181,Sheet1!$A$4:$N$2722,11,1),"-")</f>
        <v>600</v>
      </c>
      <c r="I181" s="26">
        <f>IFERROR(VLOOKUP($A181,Sheet1!$A$4:$H$2722,8,1),"-")</f>
        <v>28.96</v>
      </c>
      <c r="J181" s="26">
        <f>I181-(I181*Cuprins!$H$26)</f>
        <v>28.96</v>
      </c>
      <c r="L181" s="776"/>
    </row>
    <row r="182" spans="1:12" ht="15" customHeight="1" x14ac:dyDescent="0.3">
      <c r="A182" s="107">
        <f>Sheet1!A1145</f>
        <v>351041123000</v>
      </c>
      <c r="B182" s="770" t="str">
        <f>IFERROR(VLOOKUP(A182,Sheet1!$A$4:$H$2722,5,0),"-")</f>
        <v>FM Scalacoustic Passo 600x600</v>
      </c>
      <c r="C182" s="771" t="e">
        <f>VLOOKUP(#REF!,Sheet1!$A$4:$H$2722,7,1)</f>
        <v>#REF!</v>
      </c>
      <c r="D182" s="772" t="e">
        <f>VLOOKUP(#REF!,Sheet1!$A$4:$H$2722,7,1)</f>
        <v>#REF!</v>
      </c>
      <c r="E182" s="41" t="str">
        <f>IFERROR(VLOOKUP(A182,Sheet1!$A$4:$N$2722,7,1),"-")</f>
        <v xml:space="preserve">mp </v>
      </c>
      <c r="F182" s="56">
        <f>IFERROR(VLOOKUP(A182,Sheet1!$A$4:$N$2722,9,1),"-")</f>
        <v>13</v>
      </c>
      <c r="G182" s="38">
        <f>IFERROR(VLOOKUP(A182,Sheet1!$A$4:$N$2722,10,1),"-")</f>
        <v>600</v>
      </c>
      <c r="H182" s="57">
        <f>IFERROR(VLOOKUP(A182,Sheet1!$A$4:$N$2722,11,1),"-")</f>
        <v>600</v>
      </c>
      <c r="I182" s="292">
        <f>IFERROR(VLOOKUP($A182,Sheet1!$A$4:$H$2722,8,1),"-")</f>
        <v>23.23</v>
      </c>
      <c r="J182" s="42">
        <f>I182-(I182*Cuprins!$H$26)</f>
        <v>23.23</v>
      </c>
      <c r="L182" s="776"/>
    </row>
    <row r="183" spans="1:12" ht="15" customHeight="1" x14ac:dyDescent="0.3">
      <c r="A183" s="106">
        <f>Sheet1!A1197</f>
        <v>351041244500</v>
      </c>
      <c r="B183" s="773" t="str">
        <f>IFERROR(VLOOKUP(A183,Sheet1!$A$4:$H$2722,5,0),"-")</f>
        <v>FM SIERRA OP Board 600x600x15</v>
      </c>
      <c r="C183" s="774" t="e">
        <f>VLOOKUP(#REF!,Sheet1!$A$4:$H$2722,7,1)</f>
        <v>#REF!</v>
      </c>
      <c r="D183" s="775" t="e">
        <f>VLOOKUP(#REF!,Sheet1!$A$4:$H$2722,7,1)</f>
        <v>#REF!</v>
      </c>
      <c r="E183" s="30" t="str">
        <f>IFERROR(VLOOKUP(A183,Sheet1!$A$4:$N$2722,7,1),"-")</f>
        <v xml:space="preserve">mp </v>
      </c>
      <c r="F183" s="55">
        <f>IFERROR(VLOOKUP(A183,Sheet1!$A$4:$N$2722,9,1),"-")</f>
        <v>15</v>
      </c>
      <c r="G183" s="55">
        <f>IFERROR(VLOOKUP(A183,Sheet1!$A$4:$N$2722,10,1),"-")</f>
        <v>600</v>
      </c>
      <c r="H183" s="55">
        <f>IFERROR(VLOOKUP(A183,Sheet1!$A$4:$N$2722,11,1),"-")</f>
        <v>600</v>
      </c>
      <c r="I183" s="26">
        <f>IFERROR(VLOOKUP($A183,Sheet1!$A$4:$H$2722,8,1),"-")</f>
        <v>56.68</v>
      </c>
      <c r="J183" s="26">
        <f>I183-(I183*Cuprins!$H$26)</f>
        <v>56.68</v>
      </c>
      <c r="L183" s="776"/>
    </row>
    <row r="184" spans="1:12" ht="15" customHeight="1" x14ac:dyDescent="0.3">
      <c r="A184" s="107">
        <f>Sheet1!A1198</f>
        <v>351041245500</v>
      </c>
      <c r="B184" s="770" t="str">
        <f>IFERROR(VLOOKUP(A184,Sheet1!$A$4:$H$2722,5,0),"-")</f>
        <v>FM SIERRA OP Microlook 90 600x600x15</v>
      </c>
      <c r="C184" s="771" t="e">
        <f>VLOOKUP(#REF!,Sheet1!$A$4:$H$2722,7,1)</f>
        <v>#REF!</v>
      </c>
      <c r="D184" s="772" t="e">
        <f>VLOOKUP(#REF!,Sheet1!$A$4:$H$2722,7,1)</f>
        <v>#REF!</v>
      </c>
      <c r="E184" s="41" t="str">
        <f>IFERROR(VLOOKUP(A184,Sheet1!$A$4:$N$2722,7,1),"-")</f>
        <v xml:space="preserve">mp </v>
      </c>
      <c r="F184" s="56">
        <f>IFERROR(VLOOKUP(A184,Sheet1!$A$4:$N$2722,9,1),"-")</f>
        <v>15</v>
      </c>
      <c r="G184" s="38">
        <f>IFERROR(VLOOKUP(A184,Sheet1!$A$4:$N$2722,10,1),"-")</f>
        <v>600</v>
      </c>
      <c r="H184" s="57">
        <f>IFERROR(VLOOKUP(A184,Sheet1!$A$4:$N$2722,11,1),"-")</f>
        <v>600</v>
      </c>
      <c r="I184" s="292">
        <f>IFERROR(VLOOKUP($A184,Sheet1!$A$4:$H$2722,8,1),"-")</f>
        <v>68.010000000000005</v>
      </c>
      <c r="J184" s="42">
        <f>I184-(I184*Cuprins!$H$26)</f>
        <v>68.010000000000005</v>
      </c>
      <c r="K184" s="8"/>
      <c r="L184" s="776"/>
    </row>
    <row r="185" spans="1:12" ht="15" customHeight="1" x14ac:dyDescent="0.3">
      <c r="A185" s="106">
        <f>Sheet1!A1199</f>
        <v>351041245700</v>
      </c>
      <c r="B185" s="773" t="str">
        <f>IFERROR(VLOOKUP(A185,Sheet1!$A$4:$H$2722,5,0),"-")</f>
        <v>FM SIERRA OP Microlook 90 600x1200x15</v>
      </c>
      <c r="C185" s="774" t="e">
        <f>VLOOKUP(#REF!,Sheet1!$A$4:$H$2722,7,1)</f>
        <v>#REF!</v>
      </c>
      <c r="D185" s="775" t="e">
        <f>VLOOKUP(#REF!,Sheet1!$A$4:$H$2722,7,1)</f>
        <v>#REF!</v>
      </c>
      <c r="E185" s="30" t="str">
        <f>IFERROR(VLOOKUP(A185,Sheet1!$A$4:$N$2722,7,1),"-")</f>
        <v xml:space="preserve">mp </v>
      </c>
      <c r="F185" s="55">
        <f>IFERROR(VLOOKUP(A185,Sheet1!$A$4:$N$2722,9,1),"-")</f>
        <v>15</v>
      </c>
      <c r="G185" s="55">
        <f>IFERROR(VLOOKUP(A185,Sheet1!$A$4:$N$2722,10,1),"-")</f>
        <v>1200</v>
      </c>
      <c r="H185" s="55">
        <f>IFERROR(VLOOKUP(A185,Sheet1!$A$4:$N$2722,11,1),"-")</f>
        <v>600</v>
      </c>
      <c r="I185" s="26">
        <f>IFERROR(VLOOKUP($A185,Sheet1!$A$4:$H$2722,8,1),"-")</f>
        <v>68.010000000000005</v>
      </c>
      <c r="J185" s="26">
        <f>I185-(I185*Cuprins!$H$26)</f>
        <v>68.010000000000005</v>
      </c>
      <c r="L185" s="776"/>
    </row>
    <row r="186" spans="1:12" ht="15" customHeight="1" x14ac:dyDescent="0.3">
      <c r="A186" s="107">
        <f>Sheet1!A1200</f>
        <v>351041248500</v>
      </c>
      <c r="B186" s="770" t="str">
        <f>IFERROR(VLOOKUP(A186,Sheet1!$A$4:$H$2722,5,0),"-")</f>
        <v>FM SIERRA OP Tegular 600x600x17</v>
      </c>
      <c r="C186" s="771" t="e">
        <f>VLOOKUP(#REF!,Sheet1!$A$4:$H$2722,7,1)</f>
        <v>#REF!</v>
      </c>
      <c r="D186" s="772" t="e">
        <f>VLOOKUP(#REF!,Sheet1!$A$4:$H$2722,7,1)</f>
        <v>#REF!</v>
      </c>
      <c r="E186" s="41" t="str">
        <f>IFERROR(VLOOKUP(A186,Sheet1!$A$4:$N$2722,7,1),"-")</f>
        <v xml:space="preserve">mp </v>
      </c>
      <c r="F186" s="56">
        <f>IFERROR(VLOOKUP(A186,Sheet1!$A$4:$N$2722,9,1),"-")</f>
        <v>17</v>
      </c>
      <c r="G186" s="38">
        <f>IFERROR(VLOOKUP(A186,Sheet1!$A$4:$N$2722,10,1),"-")</f>
        <v>600</v>
      </c>
      <c r="H186" s="57">
        <f>IFERROR(VLOOKUP(A186,Sheet1!$A$4:$N$2722,11,1),"-")</f>
        <v>600</v>
      </c>
      <c r="I186" s="292">
        <f>IFERROR(VLOOKUP($A186,Sheet1!$A$4:$H$2722,8,1),"-")</f>
        <v>65.77</v>
      </c>
      <c r="J186" s="42">
        <f>I186-(I186*Cuprins!$H$26)</f>
        <v>65.77</v>
      </c>
      <c r="L186" s="776"/>
    </row>
    <row r="187" spans="1:12" ht="15" customHeight="1" x14ac:dyDescent="0.3">
      <c r="A187" s="106">
        <f>Sheet1!A1141</f>
        <v>351041119500</v>
      </c>
      <c r="B187" s="773" t="str">
        <f>IFERROR(VLOOKUP(A187,Sheet1!$A$4:$H$2722,5,0),"-")</f>
        <v>FM TATRA Tegular 600x600x15</v>
      </c>
      <c r="C187" s="774" t="e">
        <f>VLOOKUP(#REF!,Sheet1!$A$4:$H$2722,7,1)</f>
        <v>#REF!</v>
      </c>
      <c r="D187" s="775" t="e">
        <f>VLOOKUP(#REF!,Sheet1!$A$4:$H$2722,7,1)</f>
        <v>#REF!</v>
      </c>
      <c r="E187" s="30" t="str">
        <f>IFERROR(VLOOKUP(A187,Sheet1!$A$4:$N$2722,7,1),"-")</f>
        <v xml:space="preserve">mp </v>
      </c>
      <c r="F187" s="55">
        <f>IFERROR(VLOOKUP(A187,Sheet1!$A$4:$N$2722,9,1),"-")</f>
        <v>15</v>
      </c>
      <c r="G187" s="55">
        <f>IFERROR(VLOOKUP(A187,Sheet1!$A$4:$N$2722,10,1),"-")</f>
        <v>600</v>
      </c>
      <c r="H187" s="55">
        <f>IFERROR(VLOOKUP(A187,Sheet1!$A$4:$N$2722,11,1),"-")</f>
        <v>600</v>
      </c>
      <c r="I187" s="26">
        <f>IFERROR(VLOOKUP($A187,Sheet1!$A$4:$H$2722,8,1),"-")</f>
        <v>36.700000000000003</v>
      </c>
      <c r="J187" s="26">
        <f>I187-(I187*Cuprins!$H$26)</f>
        <v>36.700000000000003</v>
      </c>
      <c r="L187" s="776"/>
    </row>
    <row r="188" spans="1:12" ht="15" customHeight="1" x14ac:dyDescent="0.3">
      <c r="A188" s="107">
        <f>Sheet1!A1182</f>
        <v>351041191500</v>
      </c>
      <c r="B188" s="770" t="str">
        <f>IFERROR(VLOOKUP(A188,Sheet1!$A$4:$H$2722,5,0),"-")</f>
        <v>FM ULTIMA MicroLook BE 600x600x19</v>
      </c>
      <c r="C188" s="771" t="e">
        <f>VLOOKUP(#REF!,Sheet1!$A$4:$H$2722,7,1)</f>
        <v>#REF!</v>
      </c>
      <c r="D188" s="772" t="e">
        <f>VLOOKUP(#REF!,Sheet1!$A$4:$H$2722,7,1)</f>
        <v>#REF!</v>
      </c>
      <c r="E188" s="41" t="str">
        <f>IFERROR(VLOOKUP(A188,Sheet1!$A$4:$N$2722,7,1),"-")</f>
        <v xml:space="preserve">mp </v>
      </c>
      <c r="F188" s="56">
        <f>IFERROR(VLOOKUP(A188,Sheet1!$A$4:$N$2722,9,1),"-")</f>
        <v>19</v>
      </c>
      <c r="G188" s="38">
        <f>IFERROR(VLOOKUP(A188,Sheet1!$A$4:$N$2722,10,1),"-")</f>
        <v>600</v>
      </c>
      <c r="H188" s="57">
        <f>IFERROR(VLOOKUP(A188,Sheet1!$A$4:$N$2722,11,1),"-")</f>
        <v>600</v>
      </c>
      <c r="I188" s="292">
        <f>IFERROR(VLOOKUP($A188,Sheet1!$A$4:$H$2722,8,1),"-")</f>
        <v>88.18</v>
      </c>
      <c r="J188" s="42">
        <f>I188-(I188*Cuprins!$H$26)</f>
        <v>88.18</v>
      </c>
      <c r="L188" s="776"/>
    </row>
    <row r="189" spans="1:12" ht="15" customHeight="1" x14ac:dyDescent="0.3">
      <c r="A189" s="106">
        <f>Sheet1!A1191</f>
        <v>351041208500</v>
      </c>
      <c r="B189" s="773" t="str">
        <f>IFERROR(VLOOKUP(A189,Sheet1!$A$4:$H$2722,5,0),"-")</f>
        <v>FM ULTIMA Vector 600x600x19</v>
      </c>
      <c r="C189" s="774" t="e">
        <f>VLOOKUP(#REF!,Sheet1!$A$4:$H$2722,7,1)</f>
        <v>#REF!</v>
      </c>
      <c r="D189" s="775" t="e">
        <f>VLOOKUP(#REF!,Sheet1!$A$4:$H$2722,7,1)</f>
        <v>#REF!</v>
      </c>
      <c r="E189" s="30" t="str">
        <f>IFERROR(VLOOKUP(A189,Sheet1!$A$4:$N$2722,7,1),"-")</f>
        <v xml:space="preserve">mp </v>
      </c>
      <c r="F189" s="55">
        <f>IFERROR(VLOOKUP(A189,Sheet1!$A$4:$N$2722,9,1),"-")</f>
        <v>19</v>
      </c>
      <c r="G189" s="55">
        <f>IFERROR(VLOOKUP(A189,Sheet1!$A$4:$N$2722,10,1),"-")</f>
        <v>600</v>
      </c>
      <c r="H189" s="55">
        <f>IFERROR(VLOOKUP(A189,Sheet1!$A$4:$N$2722,11,1),"-")</f>
        <v>600</v>
      </c>
      <c r="I189" s="26">
        <f>IFERROR(VLOOKUP($A189,Sheet1!$A$4:$H$2722,8,1),"-")</f>
        <v>125.69</v>
      </c>
      <c r="J189" s="26">
        <f>I189-(I189*Cuprins!$H$26)</f>
        <v>125.69</v>
      </c>
      <c r="L189" s="776"/>
    </row>
    <row r="190" spans="1:12" ht="15" customHeight="1" x14ac:dyDescent="0.3">
      <c r="A190" s="107">
        <f>Sheet1!A1184</f>
        <v>351041193100</v>
      </c>
      <c r="B190" s="770" t="str">
        <f>IFERROR(VLOOKUP(A190,Sheet1!$A$4:$H$2722,5,0),"-")</f>
        <v>FM ULTIMA+  Microlook 300x1200x19</v>
      </c>
      <c r="C190" s="771" t="e">
        <f>VLOOKUP(#REF!,Sheet1!$A$4:$H$2722,7,1)</f>
        <v>#REF!</v>
      </c>
      <c r="D190" s="772" t="e">
        <f>VLOOKUP(#REF!,Sheet1!$A$4:$H$2722,7,1)</f>
        <v>#REF!</v>
      </c>
      <c r="E190" s="41" t="str">
        <f>IFERROR(VLOOKUP(A190,Sheet1!$A$4:$N$2722,7,1),"-")</f>
        <v xml:space="preserve">mp </v>
      </c>
      <c r="F190" s="56">
        <f>IFERROR(VLOOKUP(A190,Sheet1!$A$4:$N$2722,9,1),"-")</f>
        <v>19</v>
      </c>
      <c r="G190" s="38">
        <f>IFERROR(VLOOKUP(A190,Sheet1!$A$4:$N$2722,10,1),"-")</f>
        <v>300</v>
      </c>
      <c r="H190" s="57">
        <f>IFERROR(VLOOKUP(A190,Sheet1!$A$4:$N$2722,11,1),"-")</f>
        <v>1200</v>
      </c>
      <c r="I190" s="292">
        <f>IFERROR(VLOOKUP($A190,Sheet1!$A$4:$H$2722,8,1),"-")</f>
        <v>103.25</v>
      </c>
      <c r="J190" s="42">
        <f>I190-(I190*Cuprins!$H$26)</f>
        <v>103.25</v>
      </c>
      <c r="L190" s="776"/>
    </row>
    <row r="191" spans="1:12" ht="15" customHeight="1" x14ac:dyDescent="0.3">
      <c r="A191" s="106">
        <f>Sheet1!A1190</f>
        <v>351041193700</v>
      </c>
      <c r="B191" s="773" t="str">
        <f>IFERROR(VLOOKUP(A191,Sheet1!$A$4:$H$2722,5,0),"-")</f>
        <v>FM ULTIMA+ A Tegular 300x1200x19</v>
      </c>
      <c r="C191" s="774" t="e">
        <f>VLOOKUP(#REF!,Sheet1!$A$4:$H$2722,7,1)</f>
        <v>#REF!</v>
      </c>
      <c r="D191" s="775" t="e">
        <f>VLOOKUP(#REF!,Sheet1!$A$4:$H$2722,7,1)</f>
        <v>#REF!</v>
      </c>
      <c r="E191" s="30" t="str">
        <f>IFERROR(VLOOKUP(A191,Sheet1!$A$4:$N$2722,7,1),"-")</f>
        <v xml:space="preserve">mp </v>
      </c>
      <c r="F191" s="55">
        <f>IFERROR(VLOOKUP(A191,Sheet1!$A$4:$N$2722,9,1),"-")</f>
        <v>19</v>
      </c>
      <c r="G191" s="55">
        <f>IFERROR(VLOOKUP(A191,Sheet1!$A$4:$N$2722,10,1),"-")</f>
        <v>1200</v>
      </c>
      <c r="H191" s="55">
        <f>IFERROR(VLOOKUP(A191,Sheet1!$A$4:$N$2722,11,1),"-")</f>
        <v>300</v>
      </c>
      <c r="I191" s="26">
        <f>IFERROR(VLOOKUP($A191,Sheet1!$A$4:$H$2722,8,1),"-")</f>
        <v>65.02</v>
      </c>
      <c r="J191" s="26">
        <f>I191-(I191*Cuprins!$H$26)</f>
        <v>65.02</v>
      </c>
      <c r="L191" s="776"/>
    </row>
    <row r="192" spans="1:12" ht="15" customHeight="1" x14ac:dyDescent="0.3">
      <c r="A192" s="107">
        <f>Sheet1!A1185</f>
        <v>351041193200</v>
      </c>
      <c r="B192" s="770" t="str">
        <f>IFERROR(VLOOKUP(A192,Sheet1!$A$4:$H$2722,5,0),"-")</f>
        <v>FM ULTIMA+ Board 600x1200x19</v>
      </c>
      <c r="C192" s="771" t="e">
        <f>VLOOKUP(#REF!,Sheet1!$A$4:$H$2722,7,1)</f>
        <v>#REF!</v>
      </c>
      <c r="D192" s="772" t="e">
        <f>VLOOKUP(#REF!,Sheet1!$A$4:$H$2722,7,1)</f>
        <v>#REF!</v>
      </c>
      <c r="E192" s="41" t="str">
        <f>IFERROR(VLOOKUP(A192,Sheet1!$A$4:$N$2722,7,1),"-")</f>
        <v xml:space="preserve">mp </v>
      </c>
      <c r="F192" s="56">
        <f>IFERROR(VLOOKUP(A192,Sheet1!$A$4:$N$2722,9,1),"-")</f>
        <v>19</v>
      </c>
      <c r="G192" s="38">
        <f>IFERROR(VLOOKUP(A192,Sheet1!$A$4:$N$2722,10,1),"-")</f>
        <v>1200</v>
      </c>
      <c r="H192" s="57">
        <f>IFERROR(VLOOKUP(A192,Sheet1!$A$4:$N$2722,11,1),"-")</f>
        <v>600</v>
      </c>
      <c r="I192" s="292">
        <f>IFERROR(VLOOKUP($A192,Sheet1!$A$4:$H$2722,8,1),"-")</f>
        <v>89.56</v>
      </c>
      <c r="J192" s="42">
        <f>I192-(I192*Cuprins!$H$26)</f>
        <v>89.56</v>
      </c>
      <c r="L192" s="776"/>
    </row>
    <row r="193" spans="1:12" ht="15" customHeight="1" x14ac:dyDescent="0.3">
      <c r="A193" s="106">
        <f>Sheet1!A1186</f>
        <v>351041193300</v>
      </c>
      <c r="B193" s="773" t="str">
        <f>IFERROR(VLOOKUP(A193,Sheet1!$A$4:$H$2722,5,0),"-")</f>
        <v>FM ULTIMA+ SL2 300x1500x19</v>
      </c>
      <c r="C193" s="774" t="e">
        <f>VLOOKUP(#REF!,Sheet1!$A$4:$H$2722,7,1)</f>
        <v>#REF!</v>
      </c>
      <c r="D193" s="775" t="e">
        <f>VLOOKUP(#REF!,Sheet1!$A$4:$H$2722,7,1)</f>
        <v>#REF!</v>
      </c>
      <c r="E193" s="30" t="str">
        <f>IFERROR(VLOOKUP(A193,Sheet1!$A$4:$N$2722,7,1),"-")</f>
        <v xml:space="preserve">mp </v>
      </c>
      <c r="F193" s="55">
        <f>IFERROR(VLOOKUP(A193,Sheet1!$A$4:$N$2722,9,1),"-")</f>
        <v>19</v>
      </c>
      <c r="G193" s="55">
        <f>IFERROR(VLOOKUP(A193,Sheet1!$A$4:$N$2722,10,1),"-")</f>
        <v>1500</v>
      </c>
      <c r="H193" s="55">
        <f>IFERROR(VLOOKUP(A193,Sheet1!$A$4:$N$2722,11,1),"-")</f>
        <v>300</v>
      </c>
      <c r="I193" s="26">
        <f>IFERROR(VLOOKUP($A193,Sheet1!$A$4:$H$2722,8,1),"-")</f>
        <v>111.13</v>
      </c>
      <c r="J193" s="26">
        <f>I193-(I193*Cuprins!$H$26)</f>
        <v>111.13</v>
      </c>
      <c r="K193" s="7"/>
      <c r="L193" s="776"/>
    </row>
    <row r="194" spans="1:12" ht="15" customHeight="1" x14ac:dyDescent="0.3">
      <c r="A194" s="107">
        <f>Sheet1!A1187</f>
        <v>351041193400</v>
      </c>
      <c r="B194" s="770" t="str">
        <f>IFERROR(VLOOKUP(A194,Sheet1!$A$4:$H$2722,5,0),"-")</f>
        <v>FM ULTIMA+ Tegular 600x600x19</v>
      </c>
      <c r="C194" s="771" t="e">
        <f>VLOOKUP(#REF!,Sheet1!$A$4:$H$2722,7,1)</f>
        <v>#REF!</v>
      </c>
      <c r="D194" s="772" t="e">
        <f>VLOOKUP(#REF!,Sheet1!$A$4:$H$2722,7,1)</f>
        <v>#REF!</v>
      </c>
      <c r="E194" s="41" t="str">
        <f>IFERROR(VLOOKUP(A194,Sheet1!$A$4:$N$2722,7,1),"-")</f>
        <v xml:space="preserve">mp </v>
      </c>
      <c r="F194" s="56">
        <f>IFERROR(VLOOKUP(A194,Sheet1!$A$4:$N$2722,9,1),"-")</f>
        <v>19</v>
      </c>
      <c r="G194" s="38">
        <f>IFERROR(VLOOKUP(A194,Sheet1!$A$4:$N$2722,10,1),"-")</f>
        <v>600</v>
      </c>
      <c r="H194" s="57">
        <f>IFERROR(VLOOKUP(A194,Sheet1!$A$4:$N$2722,11,1),"-")</f>
        <v>600</v>
      </c>
      <c r="I194" s="292">
        <f>IFERROR(VLOOKUP($A194,Sheet1!$A$4:$H$2722,8,1),"-")</f>
        <v>100.92</v>
      </c>
      <c r="J194" s="42">
        <f>I194-(I194*Cuprins!$H$26)</f>
        <v>100.92</v>
      </c>
      <c r="K194" s="9"/>
      <c r="L194" s="776"/>
    </row>
    <row r="195" spans="1:12" ht="15" customHeight="1" x14ac:dyDescent="0.3">
      <c r="A195" s="106">
        <f>Sheet1!A1192</f>
        <v>351041208600</v>
      </c>
      <c r="B195" s="773" t="str">
        <f>IFERROR(VLOOKUP(A195,Sheet1!$A$4:$H$2722,5,0),"-")</f>
        <v>FM ULTIMA+ Vector 600x600x19</v>
      </c>
      <c r="C195" s="774" t="e">
        <f>VLOOKUP(#REF!,Sheet1!$A$4:$H$2722,7,1)</f>
        <v>#REF!</v>
      </c>
      <c r="D195" s="775" t="e">
        <f>VLOOKUP(#REF!,Sheet1!$A$4:$H$2722,7,1)</f>
        <v>#REF!</v>
      </c>
      <c r="E195" s="30" t="str">
        <f>IFERROR(VLOOKUP(A195,Sheet1!$A$4:$N$2722,7,1),"-")</f>
        <v xml:space="preserve">mp </v>
      </c>
      <c r="F195" s="55">
        <f>IFERROR(VLOOKUP(A195,Sheet1!$A$4:$N$2722,9,1),"-")</f>
        <v>19</v>
      </c>
      <c r="G195" s="55">
        <f>IFERROR(VLOOKUP(A195,Sheet1!$A$4:$N$2722,10,1),"-")</f>
        <v>600</v>
      </c>
      <c r="H195" s="55">
        <f>IFERROR(VLOOKUP(A195,Sheet1!$A$4:$N$2722,11,1),"-")</f>
        <v>600</v>
      </c>
      <c r="I195" s="26">
        <f>IFERROR(VLOOKUP($A195,Sheet1!$A$4:$H$2722,8,1),"-")</f>
        <v>142.33000000000001</v>
      </c>
      <c r="J195" s="26">
        <f>I195-(I195*Cuprins!$H$26)</f>
        <v>142.33000000000001</v>
      </c>
      <c r="L195" s="776"/>
    </row>
    <row r="196" spans="1:12" ht="15" customHeight="1" x14ac:dyDescent="0.3">
      <c r="A196" s="107">
        <f>Sheet1!A1207</f>
        <v>351041400500</v>
      </c>
      <c r="B196" s="770" t="str">
        <f>IFERROR(VLOOKUP(A196,Sheet1!$A$4:$H$2722,5,0),"-")</f>
        <v>FM VISUAL Microlook 600x600x19  V64</v>
      </c>
      <c r="C196" s="771" t="e">
        <f>VLOOKUP(#REF!,Sheet1!$A$4:$H$2722,7,1)</f>
        <v>#REF!</v>
      </c>
      <c r="D196" s="772" t="e">
        <f>VLOOKUP(#REF!,Sheet1!$A$4:$H$2722,7,1)</f>
        <v>#REF!</v>
      </c>
      <c r="E196" s="41" t="str">
        <f>IFERROR(VLOOKUP(A196,Sheet1!$A$4:$N$2722,7,1),"-")</f>
        <v xml:space="preserve">mp </v>
      </c>
      <c r="F196" s="56">
        <f>IFERROR(VLOOKUP(A196,Sheet1!$A$4:$N$2722,9,1),"-")</f>
        <v>19</v>
      </c>
      <c r="G196" s="38">
        <f>IFERROR(VLOOKUP(A196,Sheet1!$A$4:$N$2722,10,1),"-")</f>
        <v>600</v>
      </c>
      <c r="H196" s="57">
        <f>IFERROR(VLOOKUP(A196,Sheet1!$A$4:$N$2722,11,1),"-")</f>
        <v>600</v>
      </c>
      <c r="I196" s="292">
        <f>IFERROR(VLOOKUP($A196,Sheet1!$A$4:$H$2722,8,1),"-")</f>
        <v>218.36</v>
      </c>
      <c r="J196" s="42">
        <f>I196-(I196*Cuprins!$H$26)</f>
        <v>218.36</v>
      </c>
      <c r="K196" s="9"/>
      <c r="L196" s="776"/>
    </row>
    <row r="197" spans="1:12" ht="15" customHeight="1" x14ac:dyDescent="0.3">
      <c r="A197" s="106"/>
      <c r="B197" s="773"/>
      <c r="C197" s="774"/>
      <c r="D197" s="775"/>
      <c r="E197" s="30"/>
      <c r="F197" s="55"/>
      <c r="G197" s="55"/>
      <c r="H197" s="55"/>
      <c r="I197" s="26"/>
      <c r="J197" s="26"/>
      <c r="K197" s="9"/>
      <c r="L197" s="776"/>
    </row>
    <row r="198" spans="1:12" ht="15" customHeight="1" x14ac:dyDescent="0.3">
      <c r="A198" s="158"/>
      <c r="B198" s="293"/>
      <c r="C198" s="293"/>
      <c r="D198" s="293"/>
      <c r="E198" s="160"/>
      <c r="F198" s="306"/>
      <c r="G198" s="306"/>
      <c r="H198" s="306"/>
      <c r="I198" s="126"/>
      <c r="J198" s="126"/>
      <c r="K198" s="9"/>
      <c r="L198" s="776"/>
    </row>
    <row r="199" spans="1:12" ht="15" customHeight="1" x14ac:dyDescent="0.3">
      <c r="A199" s="158"/>
      <c r="B199" s="293"/>
      <c r="C199" s="293"/>
      <c r="D199" s="293"/>
      <c r="E199" s="160"/>
      <c r="F199" s="306"/>
      <c r="G199" s="306"/>
      <c r="H199" s="306"/>
      <c r="I199" s="126"/>
      <c r="J199" s="126"/>
      <c r="K199" s="9"/>
      <c r="L199" s="776"/>
    </row>
    <row r="200" spans="1:12" ht="15" customHeight="1" x14ac:dyDescent="0.3">
      <c r="A200" s="158"/>
      <c r="B200" s="293"/>
      <c r="C200" s="293"/>
      <c r="D200" s="293"/>
      <c r="E200" s="160"/>
      <c r="F200" s="306"/>
      <c r="G200" s="306"/>
      <c r="H200" s="306"/>
      <c r="I200" s="126"/>
      <c r="J200" s="126"/>
      <c r="K200" s="9"/>
      <c r="L200" s="776"/>
    </row>
    <row r="201" spans="1:12" ht="15" customHeight="1" x14ac:dyDescent="0.3">
      <c r="A201" s="158"/>
      <c r="B201" s="293"/>
      <c r="C201" s="293"/>
      <c r="D201" s="293"/>
      <c r="E201" s="160"/>
      <c r="F201" s="306"/>
      <c r="G201" s="306"/>
      <c r="H201" s="306"/>
      <c r="I201" s="126"/>
      <c r="J201" s="126"/>
      <c r="K201" s="9"/>
      <c r="L201" s="776"/>
    </row>
    <row r="202" spans="1:12" ht="15" customHeight="1" x14ac:dyDescent="0.3">
      <c r="A202" s="158"/>
      <c r="B202" s="293"/>
      <c r="C202" s="293"/>
      <c r="D202" s="293"/>
      <c r="E202" s="160"/>
      <c r="F202" s="306"/>
      <c r="G202" s="306"/>
      <c r="H202" s="306"/>
      <c r="I202" s="126"/>
      <c r="J202" s="126"/>
      <c r="K202" s="9"/>
      <c r="L202" s="776"/>
    </row>
    <row r="203" spans="1:12" ht="15" customHeight="1" x14ac:dyDescent="0.3">
      <c r="A203" s="158"/>
      <c r="B203" s="293"/>
      <c r="C203" s="293"/>
      <c r="D203" s="293"/>
      <c r="E203" s="160"/>
      <c r="F203" s="306"/>
      <c r="G203" s="306"/>
      <c r="H203" s="306"/>
      <c r="I203" s="126"/>
      <c r="J203" s="126"/>
      <c r="K203" s="9"/>
      <c r="L203" s="776"/>
    </row>
    <row r="204" spans="1:12" ht="15" customHeight="1" x14ac:dyDescent="0.3">
      <c r="A204" s="158"/>
      <c r="B204" s="293"/>
      <c r="C204" s="293"/>
      <c r="D204" s="293"/>
      <c r="E204" s="160"/>
      <c r="F204" s="306"/>
      <c r="G204" s="306"/>
      <c r="H204" s="306"/>
      <c r="I204" s="126"/>
      <c r="J204" s="126"/>
      <c r="K204" s="9"/>
      <c r="L204" s="776"/>
    </row>
    <row r="205" spans="1:12" ht="15" customHeight="1" x14ac:dyDescent="0.3">
      <c r="A205" s="158"/>
      <c r="B205" s="293"/>
      <c r="C205" s="293"/>
      <c r="D205" s="293"/>
      <c r="E205" s="160"/>
      <c r="F205" s="306"/>
      <c r="G205" s="306"/>
      <c r="H205" s="306"/>
      <c r="I205" s="126"/>
      <c r="J205" s="126"/>
      <c r="K205" s="9"/>
      <c r="L205" s="776"/>
    </row>
    <row r="206" spans="1:12" ht="15" customHeight="1" x14ac:dyDescent="0.3">
      <c r="A206" s="158"/>
      <c r="B206" s="293"/>
      <c r="C206" s="293"/>
      <c r="D206" s="293"/>
      <c r="E206" s="160"/>
      <c r="F206" s="306"/>
      <c r="G206" s="306"/>
      <c r="H206" s="306"/>
      <c r="I206" s="126"/>
      <c r="J206" s="126"/>
      <c r="L206" s="776"/>
    </row>
    <row r="207" spans="1:12" ht="15" customHeight="1" x14ac:dyDescent="0.3">
      <c r="A207" s="158"/>
      <c r="B207" s="293"/>
      <c r="C207" s="293"/>
      <c r="D207" s="293"/>
      <c r="E207" s="160"/>
      <c r="F207" s="306"/>
      <c r="G207" s="306"/>
      <c r="H207" s="306"/>
      <c r="I207" s="126"/>
      <c r="J207" s="126"/>
      <c r="L207" s="776"/>
    </row>
    <row r="208" spans="1:12" ht="15" customHeight="1" x14ac:dyDescent="0.3">
      <c r="A208" s="158"/>
      <c r="B208" s="293"/>
      <c r="C208" s="293"/>
      <c r="D208" s="293"/>
      <c r="E208" s="160"/>
      <c r="F208" s="306"/>
      <c r="G208" s="306"/>
      <c r="H208" s="306"/>
      <c r="I208" s="126"/>
      <c r="J208" s="126"/>
      <c r="L208" s="776"/>
    </row>
    <row r="209" spans="1:12" ht="15" customHeight="1" x14ac:dyDescent="0.3">
      <c r="A209" s="158"/>
      <c r="B209" s="293"/>
      <c r="C209" s="293"/>
      <c r="D209" s="293"/>
      <c r="E209" s="160"/>
      <c r="F209" s="306"/>
      <c r="G209" s="306"/>
      <c r="H209" s="306"/>
      <c r="I209" s="126"/>
      <c r="J209" s="126"/>
      <c r="L209" s="776"/>
    </row>
  </sheetData>
  <mergeCells count="200">
    <mergeCell ref="B195:D195"/>
    <mergeCell ref="B172:D172"/>
    <mergeCell ref="B173:D173"/>
    <mergeCell ref="B176:D176"/>
    <mergeCell ref="B174:D174"/>
    <mergeCell ref="B177:D177"/>
    <mergeCell ref="B183:D183"/>
    <mergeCell ref="B185:D185"/>
    <mergeCell ref="B181:D181"/>
    <mergeCell ref="B182:D182"/>
    <mergeCell ref="B178:D178"/>
    <mergeCell ref="B179:D179"/>
    <mergeCell ref="B169:D169"/>
    <mergeCell ref="B156:D156"/>
    <mergeCell ref="B157:D157"/>
    <mergeCell ref="B192:D192"/>
    <mergeCell ref="B175:D175"/>
    <mergeCell ref="B180:D180"/>
    <mergeCell ref="B193:D193"/>
    <mergeCell ref="B194:D194"/>
    <mergeCell ref="B184:D184"/>
    <mergeCell ref="B186:D186"/>
    <mergeCell ref="B187:D187"/>
    <mergeCell ref="B189:D189"/>
    <mergeCell ref="B190:D190"/>
    <mergeCell ref="L123:L157"/>
    <mergeCell ref="B142:D142"/>
    <mergeCell ref="B143:D143"/>
    <mergeCell ref="B144:D144"/>
    <mergeCell ref="B139:D139"/>
    <mergeCell ref="B140:D140"/>
    <mergeCell ref="B141:D141"/>
    <mergeCell ref="B128:D128"/>
    <mergeCell ref="B129:D129"/>
    <mergeCell ref="B130:D130"/>
    <mergeCell ref="B131:D131"/>
    <mergeCell ref="B136:D136"/>
    <mergeCell ref="B137:D137"/>
    <mergeCell ref="B138:D138"/>
    <mergeCell ref="B132:D132"/>
    <mergeCell ref="B133:D133"/>
    <mergeCell ref="B134:D134"/>
    <mergeCell ref="B135:D135"/>
    <mergeCell ref="B145:D145"/>
    <mergeCell ref="B125:D125"/>
    <mergeCell ref="B126:D126"/>
    <mergeCell ref="B127:D127"/>
    <mergeCell ref="B148:D148"/>
    <mergeCell ref="B146:D146"/>
    <mergeCell ref="L71:L105"/>
    <mergeCell ref="L106:L120"/>
    <mergeCell ref="L121:L122"/>
    <mergeCell ref="B118:D118"/>
    <mergeCell ref="B45:D45"/>
    <mergeCell ref="B46:D46"/>
    <mergeCell ref="B41:D41"/>
    <mergeCell ref="B42:D42"/>
    <mergeCell ref="B43:D43"/>
    <mergeCell ref="B50:D50"/>
    <mergeCell ref="B78:D78"/>
    <mergeCell ref="B79:D79"/>
    <mergeCell ref="B80:D80"/>
    <mergeCell ref="B75:D75"/>
    <mergeCell ref="B76:D76"/>
    <mergeCell ref="B77:D77"/>
    <mergeCell ref="B52:D52"/>
    <mergeCell ref="B73:D73"/>
    <mergeCell ref="B74:D74"/>
    <mergeCell ref="B68:D68"/>
    <mergeCell ref="B70:D70"/>
    <mergeCell ref="B71:D71"/>
    <mergeCell ref="B72:D72"/>
    <mergeCell ref="B53:D53"/>
    <mergeCell ref="A60:A61"/>
    <mergeCell ref="L17:L18"/>
    <mergeCell ref="B15:D15"/>
    <mergeCell ref="B16:D16"/>
    <mergeCell ref="B17:D17"/>
    <mergeCell ref="B13:D13"/>
    <mergeCell ref="B23:D23"/>
    <mergeCell ref="B18:D18"/>
    <mergeCell ref="B19:D19"/>
    <mergeCell ref="B31:D31"/>
    <mergeCell ref="B24:D24"/>
    <mergeCell ref="B25:D25"/>
    <mergeCell ref="B26:D26"/>
    <mergeCell ref="B27:D27"/>
    <mergeCell ref="B20:D20"/>
    <mergeCell ref="B28:D28"/>
    <mergeCell ref="B29:D29"/>
    <mergeCell ref="B21:D21"/>
    <mergeCell ref="B22:D22"/>
    <mergeCell ref="B30:D30"/>
    <mergeCell ref="L2:L16"/>
    <mergeCell ref="L19:L53"/>
    <mergeCell ref="B44:D44"/>
    <mergeCell ref="A4:A6"/>
    <mergeCell ref="B86:D86"/>
    <mergeCell ref="B38:D38"/>
    <mergeCell ref="B39:D39"/>
    <mergeCell ref="B40:D40"/>
    <mergeCell ref="B35:D35"/>
    <mergeCell ref="B36:D36"/>
    <mergeCell ref="B37:D37"/>
    <mergeCell ref="B32:D32"/>
    <mergeCell ref="B33:D33"/>
    <mergeCell ref="B34:D34"/>
    <mergeCell ref="B85:D85"/>
    <mergeCell ref="B81:D81"/>
    <mergeCell ref="B82:D82"/>
    <mergeCell ref="B83:D83"/>
    <mergeCell ref="B84:D84"/>
    <mergeCell ref="B47:D47"/>
    <mergeCell ref="B48:D48"/>
    <mergeCell ref="B49:D49"/>
    <mergeCell ref="B51:D51"/>
    <mergeCell ref="B4:H6"/>
    <mergeCell ref="I4:J6"/>
    <mergeCell ref="A56:A58"/>
    <mergeCell ref="B56:H58"/>
    <mergeCell ref="I56:J58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J114:J116"/>
    <mergeCell ref="L158:L172"/>
    <mergeCell ref="B66:D66"/>
    <mergeCell ref="B65:D65"/>
    <mergeCell ref="B67:D67"/>
    <mergeCell ref="B69:D69"/>
    <mergeCell ref="L54:L68"/>
    <mergeCell ref="L69:L70"/>
    <mergeCell ref="A112:A113"/>
    <mergeCell ref="B112:H113"/>
    <mergeCell ref="I112:J113"/>
    <mergeCell ref="B60:H61"/>
    <mergeCell ref="I60:J61"/>
    <mergeCell ref="A62:A64"/>
    <mergeCell ref="B62:D64"/>
    <mergeCell ref="E62:E64"/>
    <mergeCell ref="F62:F64"/>
    <mergeCell ref="A108:A110"/>
    <mergeCell ref="B108:H110"/>
    <mergeCell ref="I108:J110"/>
    <mergeCell ref="G62:G64"/>
    <mergeCell ref="H62:H64"/>
    <mergeCell ref="I62:I64"/>
    <mergeCell ref="J62:J64"/>
    <mergeCell ref="A114:A116"/>
    <mergeCell ref="B114:D116"/>
    <mergeCell ref="E114:E116"/>
    <mergeCell ref="F114:F116"/>
    <mergeCell ref="G114:G116"/>
    <mergeCell ref="H114:H116"/>
    <mergeCell ref="I114:I116"/>
    <mergeCell ref="B122:D122"/>
    <mergeCell ref="B123:D123"/>
    <mergeCell ref="B124:D124"/>
    <mergeCell ref="B119:D119"/>
    <mergeCell ref="B120:D120"/>
    <mergeCell ref="B121:D121"/>
    <mergeCell ref="B117:D117"/>
    <mergeCell ref="B151:D151"/>
    <mergeCell ref="B152:D152"/>
    <mergeCell ref="B153:D153"/>
    <mergeCell ref="B149:D149"/>
    <mergeCell ref="B150:D150"/>
    <mergeCell ref="B147:D147"/>
    <mergeCell ref="B154:D154"/>
    <mergeCell ref="B155:D155"/>
    <mergeCell ref="B196:D196"/>
    <mergeCell ref="B191:D191"/>
    <mergeCell ref="L173:L174"/>
    <mergeCell ref="L175:L209"/>
    <mergeCell ref="B197:D197"/>
    <mergeCell ref="A160:A162"/>
    <mergeCell ref="B160:H162"/>
    <mergeCell ref="I160:J162"/>
    <mergeCell ref="A164:A165"/>
    <mergeCell ref="B164:H165"/>
    <mergeCell ref="I164:J16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B170:D170"/>
    <mergeCell ref="B171:D171"/>
    <mergeCell ref="B188:D188"/>
  </mergeCells>
  <conditionalFormatting sqref="A117:A118">
    <cfRule type="duplicateValues" dxfId="1" priority="16"/>
  </conditionalFormatting>
  <conditionalFormatting sqref="A119:A157">
    <cfRule type="duplicateValues" dxfId="0" priority="2"/>
  </conditionalFormatting>
  <hyperlinks>
    <hyperlink ref="A1" location="Cuprins!A1" display="cuprins" xr:uid="{00000000-0004-0000-1400-000000000000}"/>
    <hyperlink ref="C1" location="'Fisa de proiect'!A1" display="Fisa de Proiect" xr:uid="{00000000-0004-0000-14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33048"/>
  </sheetPr>
  <dimension ref="A1:L157"/>
  <sheetViews>
    <sheetView view="pageBreakPreview" zoomScale="70" zoomScaleNormal="130" zoomScaleSheetLayoutView="70" workbookViewId="0">
      <pane ySplit="1" topLeftCell="A134" activePane="bottomLeft" state="frozen"/>
      <selection pane="bottomLeft" activeCell="L121" sqref="L121:L122"/>
    </sheetView>
  </sheetViews>
  <sheetFormatPr defaultRowHeight="14.4" x14ac:dyDescent="0.3"/>
  <cols>
    <col min="1" max="1" width="15.33203125" customWidth="1"/>
    <col min="2" max="2" width="9.109375" style="245" customWidth="1"/>
    <col min="3" max="3" width="8.88671875" style="245"/>
    <col min="4" max="4" width="18" style="245" customWidth="1"/>
    <col min="5" max="5" width="7.44140625" style="245" customWidth="1"/>
    <col min="6" max="6" width="8.44140625" style="245" customWidth="1"/>
    <col min="7" max="7" width="8.5546875" style="245" customWidth="1"/>
    <col min="8" max="8" width="9.5546875" style="245" customWidth="1"/>
    <col min="9" max="10" width="8.88671875" style="245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48" t="s">
        <v>3412</v>
      </c>
      <c r="I1" s="266"/>
      <c r="J1" s="266"/>
      <c r="L1"/>
    </row>
    <row r="2" spans="1:12" ht="15" customHeight="1" x14ac:dyDescent="0.3">
      <c r="L2" s="777" t="s">
        <v>3235</v>
      </c>
    </row>
    <row r="3" spans="1:12" ht="15" customHeight="1" thickBot="1" x14ac:dyDescent="0.35">
      <c r="L3" s="777"/>
    </row>
    <row r="4" spans="1:12" ht="15" customHeight="1" x14ac:dyDescent="0.3">
      <c r="A4" s="686"/>
      <c r="B4" s="661" t="s">
        <v>3380</v>
      </c>
      <c r="C4" s="661"/>
      <c r="D4" s="661"/>
      <c r="E4" s="661"/>
      <c r="F4" s="661"/>
      <c r="G4" s="661"/>
      <c r="H4" s="661"/>
      <c r="I4" s="738"/>
      <c r="J4" s="664"/>
      <c r="L4" s="777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77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77"/>
    </row>
    <row r="7" spans="1:12" ht="15" customHeight="1" x14ac:dyDescent="0.3">
      <c r="A7" s="1"/>
      <c r="B7" s="249"/>
      <c r="C7" s="250"/>
      <c r="D7" s="250"/>
      <c r="E7" s="250"/>
      <c r="F7" s="250"/>
      <c r="G7" s="250"/>
      <c r="H7" s="251"/>
      <c r="I7" s="267"/>
      <c r="J7" s="267"/>
      <c r="L7" s="777"/>
    </row>
    <row r="8" spans="1:12" ht="15" customHeight="1" x14ac:dyDescent="0.3">
      <c r="A8" s="667"/>
      <c r="B8" s="669" t="s">
        <v>3236</v>
      </c>
      <c r="C8" s="669"/>
      <c r="D8" s="669"/>
      <c r="E8" s="669"/>
      <c r="F8" s="669"/>
      <c r="G8" s="669"/>
      <c r="H8" s="669"/>
      <c r="I8" s="671"/>
      <c r="J8" s="672"/>
      <c r="L8" s="77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77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77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77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77"/>
    </row>
    <row r="13" spans="1:12" ht="15" customHeight="1" x14ac:dyDescent="0.3">
      <c r="A13" s="106">
        <f>Sheet1!A1233</f>
        <v>352041201000</v>
      </c>
      <c r="B13" s="773" t="str">
        <f>IFERROR(VLOOKUP(A13,Sheet1!$A$4:$H$2722,5,0),"-")</f>
        <v xml:space="preserve">Axal Vector extramicroperf. 600x600x24 </v>
      </c>
      <c r="C13" s="774" t="e">
        <f>VLOOKUP(#REF!,Sheet1!$A$4:$H$2722,7,1)</f>
        <v>#REF!</v>
      </c>
      <c r="D13" s="775" t="e">
        <f>VLOOKUP(#REF!,Sheet1!$A$4:$H$2722,7,1)</f>
        <v>#REF!</v>
      </c>
      <c r="E13" s="30" t="str">
        <f>IFERROR(VLOOKUP(A13,Sheet1!$A$4:$N$2722,7,1),"-")</f>
        <v xml:space="preserve">mp </v>
      </c>
      <c r="F13" s="55">
        <f>IFERROR(VLOOKUP(A13,Sheet1!$A$4:$N$2722,9,1),"-")</f>
        <v>24</v>
      </c>
      <c r="G13" s="55">
        <f>IFERROR(VLOOKUP(A13,Sheet1!$A$4:$N$2722,10,1),"-")</f>
        <v>600</v>
      </c>
      <c r="H13" s="55">
        <f>IFERROR(VLOOKUP(A13,Sheet1!$A$4:$N$2722,11,1),"-")</f>
        <v>600</v>
      </c>
      <c r="I13" s="26">
        <f>IFERROR(VLOOKUP($A13,Sheet1!$A$4:$H$2722,8,1),"-")</f>
        <v>191.26</v>
      </c>
      <c r="J13" s="26">
        <f>I13-(I13*Cuprins!$H$27)</f>
        <v>191.26</v>
      </c>
      <c r="K13" s="8"/>
      <c r="L13" s="777"/>
    </row>
    <row r="14" spans="1:12" ht="15" customHeight="1" x14ac:dyDescent="0.3">
      <c r="A14" s="107">
        <f>Sheet1!A1232</f>
        <v>352041200500</v>
      </c>
      <c r="B14" s="342" t="str">
        <f>IFERROR(VLOOKUP(A14,Sheet1!$A$4:$H$2722,5,0),"-")</f>
        <v>Axal Vector perforat 600x600x24 RAL 9010</v>
      </c>
      <c r="C14" s="343"/>
      <c r="D14" s="344"/>
      <c r="E14" s="41" t="str">
        <f>IFERROR(VLOOKUP(A14,Sheet1!$A$4:$N$2722,7,1),"-")</f>
        <v xml:space="preserve">mp </v>
      </c>
      <c r="F14" s="56">
        <f>IFERROR(VLOOKUP(A14,Sheet1!$A$4:$N$2722,9,1),"-")</f>
        <v>24</v>
      </c>
      <c r="G14" s="38">
        <f>IFERROR(VLOOKUP(A14,Sheet1!$A$4:$N$2722,10,1),"-")</f>
        <v>600</v>
      </c>
      <c r="H14" s="57">
        <f>IFERROR(VLOOKUP(A14,Sheet1!$A$4:$N$2722,11,1),"-")</f>
        <v>600</v>
      </c>
      <c r="I14" s="292">
        <f>IFERROR(VLOOKUP($A14,Sheet1!$A$4:$H$2722,8,1),"-")</f>
        <v>147.37</v>
      </c>
      <c r="J14" s="42">
        <f>I14-(I14*Cuprins!$H$27)</f>
        <v>147.37</v>
      </c>
      <c r="L14" s="777"/>
    </row>
    <row r="15" spans="1:12" ht="15" customHeight="1" x14ac:dyDescent="0.3">
      <c r="A15" s="106">
        <f>Sheet1!A1234</f>
        <v>352041202000</v>
      </c>
      <c r="B15" s="773" t="str">
        <f>IFERROR(VLOOKUP(A15,Sheet1!$A$4:$H$2722,5,0),"-")</f>
        <v>Axal Vector Plain 600x300x22</v>
      </c>
      <c r="C15" s="774" t="e">
        <f>VLOOKUP(#REF!,Sheet1!$A$4:$H$2722,7,1)</f>
        <v>#REF!</v>
      </c>
      <c r="D15" s="775" t="e">
        <f>VLOOKUP(#REF!,Sheet1!$A$4:$H$2722,7,1)</f>
        <v>#REF!</v>
      </c>
      <c r="E15" s="30" t="str">
        <f>IFERROR(VLOOKUP(A15,Sheet1!$A$4:$N$2722,7,1),"-")</f>
        <v xml:space="preserve">mp </v>
      </c>
      <c r="F15" s="55">
        <f>IFERROR(VLOOKUP(A15,Sheet1!$A$4:$N$2722,9,1),"-")</f>
        <v>22</v>
      </c>
      <c r="G15" s="55">
        <f>IFERROR(VLOOKUP(A15,Sheet1!$A$4:$N$2722,10,1),"-")</f>
        <v>300</v>
      </c>
      <c r="H15" s="55">
        <f>IFERROR(VLOOKUP(A15,Sheet1!$A$4:$N$2722,11,1),"-")</f>
        <v>600</v>
      </c>
      <c r="I15" s="26">
        <f>IFERROR(VLOOKUP($A15,Sheet1!$A$4:$H$2722,8,1),"-")</f>
        <v>484.58</v>
      </c>
      <c r="J15" s="26">
        <f>I15-(I15*Cuprins!$H$27)</f>
        <v>484.58</v>
      </c>
      <c r="L15" s="777"/>
    </row>
    <row r="16" spans="1:12" ht="15" customHeight="1" x14ac:dyDescent="0.3">
      <c r="A16" s="107">
        <f>Sheet1!A1239</f>
        <v>352041403000</v>
      </c>
      <c r="B16" s="744" t="str">
        <f>IFERROR(VLOOKUP(A16,Sheet1!$A$4:$H$2722,5,0),"-")</f>
        <v>Baffle rectangular 2500x150 mm, RAL9010</v>
      </c>
      <c r="C16" s="728"/>
      <c r="D16" s="745"/>
      <c r="E16" s="41" t="str">
        <f>IFERROR(VLOOKUP(A16,Sheet1!$A$4:$N$2722,7,1),"-")</f>
        <v>buc</v>
      </c>
      <c r="F16" s="56">
        <f>IFERROR(VLOOKUP(A16,Sheet1!$A$4:$N$2722,9,1),"-")</f>
        <v>0</v>
      </c>
      <c r="G16" s="38">
        <f>IFERROR(VLOOKUP(A16,Sheet1!$A$4:$N$2722,10,1),"-")</f>
        <v>150</v>
      </c>
      <c r="H16" s="57">
        <f>IFERROR(VLOOKUP(A16,Sheet1!$A$4:$N$2722,11,1),"-")</f>
        <v>2500</v>
      </c>
      <c r="I16" s="292">
        <f>IFERROR(VLOOKUP($A16,Sheet1!$A$4:$H$2722,8,1),"-")</f>
        <v>260.52</v>
      </c>
      <c r="J16" s="42">
        <f>I16-(I16*Cuprins!$H$27)</f>
        <v>260.52</v>
      </c>
      <c r="L16" s="777"/>
    </row>
    <row r="17" spans="1:12" ht="15" customHeight="1" x14ac:dyDescent="0.3">
      <c r="A17" s="106">
        <f>Sheet1!A1238</f>
        <v>352041402500</v>
      </c>
      <c r="B17" s="773" t="str">
        <f>IFERROR(VLOOKUP(A17,Sheet1!$A$4:$H$2722,5,0),"-")</f>
        <v>Baffle rectangular 3150x150 mm, RAL9010</v>
      </c>
      <c r="C17" s="774" t="e">
        <f>VLOOKUP(#REF!,Sheet1!$A$4:$H$2722,7,1)</f>
        <v>#REF!</v>
      </c>
      <c r="D17" s="775" t="e">
        <f>VLOOKUP(#REF!,Sheet1!$A$4:$H$2722,7,1)</f>
        <v>#REF!</v>
      </c>
      <c r="E17" s="30" t="str">
        <f>IFERROR(VLOOKUP(A17,Sheet1!$A$4:$N$2722,7,1),"-")</f>
        <v>buc</v>
      </c>
      <c r="F17" s="55">
        <f>IFERROR(VLOOKUP(A17,Sheet1!$A$4:$N$2722,9,1),"-")</f>
        <v>0</v>
      </c>
      <c r="G17" s="55">
        <f>IFERROR(VLOOKUP(A17,Sheet1!$A$4:$N$2722,10,1),"-")</f>
        <v>150</v>
      </c>
      <c r="H17" s="55">
        <f>IFERROR(VLOOKUP(A17,Sheet1!$A$4:$N$2722,11,1),"-")</f>
        <v>3150</v>
      </c>
      <c r="I17" s="26">
        <f>IFERROR(VLOOKUP($A17,Sheet1!$A$4:$H$2722,8,1),"-")</f>
        <v>328.2</v>
      </c>
      <c r="J17" s="26">
        <f>I17-(I17*Cuprins!$H$27)</f>
        <v>328.2</v>
      </c>
      <c r="L17" s="494">
        <f>'Tavan FM'!L173+1</f>
        <v>87</v>
      </c>
    </row>
    <row r="18" spans="1:12" ht="15" customHeight="1" x14ac:dyDescent="0.3">
      <c r="A18" s="107">
        <f>Sheet1!A1240</f>
        <v>352041405000</v>
      </c>
      <c r="B18" s="744" t="str">
        <f>IFERROR(VLOOKUP(A18,Sheet1!$A$4:$H$2722,5,0),"-")</f>
        <v>Baffle VP500  2000x300x30 mm, alb</v>
      </c>
      <c r="C18" s="728"/>
      <c r="D18" s="745"/>
      <c r="E18" s="41" t="str">
        <f>IFERROR(VLOOKUP(A18,Sheet1!$A$4:$N$2722,7,1),"-")</f>
        <v>buc</v>
      </c>
      <c r="F18" s="56">
        <f>IFERROR(VLOOKUP(A18,Sheet1!$A$4:$N$2722,9,1),"-")</f>
        <v>30</v>
      </c>
      <c r="G18" s="38">
        <f>IFERROR(VLOOKUP(A18,Sheet1!$A$4:$N$2722,10,1),"-")</f>
        <v>300</v>
      </c>
      <c r="H18" s="57">
        <f>IFERROR(VLOOKUP(A18,Sheet1!$A$4:$N$2722,11,1),"-")</f>
        <v>2000</v>
      </c>
      <c r="I18" s="292">
        <f>IFERROR(VLOOKUP($A18,Sheet1!$A$4:$H$2722,8,1),"-")</f>
        <v>382.84</v>
      </c>
      <c r="J18" s="42">
        <f>I18-(I18*Cuprins!$H$27)</f>
        <v>382.84</v>
      </c>
      <c r="L18" s="494"/>
    </row>
    <row r="19" spans="1:12" ht="15" customHeight="1" x14ac:dyDescent="0.3">
      <c r="A19" s="106">
        <f>Sheet1!A1224</f>
        <v>352041100500</v>
      </c>
      <c r="B19" s="773" t="str">
        <f>IFERROR(VLOOKUP(A19,Sheet1!$A$4:$H$2722,5,0),"-")</f>
        <v>Orcal MicroLK Micrpr 138 SilGrey 600x</v>
      </c>
      <c r="C19" s="774" t="e">
        <f>VLOOKUP(#REF!,Sheet1!$A$4:$H$2722,7,1)</f>
        <v>#REF!</v>
      </c>
      <c r="D19" s="775" t="e">
        <f>VLOOKUP(#REF!,Sheet1!$A$4:$H$2722,7,1)</f>
        <v>#REF!</v>
      </c>
      <c r="E19" s="30" t="str">
        <f>IFERROR(VLOOKUP(A19,Sheet1!$A$4:$N$2722,7,1),"-")</f>
        <v xml:space="preserve">mp </v>
      </c>
      <c r="F19" s="55">
        <f>IFERROR(VLOOKUP(A19,Sheet1!$A$4:$N$2722,9,1),"-")</f>
        <v>0</v>
      </c>
      <c r="G19" s="55">
        <f>IFERROR(VLOOKUP(A19,Sheet1!$A$4:$N$2722,10,1),"-")</f>
        <v>600</v>
      </c>
      <c r="H19" s="55">
        <f>IFERROR(VLOOKUP(A19,Sheet1!$A$4:$N$2722,11,1),"-")</f>
        <v>600</v>
      </c>
      <c r="I19" s="26">
        <f>IFERROR(VLOOKUP($A19,Sheet1!$A$4:$H$2722,8,1),"-")</f>
        <v>103.21</v>
      </c>
      <c r="J19" s="26">
        <f>I19-(I19*Cuprins!$H$27)</f>
        <v>103.21</v>
      </c>
      <c r="L19" s="776" t="s">
        <v>3345</v>
      </c>
    </row>
    <row r="20" spans="1:12" ht="15" customHeight="1" x14ac:dyDescent="0.3">
      <c r="A20" s="107">
        <f>Sheet1!A1225</f>
        <v>352041100600</v>
      </c>
      <c r="B20" s="744" t="str">
        <f>IFERROR(VLOOKUP(A20,Sheet1!$A$4:$H$2722,5,0),"-")</f>
        <v>Orcal Microlook Extra 600x600x8</v>
      </c>
      <c r="C20" s="728"/>
      <c r="D20" s="745"/>
      <c r="E20" s="41" t="str">
        <f>IFERROR(VLOOKUP(A20,Sheet1!$A$4:$N$2722,7,1),"-")</f>
        <v>mp</v>
      </c>
      <c r="F20" s="56">
        <f>IFERROR(VLOOKUP(A20,Sheet1!$A$4:$N$2722,9,1),"-")</f>
        <v>8</v>
      </c>
      <c r="G20" s="38">
        <f>IFERROR(VLOOKUP(A20,Sheet1!$A$4:$N$2722,10,1),"-")</f>
        <v>600</v>
      </c>
      <c r="H20" s="57">
        <f>IFERROR(VLOOKUP(A20,Sheet1!$A$4:$N$2722,11,1),"-")</f>
        <v>600</v>
      </c>
      <c r="I20" s="292">
        <f>IFERROR(VLOOKUP($A20,Sheet1!$A$4:$H$2722,8,1),"-")</f>
        <v>96.71</v>
      </c>
      <c r="J20" s="42">
        <f>I20-(I20*Cuprins!$H$27)</f>
        <v>96.71</v>
      </c>
      <c r="L20" s="776"/>
    </row>
    <row r="21" spans="1:12" ht="15" customHeight="1" x14ac:dyDescent="0.3">
      <c r="A21" s="106">
        <f>Sheet1!A1227</f>
        <v>352041103100</v>
      </c>
      <c r="B21" s="773" t="str">
        <f>IFERROR(VLOOKUP(A21,Sheet1!$A$4:$H$2722,5,0),"-")</f>
        <v>Orcal microp. tegular 600x600x8 cu folie</v>
      </c>
      <c r="C21" s="774" t="e">
        <f>VLOOKUP(#REF!,Sheet1!$A$4:$H$2722,7,1)</f>
        <v>#REF!</v>
      </c>
      <c r="D21" s="775" t="e">
        <f>VLOOKUP(#REF!,Sheet1!$A$4:$H$2722,7,1)</f>
        <v>#REF!</v>
      </c>
      <c r="E21" s="30" t="str">
        <f>IFERROR(VLOOKUP(A21,Sheet1!$A$4:$N$2722,7,1),"-")</f>
        <v xml:space="preserve">mp </v>
      </c>
      <c r="F21" s="55">
        <f>IFERROR(VLOOKUP(A21,Sheet1!$A$4:$N$2722,9,1),"-")</f>
        <v>8</v>
      </c>
      <c r="G21" s="55">
        <f>IFERROR(VLOOKUP(A21,Sheet1!$A$4:$N$2722,10,1),"-")</f>
        <v>600</v>
      </c>
      <c r="H21" s="55">
        <f>IFERROR(VLOOKUP(A21,Sheet1!$A$4:$N$2722,11,1),"-")</f>
        <v>600</v>
      </c>
      <c r="I21" s="26">
        <f>IFERROR(VLOOKUP($A21,Sheet1!$A$4:$H$2722,8,1),"-")</f>
        <v>113.62</v>
      </c>
      <c r="J21" s="26">
        <f>I21-(I21*Cuprins!$H$27)</f>
        <v>113.62</v>
      </c>
      <c r="L21" s="776"/>
    </row>
    <row r="22" spans="1:12" ht="15" customHeight="1" x14ac:dyDescent="0.3">
      <c r="A22" s="107">
        <f>Sheet1!A1226</f>
        <v>352041103000</v>
      </c>
      <c r="B22" s="744" t="str">
        <f>IFERROR(VLOOKUP(A22,Sheet1!$A$4:$H$2722,5,0),"-")</f>
        <v>Orcal microp. tegular 600x600x8 RAL9010</v>
      </c>
      <c r="C22" s="728"/>
      <c r="D22" s="745"/>
      <c r="E22" s="41" t="str">
        <f>IFERROR(VLOOKUP(A22,Sheet1!$A$4:$N$2722,7,1),"-")</f>
        <v xml:space="preserve">mp </v>
      </c>
      <c r="F22" s="56">
        <f>IFERROR(VLOOKUP(A22,Sheet1!$A$4:$N$2722,9,1),"-")</f>
        <v>8</v>
      </c>
      <c r="G22" s="38">
        <f>IFERROR(VLOOKUP(A22,Sheet1!$A$4:$N$2722,10,1),"-")</f>
        <v>600</v>
      </c>
      <c r="H22" s="57">
        <f>IFERROR(VLOOKUP(A22,Sheet1!$A$4:$N$2722,11,1),"-")</f>
        <v>600</v>
      </c>
      <c r="I22" s="292">
        <f>IFERROR(VLOOKUP($A22,Sheet1!$A$4:$H$2722,8,1),"-")</f>
        <v>85.65</v>
      </c>
      <c r="J22" s="42">
        <f>I22-(I22*Cuprins!$H$27)</f>
        <v>85.65</v>
      </c>
      <c r="K22" s="7"/>
      <c r="L22" s="776"/>
    </row>
    <row r="23" spans="1:12" ht="15" customHeight="1" x14ac:dyDescent="0.3">
      <c r="A23" s="106">
        <f>Sheet1!A1228</f>
        <v>352041105000</v>
      </c>
      <c r="B23" s="773" t="str">
        <f>IFERROR(VLOOKUP(A23,Sheet1!$A$4:$H$2722,5,0),"-")</f>
        <v>Orcal Microperforat 600x600x15</v>
      </c>
      <c r="C23" s="774" t="e">
        <f>VLOOKUP(#REF!,Sheet1!$A$4:$H$2722,7,1)</f>
        <v>#REF!</v>
      </c>
      <c r="D23" s="775" t="e">
        <f>VLOOKUP(#REF!,Sheet1!$A$4:$H$2722,7,1)</f>
        <v>#REF!</v>
      </c>
      <c r="E23" s="30" t="str">
        <f>IFERROR(VLOOKUP(A23,Sheet1!$A$4:$N$2722,7,1),"-")</f>
        <v xml:space="preserve">mp </v>
      </c>
      <c r="F23" s="55">
        <f>IFERROR(VLOOKUP(A23,Sheet1!$A$4:$N$2722,9,1),"-")</f>
        <v>15</v>
      </c>
      <c r="G23" s="55">
        <f>IFERROR(VLOOKUP(A23,Sheet1!$A$4:$N$2722,10,1),"-")</f>
        <v>600</v>
      </c>
      <c r="H23" s="55">
        <f>IFERROR(VLOOKUP(A23,Sheet1!$A$4:$N$2722,11,1),"-")</f>
        <v>600</v>
      </c>
      <c r="I23" s="26">
        <f>IFERROR(VLOOKUP($A23,Sheet1!$A$4:$H$2722,8,1),"-")</f>
        <v>98.77</v>
      </c>
      <c r="J23" s="26">
        <f>I23-(I23*Cuprins!$H$27)</f>
        <v>98.77</v>
      </c>
      <c r="K23" s="9"/>
      <c r="L23" s="776"/>
    </row>
    <row r="24" spans="1:12" ht="15" customHeight="1" x14ac:dyDescent="0.3">
      <c r="A24" s="107">
        <f>Sheet1!A1242</f>
        <v>352041500000</v>
      </c>
      <c r="B24" s="744" t="str">
        <f>IFERROR(VLOOKUP(A24,Sheet1!$A$4:$H$2722,5,0),"-")</f>
        <v xml:space="preserve">R-Clip F Plain RAL9010  1200x300 </v>
      </c>
      <c r="C24" s="728"/>
      <c r="D24" s="745"/>
      <c r="E24" s="41" t="str">
        <f>IFERROR(VLOOKUP(A24,Sheet1!$A$4:$N$2722,7,1),"-")</f>
        <v xml:space="preserve">mp </v>
      </c>
      <c r="F24" s="56">
        <f>IFERROR(VLOOKUP(A24,Sheet1!$A$4:$N$2722,9,1),"-")</f>
        <v>0</v>
      </c>
      <c r="G24" s="38">
        <f>IFERROR(VLOOKUP(A24,Sheet1!$A$4:$N$2722,10,1),"-")</f>
        <v>300</v>
      </c>
      <c r="H24" s="57">
        <f>IFERROR(VLOOKUP(A24,Sheet1!$A$4:$N$2722,11,1),"-")</f>
        <v>1200</v>
      </c>
      <c r="I24" s="292">
        <f>IFERROR(VLOOKUP($A24,Sheet1!$A$4:$H$2722,8,1),"-")</f>
        <v>166.98</v>
      </c>
      <c r="J24" s="42">
        <f>I24-(I24*Cuprins!$H$27)</f>
        <v>166.98</v>
      </c>
      <c r="L24" s="776"/>
    </row>
    <row r="25" spans="1:12" ht="15" customHeight="1" x14ac:dyDescent="0.3">
      <c r="A25" s="106">
        <f>Sheet1!A1243</f>
        <v>352041500500</v>
      </c>
      <c r="B25" s="773" t="str">
        <f>IFERROR(VLOOKUP(A25,Sheet1!$A$4:$H$2722,5,0),"-")</f>
        <v>R-Clip Mesh RAL 9010  300x1800</v>
      </c>
      <c r="C25" s="774" t="e">
        <f>VLOOKUP(#REF!,Sheet1!$A$4:$H$2722,7,1)</f>
        <v>#REF!</v>
      </c>
      <c r="D25" s="775" t="e">
        <f>VLOOKUP(#REF!,Sheet1!$A$4:$H$2722,7,1)</f>
        <v>#REF!</v>
      </c>
      <c r="E25" s="30" t="str">
        <f>IFERROR(VLOOKUP(A25,Sheet1!$A$4:$N$2722,7,1),"-")</f>
        <v xml:space="preserve">mp </v>
      </c>
      <c r="F25" s="55">
        <f>IFERROR(VLOOKUP(A25,Sheet1!$A$4:$N$2722,9,1),"-")</f>
        <v>0</v>
      </c>
      <c r="G25" s="55">
        <f>IFERROR(VLOOKUP(A25,Sheet1!$A$4:$N$2722,10,1),"-")</f>
        <v>1800</v>
      </c>
      <c r="H25" s="55">
        <f>IFERROR(VLOOKUP(A25,Sheet1!$A$4:$N$2722,11,1),"-")</f>
        <v>300</v>
      </c>
      <c r="I25" s="26">
        <f>IFERROR(VLOOKUP($A25,Sheet1!$A$4:$H$2722,8,1),"-")</f>
        <v>505.17</v>
      </c>
      <c r="J25" s="26">
        <f>I25-(I25*Cuprins!$H$27)</f>
        <v>505.17</v>
      </c>
      <c r="K25" s="9"/>
      <c r="L25" s="776"/>
    </row>
    <row r="26" spans="1:12" ht="15" customHeight="1" x14ac:dyDescent="0.3">
      <c r="A26" s="107">
        <f>Sheet1!A1237</f>
        <v>352041302500</v>
      </c>
      <c r="B26" s="744" t="str">
        <f>IFERROR(VLOOKUP(A26,Sheet1!$A$4:$H$2722,5,0),"-")</f>
        <v>Tavan met R-clip F microperf 1200x600x36</v>
      </c>
      <c r="C26" s="728"/>
      <c r="D26" s="745"/>
      <c r="E26" s="41" t="str">
        <f>IFERROR(VLOOKUP(A26,Sheet1!$A$4:$N$2722,7,1),"-")</f>
        <v xml:space="preserve">mp </v>
      </c>
      <c r="F26" s="56">
        <f>IFERROR(VLOOKUP(A26,Sheet1!$A$4:$N$2722,9,1),"-")</f>
        <v>36</v>
      </c>
      <c r="G26" s="38">
        <f>IFERROR(VLOOKUP(A26,Sheet1!$A$4:$N$2722,10,1),"-")</f>
        <v>600</v>
      </c>
      <c r="H26" s="57">
        <f>IFERROR(VLOOKUP(A26,Sheet1!$A$4:$N$2722,11,1),"-")</f>
        <v>1200</v>
      </c>
      <c r="I26" s="292">
        <f>IFERROR(VLOOKUP($A26,Sheet1!$A$4:$H$2722,8,1),"-")</f>
        <v>198.78</v>
      </c>
      <c r="J26" s="42">
        <f>I26-(I26*Cuprins!$H$27)</f>
        <v>198.78</v>
      </c>
      <c r="K26" s="9"/>
      <c r="L26" s="776"/>
    </row>
    <row r="27" spans="1:12" ht="15" customHeight="1" x14ac:dyDescent="0.3">
      <c r="A27" s="106">
        <f>Sheet1!A1230</f>
        <v>352041107000</v>
      </c>
      <c r="B27" s="773" t="str">
        <f>IFERROR(VLOOKUP(A27,Sheet1!$A$4:$H$2722,5,0),"-")</f>
        <v>Tavan met. Clip F Premium B15 microperf.</v>
      </c>
      <c r="C27" s="774" t="e">
        <f>VLOOKUP(#REF!,Sheet1!$A$4:$H$2722,7,1)</f>
        <v>#REF!</v>
      </c>
      <c r="D27" s="775" t="e">
        <f>VLOOKUP(#REF!,Sheet1!$A$4:$H$2722,7,1)</f>
        <v>#REF!</v>
      </c>
      <c r="E27" s="30" t="str">
        <f>IFERROR(VLOOKUP(A27,Sheet1!$A$4:$N$2722,7,1),"-")</f>
        <v xml:space="preserve">mp </v>
      </c>
      <c r="F27" s="55">
        <f>IFERROR(VLOOKUP(A27,Sheet1!$A$4:$N$2722,9,1),"-")</f>
        <v>0</v>
      </c>
      <c r="G27" s="55">
        <f>IFERROR(VLOOKUP(A27,Sheet1!$A$4:$N$2722,10,1),"-")</f>
        <v>0</v>
      </c>
      <c r="H27" s="55">
        <f>IFERROR(VLOOKUP(A27,Sheet1!$A$4:$N$2722,11,1),"-")</f>
        <v>0</v>
      </c>
      <c r="I27" s="26">
        <f>IFERROR(VLOOKUP($A27,Sheet1!$A$4:$H$2722,8,1),"-")</f>
        <v>205.56</v>
      </c>
      <c r="J27" s="26">
        <f>I27-(I27*Cuprins!$H$27)</f>
        <v>205.56</v>
      </c>
      <c r="K27" s="9"/>
      <c r="L27" s="776"/>
    </row>
    <row r="28" spans="1:12" ht="15" customHeight="1" x14ac:dyDescent="0.3">
      <c r="A28" s="107">
        <f>Sheet1!A1236</f>
        <v>352041302000</v>
      </c>
      <c r="B28" s="744" t="str">
        <f>IFERROR(VLOOKUP(A28,Sheet1!$A$4:$H$2722,5,0),"-")</f>
        <v>Tavan met. Q-Clip RAL9010 600x600x33 AM</v>
      </c>
      <c r="C28" s="728"/>
      <c r="D28" s="745"/>
      <c r="E28" s="41" t="str">
        <f>IFERROR(VLOOKUP(A28,Sheet1!$A$4:$N$2722,7,1),"-")</f>
        <v>mp</v>
      </c>
      <c r="F28" s="56">
        <f>IFERROR(VLOOKUP(A28,Sheet1!$A$4:$N$2722,9,1),"-")</f>
        <v>33</v>
      </c>
      <c r="G28" s="38">
        <f>IFERROR(VLOOKUP(A28,Sheet1!$A$4:$N$2722,10,1),"-")</f>
        <v>600</v>
      </c>
      <c r="H28" s="57">
        <f>IFERROR(VLOOKUP(A28,Sheet1!$A$4:$N$2722,11,1),"-")</f>
        <v>600</v>
      </c>
      <c r="I28" s="292">
        <f>IFERROR(VLOOKUP($A28,Sheet1!$A$4:$H$2722,8,1),"-")</f>
        <v>121.01</v>
      </c>
      <c r="J28" s="42">
        <f>I28-(I28*Cuprins!$H$27)</f>
        <v>121.01</v>
      </c>
      <c r="K28" s="9"/>
      <c r="L28" s="776"/>
    </row>
    <row r="29" spans="1:12" ht="15" customHeight="1" x14ac:dyDescent="0.3">
      <c r="A29" s="106">
        <f>Sheet1!A1235</f>
        <v>352041301500</v>
      </c>
      <c r="B29" s="773" t="str">
        <f>IFERROR(VLOOKUP(A29,Sheet1!$A$4:$H$2722,5,0),"-")</f>
        <v>Tavan metalic board RAL9010 600x600x15</v>
      </c>
      <c r="C29" s="774" t="e">
        <f>VLOOKUP(#REF!,Sheet1!$A$4:$H$2722,7,1)</f>
        <v>#REF!</v>
      </c>
      <c r="D29" s="775" t="e">
        <f>VLOOKUP(#REF!,Sheet1!$A$4:$H$2722,7,1)</f>
        <v>#REF!</v>
      </c>
      <c r="E29" s="30" t="str">
        <f>IFERROR(VLOOKUP(A29,Sheet1!$A$4:$N$2722,7,1),"-")</f>
        <v xml:space="preserve">mp </v>
      </c>
      <c r="F29" s="55">
        <f>IFERROR(VLOOKUP(A29,Sheet1!$A$4:$N$2722,9,1),"-")</f>
        <v>15</v>
      </c>
      <c r="G29" s="55">
        <f>IFERROR(VLOOKUP(A29,Sheet1!$A$4:$N$2722,10,1),"-")</f>
        <v>600</v>
      </c>
      <c r="H29" s="55">
        <f>IFERROR(VLOOKUP(A29,Sheet1!$A$4:$N$2722,11,1),"-")</f>
        <v>600</v>
      </c>
      <c r="I29" s="26">
        <f>IFERROR(VLOOKUP($A29,Sheet1!$A$4:$H$2722,8,1),"-")</f>
        <v>90.7</v>
      </c>
      <c r="J29" s="26">
        <f>I29-(I29*Cuprins!$H$27)</f>
        <v>90.7</v>
      </c>
      <c r="K29" s="9"/>
      <c r="L29" s="776"/>
    </row>
    <row r="30" spans="1:12" ht="15" customHeight="1" x14ac:dyDescent="0.3">
      <c r="A30" s="107">
        <f>Sheet1!A1231</f>
        <v>352041108000</v>
      </c>
      <c r="B30" s="744" t="str">
        <f>IFERROR(VLOOKUP(A30,Sheet1!$A$4:$H$2722,5,0),"-")</f>
        <v>Tavan metalic Q-Clip F microperf. Rd1522</v>
      </c>
      <c r="C30" s="728"/>
      <c r="D30" s="745"/>
      <c r="E30" s="41" t="str">
        <f>IFERROR(VLOOKUP(A30,Sheet1!$A$4:$N$2722,7,1),"-")</f>
        <v xml:space="preserve">mp </v>
      </c>
      <c r="F30" s="56">
        <f>IFERROR(VLOOKUP(A30,Sheet1!$A$4:$N$2722,9,1),"-")</f>
        <v>0</v>
      </c>
      <c r="G30" s="38">
        <f>IFERROR(VLOOKUP(A30,Sheet1!$A$4:$N$2722,10,1),"-")</f>
        <v>0</v>
      </c>
      <c r="H30" s="57">
        <f>IFERROR(VLOOKUP(A30,Sheet1!$A$4:$N$2722,11,1),"-")</f>
        <v>0</v>
      </c>
      <c r="I30" s="292">
        <f>IFERROR(VLOOKUP($A30,Sheet1!$A$4:$H$2722,8,1),"-")</f>
        <v>145.76</v>
      </c>
      <c r="J30" s="42">
        <f>I30-(I30*Cuprins!$H$27)</f>
        <v>145.76</v>
      </c>
      <c r="K30" s="9"/>
      <c r="L30" s="776"/>
    </row>
    <row r="31" spans="1:12" ht="15" customHeight="1" x14ac:dyDescent="0.3">
      <c r="A31" s="106">
        <f>Sheet1!A1229</f>
        <v>352041106000</v>
      </c>
      <c r="B31" s="773" t="str">
        <f>IFERROR(VLOOKUP(A31,Sheet1!$A$4:$H$2722,5,0),"-")</f>
        <v>Tavan metalic Q-Clip RAL9010 600x600x33</v>
      </c>
      <c r="C31" s="774" t="e">
        <f>VLOOKUP(#REF!,Sheet1!$A$4:$H$2722,7,1)</f>
        <v>#REF!</v>
      </c>
      <c r="D31" s="775" t="e">
        <f>VLOOKUP(#REF!,Sheet1!$A$4:$H$2722,7,1)</f>
        <v>#REF!</v>
      </c>
      <c r="E31" s="30" t="str">
        <f>IFERROR(VLOOKUP(A31,Sheet1!$A$4:$N$2722,7,1),"-")</f>
        <v xml:space="preserve">mp </v>
      </c>
      <c r="F31" s="55">
        <f>IFERROR(VLOOKUP(A31,Sheet1!$A$4:$N$2722,9,1),"-")</f>
        <v>33</v>
      </c>
      <c r="G31" s="55">
        <f>IFERROR(VLOOKUP(A31,Sheet1!$A$4:$N$2722,10,1),"-")</f>
        <v>600</v>
      </c>
      <c r="H31" s="55">
        <f>IFERROR(VLOOKUP(A31,Sheet1!$A$4:$N$2722,11,1),"-")</f>
        <v>600</v>
      </c>
      <c r="I31" s="26">
        <f>IFERROR(VLOOKUP($A31,Sheet1!$A$4:$H$2722,8,1),"-")</f>
        <v>121.01</v>
      </c>
      <c r="J31" s="26">
        <f>I31-(I31*Cuprins!$H$27)</f>
        <v>121.01</v>
      </c>
      <c r="K31" s="9"/>
      <c r="L31" s="776"/>
    </row>
    <row r="32" spans="1:12" ht="15" customHeight="1" x14ac:dyDescent="0.3">
      <c r="A32" s="107">
        <f>Sheet1!A1244</f>
        <v>352041501500</v>
      </c>
      <c r="B32" s="744" t="str">
        <f>IFERROR(VLOOKUP(A32,Sheet1!$A$4:$H$2722,5,0),"-")</f>
        <v xml:space="preserve">Tavan metalic R-Clip 600x1000 </v>
      </c>
      <c r="C32" s="728"/>
      <c r="D32" s="745"/>
      <c r="E32" s="41" t="str">
        <f>IFERROR(VLOOKUP(A32,Sheet1!$A$4:$N$2722,7,1),"-")</f>
        <v xml:space="preserve">mp </v>
      </c>
      <c r="F32" s="56">
        <f>IFERROR(VLOOKUP(A32,Sheet1!$A$4:$N$2722,9,1),"-")</f>
        <v>0</v>
      </c>
      <c r="G32" s="38">
        <f>IFERROR(VLOOKUP(A32,Sheet1!$A$4:$N$2722,10,1),"-")</f>
        <v>625</v>
      </c>
      <c r="H32" s="57">
        <f>IFERROR(VLOOKUP(A32,Sheet1!$A$4:$N$2722,11,1),"-")</f>
        <v>625</v>
      </c>
      <c r="I32" s="292">
        <f>IFERROR(VLOOKUP($A32,Sheet1!$A$4:$H$2722,8,1),"-")</f>
        <v>273.31</v>
      </c>
      <c r="J32" s="42">
        <f>I32-(I32*Cuprins!$H$27)</f>
        <v>273.31</v>
      </c>
      <c r="K32" s="9"/>
      <c r="L32" s="776"/>
    </row>
    <row r="33" spans="1:12" ht="15" customHeight="1" x14ac:dyDescent="0.3">
      <c r="A33" s="106">
        <f>Sheet1!A1245</f>
        <v>352041501000</v>
      </c>
      <c r="B33" s="773" t="str">
        <f>IFERROR(VLOOKUP(A33,Sheet1!$A$4:$H$2722,5,0),"-")</f>
        <v>Tegular 14 Mesh RB25 625x625</v>
      </c>
      <c r="C33" s="774" t="e">
        <f>VLOOKUP(#REF!,Sheet1!$A$4:$H$2722,7,1)</f>
        <v>#REF!</v>
      </c>
      <c r="D33" s="775" t="e">
        <f>VLOOKUP(#REF!,Sheet1!$A$4:$H$2722,7,1)</f>
        <v>#REF!</v>
      </c>
      <c r="E33" s="30" t="str">
        <f>IFERROR(VLOOKUP(A33,Sheet1!$A$4:$N$2722,7,1),"-")</f>
        <v xml:space="preserve">mp </v>
      </c>
      <c r="F33" s="55">
        <f>IFERROR(VLOOKUP(A33,Sheet1!$A$4:$N$2722,9,1),"-")</f>
        <v>0</v>
      </c>
      <c r="G33" s="55">
        <f>IFERROR(VLOOKUP(A33,Sheet1!$A$4:$N$2722,10,1),"-")</f>
        <v>625</v>
      </c>
      <c r="H33" s="55">
        <f>IFERROR(VLOOKUP(A33,Sheet1!$A$4:$N$2722,11,1),"-")</f>
        <v>625</v>
      </c>
      <c r="I33" s="26">
        <f>IFERROR(VLOOKUP($A33,Sheet1!$A$4:$H$2722,8,1),"-")</f>
        <v>273.31</v>
      </c>
      <c r="J33" s="26">
        <f>I33-(I33*Cuprins!$H$27)</f>
        <v>273.31</v>
      </c>
      <c r="K33" s="9"/>
      <c r="L33" s="776"/>
    </row>
    <row r="34" spans="1:12" ht="15" customHeight="1" x14ac:dyDescent="0.3">
      <c r="A34" s="108">
        <f>Sheet1!A1241</f>
        <v>352041406000</v>
      </c>
      <c r="B34" s="614" t="str">
        <f>IFERROR(VLOOKUP(A34,Sheet1!$A$4:$H$2722,5,0),"-")</f>
        <v>Terminatie Baffle VP500 300x30 mm, alb</v>
      </c>
      <c r="C34" s="609"/>
      <c r="D34" s="615"/>
      <c r="E34" s="45" t="str">
        <f>IFERROR(VLOOKUP(A34,Sheet1!$A$4:$N$2722,7,1),"-")</f>
        <v>buc</v>
      </c>
      <c r="F34" s="238">
        <f>IFERROR(VLOOKUP(A34,Sheet1!$A$4:$N$2722,9,1),"-")</f>
        <v>0</v>
      </c>
      <c r="G34" s="264">
        <f>IFERROR(VLOOKUP(A34,Sheet1!$A$4:$N$2722,10,1),"-")</f>
        <v>30</v>
      </c>
      <c r="H34" s="264">
        <f>IFERROR(VLOOKUP(A34,Sheet1!$A$4:$N$2722,11,1),"-")</f>
        <v>300</v>
      </c>
      <c r="I34" s="302">
        <f>IFERROR(VLOOKUP($A34,Sheet1!$A$4:$H$2722,8,1),"-")</f>
        <v>35.04</v>
      </c>
      <c r="J34" s="43">
        <f>I34-(I34*Cuprins!$H$27)</f>
        <v>35.04</v>
      </c>
      <c r="K34" s="9"/>
      <c r="L34" s="776"/>
    </row>
    <row r="35" spans="1:12" ht="15" customHeight="1" x14ac:dyDescent="0.3">
      <c r="B35"/>
      <c r="C35"/>
      <c r="D35"/>
      <c r="E35"/>
      <c r="F35"/>
      <c r="G35"/>
      <c r="H35"/>
      <c r="I35"/>
      <c r="J35"/>
      <c r="L35" s="776"/>
    </row>
    <row r="36" spans="1:12" ht="15" customHeight="1" x14ac:dyDescent="0.3">
      <c r="L36" s="776"/>
    </row>
    <row r="37" spans="1:12" ht="15" customHeight="1" x14ac:dyDescent="0.3">
      <c r="A37" s="667"/>
      <c r="B37" s="669" t="s">
        <v>3241</v>
      </c>
      <c r="C37" s="669"/>
      <c r="D37" s="669"/>
      <c r="E37" s="669"/>
      <c r="F37" s="669"/>
      <c r="G37" s="669"/>
      <c r="H37" s="669"/>
      <c r="I37" s="671"/>
      <c r="J37" s="672"/>
      <c r="K37" s="7"/>
      <c r="L37" s="776"/>
    </row>
    <row r="38" spans="1:12" ht="15" customHeight="1" x14ac:dyDescent="0.3">
      <c r="A38" s="668"/>
      <c r="B38" s="670"/>
      <c r="C38" s="670"/>
      <c r="D38" s="670"/>
      <c r="E38" s="670"/>
      <c r="F38" s="670"/>
      <c r="G38" s="670"/>
      <c r="H38" s="670"/>
      <c r="I38" s="673"/>
      <c r="J38" s="674"/>
      <c r="K38" s="7"/>
      <c r="L38" s="776"/>
    </row>
    <row r="39" spans="1:12" ht="15" customHeight="1" x14ac:dyDescent="0.3">
      <c r="A39" s="698" t="s">
        <v>2989</v>
      </c>
      <c r="B39" s="631" t="s">
        <v>2996</v>
      </c>
      <c r="C39" s="631"/>
      <c r="D39" s="631"/>
      <c r="E39" s="642" t="s">
        <v>3035</v>
      </c>
      <c r="F39" s="642" t="s">
        <v>2991</v>
      </c>
      <c r="G39" s="642" t="s">
        <v>2990</v>
      </c>
      <c r="H39" s="642" t="s">
        <v>3010</v>
      </c>
      <c r="I39" s="522" t="s">
        <v>3430</v>
      </c>
      <c r="J39" s="498" t="s">
        <v>3431</v>
      </c>
      <c r="L39" s="776"/>
    </row>
    <row r="40" spans="1:12" ht="15" customHeight="1" x14ac:dyDescent="0.3">
      <c r="A40" s="699"/>
      <c r="B40" s="633"/>
      <c r="C40" s="633"/>
      <c r="D40" s="633"/>
      <c r="E40" s="643"/>
      <c r="F40" s="643"/>
      <c r="G40" s="643"/>
      <c r="H40" s="643"/>
      <c r="I40" s="524"/>
      <c r="J40" s="500"/>
      <c r="L40" s="776"/>
    </row>
    <row r="41" spans="1:12" ht="15" customHeight="1" x14ac:dyDescent="0.3">
      <c r="A41" s="700"/>
      <c r="B41" s="635"/>
      <c r="C41" s="635"/>
      <c r="D41" s="635"/>
      <c r="E41" s="644"/>
      <c r="F41" s="643"/>
      <c r="G41" s="644"/>
      <c r="H41" s="644"/>
      <c r="I41" s="524"/>
      <c r="J41" s="500"/>
      <c r="L41" s="776"/>
    </row>
    <row r="42" spans="1:12" ht="15" customHeight="1" x14ac:dyDescent="0.3">
      <c r="A42" s="106">
        <f>Sheet1!A1286</f>
        <v>354041100500</v>
      </c>
      <c r="B42" s="773" t="str">
        <f>IFERROR(VLOOKUP(A42,Sheet1!$A$4:$H$2722,5,0),"-")</f>
        <v>Tavan Open Cell Cellio C16 150x150 alb</v>
      </c>
      <c r="C42" s="774" t="e">
        <f>VLOOKUP(#REF!,Sheet1!$A$4:$H$2722,7,1)</f>
        <v>#REF!</v>
      </c>
      <c r="D42" s="775" t="e">
        <f>VLOOKUP(#REF!,Sheet1!$A$4:$H$2722,7,1)</f>
        <v>#REF!</v>
      </c>
      <c r="E42" s="30" t="str">
        <f>IFERROR(VLOOKUP(A42,Sheet1!$A$4:$N$2722,7,1),"-")</f>
        <v xml:space="preserve">mp </v>
      </c>
      <c r="F42" s="55">
        <f>IFERROR(VLOOKUP(A42,Sheet1!$A$4:$N$2722,9,1),"-")</f>
        <v>16</v>
      </c>
      <c r="G42" s="55">
        <f>IFERROR(VLOOKUP(A42,Sheet1!$A$4:$N$2722,10,1),"-")</f>
        <v>150</v>
      </c>
      <c r="H42" s="55">
        <f>IFERROR(VLOOKUP(A42,Sheet1!$A$4:$N$2722,11,1),"-")</f>
        <v>150</v>
      </c>
      <c r="I42" s="26">
        <f>IFERROR(VLOOKUP($A42,Sheet1!$A$4:$H$2722,8,1),"-")</f>
        <v>132.72999999999999</v>
      </c>
      <c r="J42" s="26">
        <f>I42-(I42*Cuprins!$H$27)</f>
        <v>132.72999999999999</v>
      </c>
      <c r="L42" s="776"/>
    </row>
    <row r="43" spans="1:12" ht="15" customHeight="1" x14ac:dyDescent="0.3">
      <c r="A43" s="107">
        <f>Sheet1!A1287</f>
        <v>354041102000</v>
      </c>
      <c r="B43" s="342" t="str">
        <f>IFERROR(VLOOKUP(A43,Sheet1!$A$4:$H$2722,5,0),"-")</f>
        <v>Tavan Open Cell Cellio C64 75x75 alb</v>
      </c>
      <c r="C43" s="343"/>
      <c r="D43" s="344"/>
      <c r="E43" s="41" t="str">
        <f>IFERROR(VLOOKUP(A43,Sheet1!$A$4:$N$2722,7,1),"-")</f>
        <v xml:space="preserve">mp </v>
      </c>
      <c r="F43" s="56">
        <f>IFERROR(VLOOKUP(A43,Sheet1!$A$4:$N$2722,9,1),"-")</f>
        <v>64</v>
      </c>
      <c r="G43" s="38">
        <f>IFERROR(VLOOKUP(A43,Sheet1!$A$4:$N$2722,10,1),"-")</f>
        <v>75</v>
      </c>
      <c r="H43" s="57">
        <f>IFERROR(VLOOKUP(A43,Sheet1!$A$4:$N$2722,11,1),"-")</f>
        <v>75</v>
      </c>
      <c r="I43" s="292">
        <f>IFERROR(VLOOKUP($A43,Sheet1!$A$4:$H$2722,8,1),"-")</f>
        <v>240.8</v>
      </c>
      <c r="J43" s="42">
        <f>I43-(I43*Cuprins!$H$27)</f>
        <v>240.8</v>
      </c>
      <c r="K43" s="9"/>
      <c r="L43" s="776"/>
    </row>
    <row r="44" spans="1:12" ht="15" customHeight="1" x14ac:dyDescent="0.3">
      <c r="A44" s="106">
        <f>Sheet1!A1288</f>
        <v>354041102200</v>
      </c>
      <c r="B44" s="773" t="str">
        <f>IFERROR(VLOOKUP(A44,Sheet1!$A$4:$H$2722,5,0),"-")</f>
        <v xml:space="preserve">Tavan Open Cell Cellio C64 75x75 negru </v>
      </c>
      <c r="C44" s="774" t="e">
        <f>VLOOKUP(#REF!,Sheet1!$A$4:$H$2722,7,1)</f>
        <v>#REF!</v>
      </c>
      <c r="D44" s="775" t="e">
        <f>VLOOKUP(#REF!,Sheet1!$A$4:$H$2722,7,1)</f>
        <v>#REF!</v>
      </c>
      <c r="E44" s="30" t="str">
        <f>IFERROR(VLOOKUP(A44,Sheet1!$A$4:$N$2722,7,1),"-")</f>
        <v xml:space="preserve">mp </v>
      </c>
      <c r="F44" s="55">
        <f>IFERROR(VLOOKUP(A44,Sheet1!$A$4:$N$2722,9,1),"-")</f>
        <v>64</v>
      </c>
      <c r="G44" s="55">
        <f>IFERROR(VLOOKUP(A44,Sheet1!$A$4:$N$2722,10,1),"-")</f>
        <v>75</v>
      </c>
      <c r="H44" s="55">
        <f>IFERROR(VLOOKUP(A44,Sheet1!$A$4:$N$2722,11,1),"-")</f>
        <v>75</v>
      </c>
      <c r="I44" s="26">
        <f>IFERROR(VLOOKUP($A44,Sheet1!$A$4:$H$2722,8,1),"-")</f>
        <v>250.7</v>
      </c>
      <c r="J44" s="26">
        <f>I44-(I44*Cuprins!$H$27)</f>
        <v>250.7</v>
      </c>
      <c r="L44" s="776"/>
    </row>
    <row r="45" spans="1:12" ht="15" customHeight="1" x14ac:dyDescent="0.3">
      <c r="A45" s="107">
        <f>Sheet1!A1289</f>
        <v>354041102500</v>
      </c>
      <c r="B45" s="342" t="str">
        <f>IFERROR(VLOOKUP(A45,Sheet1!$A$4:$H$2722,5,0),"-")</f>
        <v>Tavan Open Cell Cellio C9 200x200 alb</v>
      </c>
      <c r="C45" s="343"/>
      <c r="D45" s="344"/>
      <c r="E45" s="41" t="str">
        <f>IFERROR(VLOOKUP(A45,Sheet1!$A$4:$N$2722,7,1),"-")</f>
        <v xml:space="preserve">mp </v>
      </c>
      <c r="F45" s="56">
        <f>IFERROR(VLOOKUP(A45,Sheet1!$A$4:$N$2722,9,1),"-")</f>
        <v>9</v>
      </c>
      <c r="G45" s="38">
        <f>IFERROR(VLOOKUP(A45,Sheet1!$A$4:$N$2722,10,1),"-")</f>
        <v>200</v>
      </c>
      <c r="H45" s="57">
        <f>IFERROR(VLOOKUP(A45,Sheet1!$A$4:$N$2722,11,1),"-")</f>
        <v>200</v>
      </c>
      <c r="I45" s="292">
        <f>IFERROR(VLOOKUP($A45,Sheet1!$A$4:$H$2722,8,1),"-")</f>
        <v>106.88</v>
      </c>
      <c r="J45" s="42">
        <f>I45-(I45*Cuprins!$H$27)</f>
        <v>106.88</v>
      </c>
      <c r="L45" s="776"/>
    </row>
    <row r="46" spans="1:12" ht="15" customHeight="1" x14ac:dyDescent="0.3">
      <c r="A46" s="106">
        <f>Sheet1!A1290</f>
        <v>354041103000</v>
      </c>
      <c r="B46" s="773" t="str">
        <f>IFERROR(VLOOKUP(A46,Sheet1!$A$4:$H$2722,5,0),"-")</f>
        <v>Tavan Open Cell Cellio C36 100x100 alb</v>
      </c>
      <c r="C46" s="774" t="e">
        <f>VLOOKUP(#REF!,Sheet1!$A$4:$H$2722,7,1)</f>
        <v>#REF!</v>
      </c>
      <c r="D46" s="775" t="e">
        <f>VLOOKUP(#REF!,Sheet1!$A$4:$H$2722,7,1)</f>
        <v>#REF!</v>
      </c>
      <c r="E46" s="30" t="str">
        <f>IFERROR(VLOOKUP(A46,Sheet1!$A$4:$N$2722,7,1),"-")</f>
        <v xml:space="preserve">mp </v>
      </c>
      <c r="F46" s="55">
        <f>IFERROR(VLOOKUP(A46,Sheet1!$A$4:$N$2722,9,1),"-")</f>
        <v>36</v>
      </c>
      <c r="G46" s="55">
        <f>IFERROR(VLOOKUP(A46,Sheet1!$A$4:$N$2722,10,1),"-")</f>
        <v>100</v>
      </c>
      <c r="H46" s="55">
        <f>IFERROR(VLOOKUP(A46,Sheet1!$A$4:$N$2722,11,1),"-")</f>
        <v>100</v>
      </c>
      <c r="I46" s="26">
        <f>IFERROR(VLOOKUP($A46,Sheet1!$A$4:$H$2722,8,1),"-")</f>
        <v>184.91</v>
      </c>
      <c r="J46" s="26">
        <f>I46-(I46*Cuprins!$H$27)</f>
        <v>184.91</v>
      </c>
      <c r="L46" s="776"/>
    </row>
    <row r="47" spans="1:12" ht="15" customHeight="1" x14ac:dyDescent="0.3">
      <c r="A47" s="108"/>
      <c r="B47" s="614" t="str">
        <f>IFERROR(VLOOKUP(A47,Sheet1!$A$4:$H$2722,5,0),"-")</f>
        <v>-</v>
      </c>
      <c r="C47" s="609"/>
      <c r="D47" s="615"/>
      <c r="E47" s="45" t="str">
        <f>IFERROR(VLOOKUP(A47,Sheet1!$A$4:$N$2722,7,1),"-")</f>
        <v>-</v>
      </c>
      <c r="F47" s="238" t="str">
        <f>IFERROR(VLOOKUP(A47,Sheet1!$A$4:$N$2722,9,1),"-")</f>
        <v>-</v>
      </c>
      <c r="G47" s="264" t="str">
        <f>IFERROR(VLOOKUP(A47,Sheet1!$A$4:$N$2722,10,1),"-")</f>
        <v>-</v>
      </c>
      <c r="H47" s="264" t="str">
        <f>IFERROR(VLOOKUP(A47,Sheet1!$A$4:$N$2722,11,1),"-")</f>
        <v>-</v>
      </c>
      <c r="I47" s="302" t="str">
        <f>IFERROR(VLOOKUP($A47,Sheet1!$A$4:$H$2722,8,1),"-")</f>
        <v>-</v>
      </c>
      <c r="J47" s="43"/>
      <c r="K47" s="7"/>
      <c r="L47" s="776"/>
    </row>
    <row r="48" spans="1:12" ht="15" customHeight="1" x14ac:dyDescent="0.3">
      <c r="B48"/>
      <c r="C48"/>
      <c r="D48"/>
      <c r="E48"/>
      <c r="F48"/>
      <c r="G48"/>
      <c r="H48"/>
      <c r="I48"/>
      <c r="J48"/>
      <c r="L48" s="776"/>
    </row>
    <row r="49" spans="1:12" ht="15" customHeight="1" x14ac:dyDescent="0.3">
      <c r="L49" s="776"/>
    </row>
    <row r="50" spans="1:12" ht="15" customHeight="1" x14ac:dyDescent="0.3">
      <c r="L50" s="776"/>
    </row>
    <row r="51" spans="1:12" ht="15" customHeight="1" x14ac:dyDescent="0.3">
      <c r="L51" s="776"/>
    </row>
    <row r="52" spans="1:12" ht="15" customHeight="1" x14ac:dyDescent="0.3">
      <c r="K52" s="9"/>
      <c r="L52" s="776"/>
    </row>
    <row r="53" spans="1:12" ht="15" customHeight="1" x14ac:dyDescent="0.3">
      <c r="L53" s="776"/>
    </row>
    <row r="54" spans="1:12" ht="15" customHeight="1" x14ac:dyDescent="0.3">
      <c r="L54" s="777" t="s">
        <v>3235</v>
      </c>
    </row>
    <row r="55" spans="1:12" ht="15" customHeight="1" thickBot="1" x14ac:dyDescent="0.35">
      <c r="L55" s="777"/>
    </row>
    <row r="56" spans="1:12" ht="15" customHeight="1" x14ac:dyDescent="0.3">
      <c r="A56" s="686"/>
      <c r="B56" s="661" t="s">
        <v>3381</v>
      </c>
      <c r="C56" s="661"/>
      <c r="D56" s="661"/>
      <c r="E56" s="661"/>
      <c r="F56" s="661"/>
      <c r="G56" s="661"/>
      <c r="H56" s="661"/>
      <c r="I56" s="738"/>
      <c r="J56" s="664"/>
      <c r="L56" s="777"/>
    </row>
    <row r="57" spans="1:12" ht="15" customHeight="1" x14ac:dyDescent="0.3">
      <c r="A57" s="687"/>
      <c r="B57" s="662"/>
      <c r="C57" s="662"/>
      <c r="D57" s="662"/>
      <c r="E57" s="662"/>
      <c r="F57" s="662"/>
      <c r="G57" s="662"/>
      <c r="H57" s="662"/>
      <c r="I57" s="739"/>
      <c r="J57" s="665"/>
      <c r="L57" s="777"/>
    </row>
    <row r="58" spans="1:12" ht="15" customHeight="1" thickBot="1" x14ac:dyDescent="0.35">
      <c r="A58" s="688"/>
      <c r="B58" s="663"/>
      <c r="C58" s="663"/>
      <c r="D58" s="663"/>
      <c r="E58" s="663"/>
      <c r="F58" s="663"/>
      <c r="G58" s="663"/>
      <c r="H58" s="663"/>
      <c r="I58" s="740"/>
      <c r="J58" s="666"/>
      <c r="L58" s="777"/>
    </row>
    <row r="59" spans="1:12" ht="15" customHeight="1" x14ac:dyDescent="0.3">
      <c r="A59" s="1"/>
      <c r="B59" s="249"/>
      <c r="C59" s="250"/>
      <c r="D59" s="250"/>
      <c r="E59" s="250"/>
      <c r="F59" s="250"/>
      <c r="G59" s="250"/>
      <c r="H59" s="251"/>
      <c r="I59" s="267"/>
      <c r="J59" s="267"/>
      <c r="K59" s="7"/>
      <c r="L59" s="777"/>
    </row>
    <row r="60" spans="1:12" ht="15" customHeight="1" x14ac:dyDescent="0.3">
      <c r="A60" s="667"/>
      <c r="B60" s="669" t="s">
        <v>3236</v>
      </c>
      <c r="C60" s="669"/>
      <c r="D60" s="669"/>
      <c r="E60" s="669"/>
      <c r="F60" s="669"/>
      <c r="G60" s="669"/>
      <c r="H60" s="669"/>
      <c r="I60" s="671"/>
      <c r="J60" s="672"/>
      <c r="L60" s="77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77"/>
    </row>
    <row r="62" spans="1:12" ht="15" customHeight="1" x14ac:dyDescent="0.3">
      <c r="A62" s="698" t="s">
        <v>2989</v>
      </c>
      <c r="B62" s="631" t="s">
        <v>2996</v>
      </c>
      <c r="C62" s="631"/>
      <c r="D62" s="631"/>
      <c r="E62" s="642" t="s">
        <v>3035</v>
      </c>
      <c r="F62" s="642" t="s">
        <v>2991</v>
      </c>
      <c r="G62" s="642" t="s">
        <v>2990</v>
      </c>
      <c r="H62" s="642" t="s">
        <v>3010</v>
      </c>
      <c r="I62" s="522" t="s">
        <v>3430</v>
      </c>
      <c r="J62" s="498" t="s">
        <v>3431</v>
      </c>
      <c r="L62" s="777"/>
    </row>
    <row r="63" spans="1:12" ht="15" customHeight="1" x14ac:dyDescent="0.3">
      <c r="A63" s="699"/>
      <c r="B63" s="633"/>
      <c r="C63" s="633"/>
      <c r="D63" s="633"/>
      <c r="E63" s="643"/>
      <c r="F63" s="643"/>
      <c r="G63" s="643"/>
      <c r="H63" s="643"/>
      <c r="I63" s="524"/>
      <c r="J63" s="500"/>
      <c r="L63" s="777"/>
    </row>
    <row r="64" spans="1:12" ht="15" customHeight="1" x14ac:dyDescent="0.3">
      <c r="A64" s="700"/>
      <c r="B64" s="635"/>
      <c r="C64" s="635"/>
      <c r="D64" s="635"/>
      <c r="E64" s="644"/>
      <c r="F64" s="643"/>
      <c r="G64" s="644"/>
      <c r="H64" s="644"/>
      <c r="I64" s="524"/>
      <c r="J64" s="500"/>
      <c r="L64" s="777"/>
    </row>
    <row r="65" spans="1:12" ht="15" customHeight="1" x14ac:dyDescent="0.3">
      <c r="A65" s="106">
        <f>Sheet1!A1253</f>
        <v>352045201600</v>
      </c>
      <c r="B65" s="773" t="str">
        <f>IFERROR(VLOOKUP(A65,Sheet1!$A$4:$H$2722,5,0),"-")</f>
        <v>Metalic board 600x600 alb G (16 buc/cut)</v>
      </c>
      <c r="C65" s="774" t="e">
        <f>VLOOKUP(#REF!,Sheet1!$A$4:$H$2722,7,1)</f>
        <v>#REF!</v>
      </c>
      <c r="D65" s="775" t="e">
        <f>VLOOKUP(#REF!,Sheet1!$A$4:$H$2722,7,1)</f>
        <v>#REF!</v>
      </c>
      <c r="E65" s="30" t="str">
        <f>IFERROR(VLOOKUP(A65,Sheet1!$A$4:$N$2722,7,1),"-")</f>
        <v xml:space="preserve">mp </v>
      </c>
      <c r="F65" s="55">
        <f>IFERROR(VLOOKUP(A65,Sheet1!$A$4:$N$2722,9,1),"-")</f>
        <v>0</v>
      </c>
      <c r="G65" s="55">
        <f>IFERROR(VLOOKUP(A65,Sheet1!$A$4:$N$2722,10,1),"-")</f>
        <v>600</v>
      </c>
      <c r="H65" s="55">
        <f>IFERROR(VLOOKUP(A65,Sheet1!$A$4:$N$2722,11,1),"-")</f>
        <v>600</v>
      </c>
      <c r="I65" s="26">
        <f>IFERROR(VLOOKUP($A65,Sheet1!$A$4:$H$2722,8,1),"-")</f>
        <v>64.67</v>
      </c>
      <c r="J65" s="26">
        <f>I65-(I65*Cuprins!$H$27)</f>
        <v>64.67</v>
      </c>
      <c r="L65" s="777"/>
    </row>
    <row r="66" spans="1:12" ht="15" customHeight="1" x14ac:dyDescent="0.3">
      <c r="A66" s="107">
        <f>Sheet1!A1252</f>
        <v>352045201500</v>
      </c>
      <c r="B66" s="342" t="str">
        <f>IFERROR(VLOOKUP(A66,Sheet1!$A$4:$H$2722,5,0),"-")</f>
        <v>Metalic board 600x600 alb G (20 buc/cut)</v>
      </c>
      <c r="C66" s="343"/>
      <c r="D66" s="344"/>
      <c r="E66" s="41" t="str">
        <f>IFERROR(VLOOKUP(A66,Sheet1!$A$4:$N$2722,7,1),"-")</f>
        <v xml:space="preserve">mp </v>
      </c>
      <c r="F66" s="56">
        <f>IFERROR(VLOOKUP(A66,Sheet1!$A$4:$N$2722,9,1),"-")</f>
        <v>0</v>
      </c>
      <c r="G66" s="38">
        <f>IFERROR(VLOOKUP(A66,Sheet1!$A$4:$N$2722,10,1),"-")</f>
        <v>600</v>
      </c>
      <c r="H66" s="57">
        <f>IFERROR(VLOOKUP(A66,Sheet1!$A$4:$N$2722,11,1),"-")</f>
        <v>600</v>
      </c>
      <c r="I66" s="292">
        <f>IFERROR(VLOOKUP($A66,Sheet1!$A$4:$H$2722,8,1),"-")</f>
        <v>64.67</v>
      </c>
      <c r="J66" s="42">
        <f>I66-(I66*Cuprins!$H$27)</f>
        <v>64.67</v>
      </c>
      <c r="L66" s="777"/>
    </row>
    <row r="67" spans="1:12" ht="15" customHeight="1" x14ac:dyDescent="0.3">
      <c r="A67" s="106">
        <f>Sheet1!A1251</f>
        <v>352045201100</v>
      </c>
      <c r="B67" s="773" t="str">
        <f>IFERROR(VLOOKUP(A67,Sheet1!$A$4:$H$2722,5,0),"-")</f>
        <v>Metalic board 600x600 alb G (24 buc/cut)</v>
      </c>
      <c r="C67" s="774" t="e">
        <f>VLOOKUP(#REF!,Sheet1!$A$4:$H$2722,7,1)</f>
        <v>#REF!</v>
      </c>
      <c r="D67" s="775" t="e">
        <f>VLOOKUP(#REF!,Sheet1!$A$4:$H$2722,7,1)</f>
        <v>#REF!</v>
      </c>
      <c r="E67" s="30" t="str">
        <f>IFERROR(VLOOKUP(A67,Sheet1!$A$4:$N$2722,7,1),"-")</f>
        <v>mp</v>
      </c>
      <c r="F67" s="55">
        <f>IFERROR(VLOOKUP(A67,Sheet1!$A$4:$N$2722,9,1),"-")</f>
        <v>0</v>
      </c>
      <c r="G67" s="55">
        <f>IFERROR(VLOOKUP(A67,Sheet1!$A$4:$N$2722,10,1),"-")</f>
        <v>600</v>
      </c>
      <c r="H67" s="55">
        <f>IFERROR(VLOOKUP(A67,Sheet1!$A$4:$N$2722,11,1),"-")</f>
        <v>600</v>
      </c>
      <c r="I67" s="26">
        <f>IFERROR(VLOOKUP($A67,Sheet1!$A$4:$H$2722,8,1),"-")</f>
        <v>66.63</v>
      </c>
      <c r="J67" s="26">
        <f>I67-(I67*Cuprins!$H$27)</f>
        <v>66.63</v>
      </c>
      <c r="L67" s="777"/>
    </row>
    <row r="68" spans="1:12" ht="15" customHeight="1" x14ac:dyDescent="0.3">
      <c r="A68" s="107">
        <f>Sheet1!A1250</f>
        <v>352045201000</v>
      </c>
      <c r="B68" s="744" t="str">
        <f>IFERROR(VLOOKUP(A68,Sheet1!$A$4:$H$2722,5,0),"-")</f>
        <v>Metalic board 600x600 alb G (32 buc/cut)</v>
      </c>
      <c r="C68" s="728"/>
      <c r="D68" s="745"/>
      <c r="E68" s="41" t="str">
        <f>IFERROR(VLOOKUP(A68,Sheet1!$A$4:$N$2722,7,1),"-")</f>
        <v xml:space="preserve">mp </v>
      </c>
      <c r="F68" s="56">
        <f>IFERROR(VLOOKUP(A68,Sheet1!$A$4:$N$2722,9,1),"-")</f>
        <v>0</v>
      </c>
      <c r="G68" s="38">
        <f>IFERROR(VLOOKUP(A68,Sheet1!$A$4:$N$2722,10,1),"-")</f>
        <v>600</v>
      </c>
      <c r="H68" s="57">
        <f>IFERROR(VLOOKUP(A68,Sheet1!$A$4:$N$2722,11,1),"-")</f>
        <v>600</v>
      </c>
      <c r="I68" s="292">
        <f>IFERROR(VLOOKUP($A68,Sheet1!$A$4:$H$2722,8,1),"-")</f>
        <v>64.67</v>
      </c>
      <c r="J68" s="42">
        <f>I68-(I68*Cuprins!$H$27)</f>
        <v>64.67</v>
      </c>
      <c r="L68" s="777"/>
    </row>
    <row r="69" spans="1:12" ht="15" customHeight="1" x14ac:dyDescent="0.3">
      <c r="A69" s="106">
        <f>Sheet1!A1262</f>
        <v>352045206000</v>
      </c>
      <c r="B69" s="773" t="str">
        <f>IFERROR(VLOOKUP(A69,Sheet1!$A$4:$H$2722,5,0),"-")</f>
        <v>Tavan clip-in 400x1550 alb decupat G</v>
      </c>
      <c r="C69" s="774" t="e">
        <f>VLOOKUP(#REF!,Sheet1!$A$4:$H$2722,7,1)</f>
        <v>#REF!</v>
      </c>
      <c r="D69" s="775" t="e">
        <f>VLOOKUP(#REF!,Sheet1!$A$4:$H$2722,7,1)</f>
        <v>#REF!</v>
      </c>
      <c r="E69" s="30" t="str">
        <f>IFERROR(VLOOKUP(A69,Sheet1!$A$4:$N$2722,7,1),"-")</f>
        <v xml:space="preserve">mp </v>
      </c>
      <c r="F69" s="55">
        <f>IFERROR(VLOOKUP(A69,Sheet1!$A$4:$N$2722,9,1),"-")</f>
        <v>0</v>
      </c>
      <c r="G69" s="55">
        <f>IFERROR(VLOOKUP(A69,Sheet1!$A$4:$N$2722,10,1),"-")</f>
        <v>1550</v>
      </c>
      <c r="H69" s="55">
        <f>IFERROR(VLOOKUP(A69,Sheet1!$A$4:$N$2722,11,1),"-")</f>
        <v>400</v>
      </c>
      <c r="I69" s="26">
        <f>IFERROR(VLOOKUP($A69,Sheet1!$A$4:$H$2722,8,1),"-")</f>
        <v>89.96</v>
      </c>
      <c r="J69" s="26">
        <f>I69-(I69*Cuprins!$H$27)</f>
        <v>89.96</v>
      </c>
      <c r="K69" s="8"/>
      <c r="L69" s="494">
        <f>L17+1</f>
        <v>88</v>
      </c>
    </row>
    <row r="70" spans="1:12" ht="15" customHeight="1" x14ac:dyDescent="0.3">
      <c r="A70" s="107">
        <f>Sheet1!A1261</f>
        <v>352045205500</v>
      </c>
      <c r="B70" s="744" t="str">
        <f>IFERROR(VLOOKUP(A70,Sheet1!$A$4:$H$2722,5,0),"-")</f>
        <v>Tavan clip-in 400x1550 alb G</v>
      </c>
      <c r="C70" s="728"/>
      <c r="D70" s="745"/>
      <c r="E70" s="41" t="str">
        <f>IFERROR(VLOOKUP(A70,Sheet1!$A$4:$N$2722,7,1),"-")</f>
        <v xml:space="preserve">mp </v>
      </c>
      <c r="F70" s="56">
        <f>IFERROR(VLOOKUP(A70,Sheet1!$A$4:$N$2722,9,1),"-")</f>
        <v>0</v>
      </c>
      <c r="G70" s="38">
        <f>IFERROR(VLOOKUP(A70,Sheet1!$A$4:$N$2722,10,1),"-")</f>
        <v>1550</v>
      </c>
      <c r="H70" s="57">
        <f>IFERROR(VLOOKUP(A70,Sheet1!$A$4:$N$2722,11,1),"-")</f>
        <v>400</v>
      </c>
      <c r="I70" s="292">
        <f>IFERROR(VLOOKUP($A70,Sheet1!$A$4:$H$2722,8,1),"-")</f>
        <v>50.69</v>
      </c>
      <c r="J70" s="42">
        <f>I70-(I70*Cuprins!$H$27)</f>
        <v>50.69</v>
      </c>
      <c r="L70" s="494"/>
    </row>
    <row r="71" spans="1:12" ht="15" customHeight="1" x14ac:dyDescent="0.3">
      <c r="A71" s="106">
        <f>Sheet1!A1254</f>
        <v>352045202000</v>
      </c>
      <c r="B71" s="773" t="str">
        <f>IFERROR(VLOOKUP(A71,Sheet1!$A$4:$H$2722,5,0),"-")</f>
        <v>Tavan clip-in 600x3000 AL 8/10 silver</v>
      </c>
      <c r="C71" s="774" t="e">
        <f>VLOOKUP(#REF!,Sheet1!$A$4:$H$2722,7,1)</f>
        <v>#REF!</v>
      </c>
      <c r="D71" s="775" t="e">
        <f>VLOOKUP(#REF!,Sheet1!$A$4:$H$2722,7,1)</f>
        <v>#REF!</v>
      </c>
      <c r="E71" s="30" t="str">
        <f>IFERROR(VLOOKUP(A71,Sheet1!$A$4:$N$2722,7,1),"-")</f>
        <v xml:space="preserve">mp </v>
      </c>
      <c r="F71" s="55">
        <f>IFERROR(VLOOKUP(A71,Sheet1!$A$4:$N$2722,9,1),"-")</f>
        <v>0</v>
      </c>
      <c r="G71" s="55">
        <f>IFERROR(VLOOKUP(A71,Sheet1!$A$4:$N$2722,10,1),"-")</f>
        <v>3000</v>
      </c>
      <c r="H71" s="55">
        <f>IFERROR(VLOOKUP(A71,Sheet1!$A$4:$N$2722,11,1),"-")</f>
        <v>600</v>
      </c>
      <c r="I71" s="26">
        <f>IFERROR(VLOOKUP($A71,Sheet1!$A$4:$H$2722,8,1),"-")</f>
        <v>190.06</v>
      </c>
      <c r="J71" s="26">
        <f>I71-(I71*Cuprins!$H$27)</f>
        <v>190.06</v>
      </c>
      <c r="L71" s="776" t="s">
        <v>3345</v>
      </c>
    </row>
    <row r="72" spans="1:12" ht="15" customHeight="1" x14ac:dyDescent="0.3">
      <c r="A72" s="107">
        <f>Sheet1!A1270</f>
        <v>352045901000</v>
      </c>
      <c r="B72" s="744" t="str">
        <f>IFERROR(VLOOKUP(A72,Sheet1!$A$4:$H$2722,5,0),"-")</f>
        <v>Tavan clip-in 600x600 alb decupat 155 mm</v>
      </c>
      <c r="C72" s="728"/>
      <c r="D72" s="745"/>
      <c r="E72" s="41" t="str">
        <f>IFERROR(VLOOKUP(A72,Sheet1!$A$4:$N$2722,7,1),"-")</f>
        <v xml:space="preserve">mp </v>
      </c>
      <c r="F72" s="56">
        <f>IFERROR(VLOOKUP(A72,Sheet1!$A$4:$N$2722,9,1),"-")</f>
        <v>0</v>
      </c>
      <c r="G72" s="38">
        <f>IFERROR(VLOOKUP(A72,Sheet1!$A$4:$N$2722,10,1),"-")</f>
        <v>600</v>
      </c>
      <c r="H72" s="57">
        <f>IFERROR(VLOOKUP(A72,Sheet1!$A$4:$N$2722,11,1),"-")</f>
        <v>600</v>
      </c>
      <c r="I72" s="292">
        <f>IFERROR(VLOOKUP($A72,Sheet1!$A$4:$H$2722,8,1),"-")</f>
        <v>133.31</v>
      </c>
      <c r="J72" s="42">
        <f>I72-(I72*Cuprins!$H$27)</f>
        <v>133.31</v>
      </c>
      <c r="L72" s="776"/>
    </row>
    <row r="73" spans="1:12" ht="15" customHeight="1" x14ac:dyDescent="0.3">
      <c r="A73" s="106">
        <f>Sheet1!A1269</f>
        <v>352045900500</v>
      </c>
      <c r="B73" s="773" t="str">
        <f>IFERROR(VLOOKUP(A73,Sheet1!$A$4:$H$2722,5,0),"-")</f>
        <v>Tavan clip-in 600x600 alb decupat 200 mm</v>
      </c>
      <c r="C73" s="774" t="e">
        <f>VLOOKUP(#REF!,Sheet1!$A$4:$H$2722,7,1)</f>
        <v>#REF!</v>
      </c>
      <c r="D73" s="775" t="e">
        <f>VLOOKUP(#REF!,Sheet1!$A$4:$H$2722,7,1)</f>
        <v>#REF!</v>
      </c>
      <c r="E73" s="30" t="str">
        <f>IFERROR(VLOOKUP(A73,Sheet1!$A$4:$N$2722,7,1),"-")</f>
        <v xml:space="preserve">mp </v>
      </c>
      <c r="F73" s="55">
        <f>IFERROR(VLOOKUP(A73,Sheet1!$A$4:$N$2722,9,1),"-")</f>
        <v>0</v>
      </c>
      <c r="G73" s="55">
        <f>IFERROR(VLOOKUP(A73,Sheet1!$A$4:$N$2722,10,1),"-")</f>
        <v>600</v>
      </c>
      <c r="H73" s="55">
        <f>IFERROR(VLOOKUP(A73,Sheet1!$A$4:$N$2722,11,1),"-")</f>
        <v>600</v>
      </c>
      <c r="I73" s="26">
        <f>IFERROR(VLOOKUP($A73,Sheet1!$A$4:$H$2722,8,1),"-")</f>
        <v>133.31</v>
      </c>
      <c r="J73" s="26">
        <f>I73-(I73*Cuprins!$H$27)</f>
        <v>133.31</v>
      </c>
      <c r="L73" s="776"/>
    </row>
    <row r="74" spans="1:12" ht="15" customHeight="1" x14ac:dyDescent="0.3">
      <c r="A74" s="107">
        <f>Sheet1!A1248</f>
        <v>352045200500</v>
      </c>
      <c r="B74" s="744" t="str">
        <f>IFERROR(VLOOKUP(A74,Sheet1!$A$4:$H$2722,5,0),"-")</f>
        <v>Tavan clip-in 600x600 alb otel RAL9010 G</v>
      </c>
      <c r="C74" s="728"/>
      <c r="D74" s="745"/>
      <c r="E74" s="41" t="str">
        <f>IFERROR(VLOOKUP(A74,Sheet1!$A$4:$N$2722,7,1),"-")</f>
        <v xml:space="preserve">mp </v>
      </c>
      <c r="F74" s="56">
        <f>IFERROR(VLOOKUP(A74,Sheet1!$A$4:$N$2722,9,1),"-")</f>
        <v>22</v>
      </c>
      <c r="G74" s="38">
        <f>IFERROR(VLOOKUP(A74,Sheet1!$A$4:$N$2722,10,1),"-")</f>
        <v>600</v>
      </c>
      <c r="H74" s="57">
        <f>IFERROR(VLOOKUP(A74,Sheet1!$A$4:$N$2722,11,1),"-")</f>
        <v>600</v>
      </c>
      <c r="I74" s="292">
        <f>IFERROR(VLOOKUP($A74,Sheet1!$A$4:$H$2722,8,1),"-")</f>
        <v>68.87</v>
      </c>
      <c r="J74" s="42">
        <f>I74-(I74*Cuprins!$H$27)</f>
        <v>68.87</v>
      </c>
      <c r="L74" s="776"/>
    </row>
    <row r="75" spans="1:12" ht="15" customHeight="1" x14ac:dyDescent="0.3">
      <c r="A75" s="106">
        <f>Sheet1!A1249</f>
        <v>352045200700</v>
      </c>
      <c r="B75" s="773" t="str">
        <f>IFERROR(VLOOKUP(A75,Sheet1!$A$4:$H$2722,5,0),"-")</f>
        <v>Tavan clip-in 600x600 RAL9001 aluminiu G</v>
      </c>
      <c r="C75" s="774" t="e">
        <f>VLOOKUP(#REF!,Sheet1!$A$4:$H$2722,7,1)</f>
        <v>#REF!</v>
      </c>
      <c r="D75" s="775" t="e">
        <f>VLOOKUP(#REF!,Sheet1!$A$4:$H$2722,7,1)</f>
        <v>#REF!</v>
      </c>
      <c r="E75" s="30" t="str">
        <f>IFERROR(VLOOKUP(A75,Sheet1!$A$4:$N$2722,7,1),"-")</f>
        <v xml:space="preserve">mp </v>
      </c>
      <c r="F75" s="55">
        <f>IFERROR(VLOOKUP(A75,Sheet1!$A$4:$N$2722,9,1),"-")</f>
        <v>0</v>
      </c>
      <c r="G75" s="55">
        <f>IFERROR(VLOOKUP(A75,Sheet1!$A$4:$N$2722,10,1),"-")</f>
        <v>600</v>
      </c>
      <c r="H75" s="55">
        <f>IFERROR(VLOOKUP(A75,Sheet1!$A$4:$N$2722,11,1),"-")</f>
        <v>600</v>
      </c>
      <c r="I75" s="26">
        <f>IFERROR(VLOOKUP($A75,Sheet1!$A$4:$H$2722,8,1),"-")</f>
        <v>87.4</v>
      </c>
      <c r="J75" s="26">
        <f>I75-(I75*Cuprins!$H$27)</f>
        <v>87.4</v>
      </c>
      <c r="L75" s="776"/>
    </row>
    <row r="76" spans="1:12" ht="15" customHeight="1" x14ac:dyDescent="0.3">
      <c r="A76" s="107">
        <f>Sheet1!A1260</f>
        <v>352045205000</v>
      </c>
      <c r="B76" s="744" t="str">
        <f>IFERROR(VLOOKUP(A76,Sheet1!$A$4:$H$2722,5,0),"-")</f>
        <v xml:space="preserve">Tavan clip-in 600x600 tabla expandata </v>
      </c>
      <c r="C76" s="728"/>
      <c r="D76" s="745"/>
      <c r="E76" s="41" t="str">
        <f>IFERROR(VLOOKUP(A76,Sheet1!$A$4:$N$2722,7,1),"-")</f>
        <v xml:space="preserve">mp </v>
      </c>
      <c r="F76" s="56">
        <f>IFERROR(VLOOKUP(A76,Sheet1!$A$4:$N$2722,9,1),"-")</f>
        <v>0</v>
      </c>
      <c r="G76" s="38">
        <f>IFERROR(VLOOKUP(A76,Sheet1!$A$4:$N$2722,10,1),"-")</f>
        <v>600</v>
      </c>
      <c r="H76" s="57">
        <f>IFERROR(VLOOKUP(A76,Sheet1!$A$4:$N$2722,11,1),"-")</f>
        <v>600</v>
      </c>
      <c r="I76" s="292">
        <f>IFERROR(VLOOKUP($A76,Sheet1!$A$4:$H$2722,8,1),"-")</f>
        <v>183.45</v>
      </c>
      <c r="J76" s="42">
        <f>I76-(I76*Cuprins!$H$27)</f>
        <v>183.45</v>
      </c>
      <c r="L76" s="776"/>
    </row>
    <row r="77" spans="1:12" ht="15" customHeight="1" x14ac:dyDescent="0.3">
      <c r="A77" s="106">
        <f>Sheet1!A1266</f>
        <v>352045302500</v>
      </c>
      <c r="B77" s="773" t="str">
        <f>IFERROR(VLOOKUP(A77,Sheet1!$A$4:$H$2722,5,0),"-")</f>
        <v>Tavan Grigliato 600x600 AL. 50/50 silver</v>
      </c>
      <c r="C77" s="774" t="e">
        <f>VLOOKUP(#REF!,Sheet1!$A$4:$H$2722,7,1)</f>
        <v>#REF!</v>
      </c>
      <c r="D77" s="775" t="e">
        <f>VLOOKUP(#REF!,Sheet1!$A$4:$H$2722,7,1)</f>
        <v>#REF!</v>
      </c>
      <c r="E77" s="30" t="str">
        <f>IFERROR(VLOOKUP(A77,Sheet1!$A$4:$N$2722,7,1),"-")</f>
        <v xml:space="preserve">mp </v>
      </c>
      <c r="F77" s="55">
        <f>IFERROR(VLOOKUP(A77,Sheet1!$A$4:$N$2722,9,1),"-")</f>
        <v>50</v>
      </c>
      <c r="G77" s="55">
        <f>IFERROR(VLOOKUP(A77,Sheet1!$A$4:$N$2722,10,1),"-")</f>
        <v>600</v>
      </c>
      <c r="H77" s="55">
        <f>IFERROR(VLOOKUP(A77,Sheet1!$A$4:$N$2722,11,1),"-")</f>
        <v>600</v>
      </c>
      <c r="I77" s="26">
        <f>IFERROR(VLOOKUP($A77,Sheet1!$A$4:$H$2722,8,1),"-")</f>
        <v>378.84</v>
      </c>
      <c r="J77" s="26">
        <f>I77-(I77*Cuprins!$H$27)</f>
        <v>378.84</v>
      </c>
      <c r="L77" s="776"/>
    </row>
    <row r="78" spans="1:12" ht="15" customHeight="1" x14ac:dyDescent="0.3">
      <c r="A78" s="107">
        <f>Sheet1!A1259</f>
        <v>352045204000</v>
      </c>
      <c r="B78" s="744" t="str">
        <f>IFERROR(VLOOKUP(A78,Sheet1!$A$4:$H$2722,5,0),"-")</f>
        <v>Tavan met. tegular perf. 600x600 silver</v>
      </c>
      <c r="C78" s="728"/>
      <c r="D78" s="745"/>
      <c r="E78" s="41" t="str">
        <f>IFERROR(VLOOKUP(A78,Sheet1!$A$4:$N$2722,7,1),"-")</f>
        <v xml:space="preserve">mp </v>
      </c>
      <c r="F78" s="56">
        <f>IFERROR(VLOOKUP(A78,Sheet1!$A$4:$N$2722,9,1),"-")</f>
        <v>0</v>
      </c>
      <c r="G78" s="38">
        <f>IFERROR(VLOOKUP(A78,Sheet1!$A$4:$N$2722,10,1),"-")</f>
        <v>600</v>
      </c>
      <c r="H78" s="57">
        <f>IFERROR(VLOOKUP(A78,Sheet1!$A$4:$N$2722,11,1),"-")</f>
        <v>600</v>
      </c>
      <c r="I78" s="292">
        <f>IFERROR(VLOOKUP($A78,Sheet1!$A$4:$H$2722,8,1),"-")</f>
        <v>111.95</v>
      </c>
      <c r="J78" s="42">
        <f>I78-(I78*Cuprins!$H$27)</f>
        <v>111.95</v>
      </c>
      <c r="K78" s="7"/>
      <c r="L78" s="776"/>
    </row>
    <row r="79" spans="1:12" ht="15" customHeight="1" x14ac:dyDescent="0.3">
      <c r="A79" s="106">
        <f>Sheet1!A1246</f>
        <v>352045101000</v>
      </c>
      <c r="B79" s="773" t="str">
        <f>IFERROR(VLOOKUP(A79,Sheet1!$A$4:$H$2722,5,0),"-")</f>
        <v>Tavan metalic 600x1200 FD2  5/10 arg.</v>
      </c>
      <c r="C79" s="774" t="e">
        <f>VLOOKUP(#REF!,Sheet1!$A$4:$H$2722,7,1)</f>
        <v>#REF!</v>
      </c>
      <c r="D79" s="775" t="e">
        <f>VLOOKUP(#REF!,Sheet1!$A$4:$H$2722,7,1)</f>
        <v>#REF!</v>
      </c>
      <c r="E79" s="30" t="str">
        <f>IFERROR(VLOOKUP(A79,Sheet1!$A$4:$N$2722,7,1),"-")</f>
        <v>buc</v>
      </c>
      <c r="F79" s="55">
        <f>IFERROR(VLOOKUP(A79,Sheet1!$A$4:$N$2722,9,1),"-")</f>
        <v>0</v>
      </c>
      <c r="G79" s="55">
        <f>IFERROR(VLOOKUP(A79,Sheet1!$A$4:$N$2722,10,1),"-")</f>
        <v>1200</v>
      </c>
      <c r="H79" s="55">
        <f>IFERROR(VLOOKUP(A79,Sheet1!$A$4:$N$2722,11,1),"-")</f>
        <v>600</v>
      </c>
      <c r="I79" s="26">
        <f>IFERROR(VLOOKUP($A79,Sheet1!$A$4:$H$2722,8,1),"-")</f>
        <v>66.33</v>
      </c>
      <c r="J79" s="26">
        <f>I79-(I79*Cuprins!$H$27)</f>
        <v>66.33</v>
      </c>
      <c r="K79" s="9"/>
      <c r="L79" s="776"/>
    </row>
    <row r="80" spans="1:12" ht="15" customHeight="1" x14ac:dyDescent="0.3">
      <c r="A80" s="107">
        <f>Sheet1!A1263</f>
        <v>352045301000</v>
      </c>
      <c r="B80" s="744" t="str">
        <f>IFERROR(VLOOKUP(A80,Sheet1!$A$4:$H$2722,5,0),"-")</f>
        <v xml:space="preserve">Tavan metalic celular 100x100 alb </v>
      </c>
      <c r="C80" s="728"/>
      <c r="D80" s="745"/>
      <c r="E80" s="41" t="str">
        <f>IFERROR(VLOOKUP(A80,Sheet1!$A$4:$N$2722,7,1),"-")</f>
        <v xml:space="preserve">mp </v>
      </c>
      <c r="F80" s="56">
        <f>IFERROR(VLOOKUP(A80,Sheet1!$A$4:$N$2722,9,1),"-")</f>
        <v>0</v>
      </c>
      <c r="G80" s="38">
        <f>IFERROR(VLOOKUP(A80,Sheet1!$A$4:$N$2722,10,1),"-")</f>
        <v>100</v>
      </c>
      <c r="H80" s="57">
        <f>IFERROR(VLOOKUP(A80,Sheet1!$A$4:$N$2722,11,1),"-")</f>
        <v>100</v>
      </c>
      <c r="I80" s="292">
        <f>IFERROR(VLOOKUP($A80,Sheet1!$A$4:$H$2722,8,1),"-")</f>
        <v>101.62</v>
      </c>
      <c r="J80" s="42">
        <f>I80-(I80*Cuprins!$H$27)</f>
        <v>101.62</v>
      </c>
      <c r="L80" s="776"/>
    </row>
    <row r="81" spans="1:12" ht="15" customHeight="1" x14ac:dyDescent="0.3">
      <c r="A81" s="106">
        <f>Sheet1!A1264</f>
        <v>352045301200</v>
      </c>
      <c r="B81" s="773" t="str">
        <f>IFERROR(VLOOKUP(A81,Sheet1!$A$4:$H$2722,5,0),"-")</f>
        <v>Tavan metalic celular 100x100x40 arginti</v>
      </c>
      <c r="C81" s="774" t="e">
        <f>VLOOKUP(#REF!,Sheet1!$A$4:$H$2722,7,1)</f>
        <v>#REF!</v>
      </c>
      <c r="D81" s="775" t="e">
        <f>VLOOKUP(#REF!,Sheet1!$A$4:$H$2722,7,1)</f>
        <v>#REF!</v>
      </c>
      <c r="E81" s="30" t="str">
        <f>IFERROR(VLOOKUP(A81,Sheet1!$A$4:$N$2722,7,1),"-")</f>
        <v xml:space="preserve">mp </v>
      </c>
      <c r="F81" s="55">
        <f>IFERROR(VLOOKUP(A81,Sheet1!$A$4:$N$2722,9,1),"-")</f>
        <v>40</v>
      </c>
      <c r="G81" s="55">
        <f>IFERROR(VLOOKUP(A81,Sheet1!$A$4:$N$2722,10,1),"-")</f>
        <v>100</v>
      </c>
      <c r="H81" s="55">
        <f>IFERROR(VLOOKUP(A81,Sheet1!$A$4:$N$2722,11,1),"-")</f>
        <v>100</v>
      </c>
      <c r="I81" s="26">
        <f>IFERROR(VLOOKUP($A81,Sheet1!$A$4:$H$2722,8,1),"-")</f>
        <v>112.53</v>
      </c>
      <c r="J81" s="26">
        <f>I81-(I81*Cuprins!$H$27)</f>
        <v>112.53</v>
      </c>
      <c r="K81" s="9"/>
      <c r="L81" s="776"/>
    </row>
    <row r="82" spans="1:12" ht="15" customHeight="1" x14ac:dyDescent="0.3">
      <c r="A82" s="107">
        <f>Sheet1!A1267</f>
        <v>352045307500</v>
      </c>
      <c r="B82" s="744" t="str">
        <f>IFERROR(VLOOKUP(A82,Sheet1!$A$4:$H$2722,5,0),"-")</f>
        <v>Tavan metalic celular 75x75 H40 alb</v>
      </c>
      <c r="C82" s="728"/>
      <c r="D82" s="745"/>
      <c r="E82" s="41" t="str">
        <f>IFERROR(VLOOKUP(A82,Sheet1!$A$4:$N$2722,7,1),"-")</f>
        <v xml:space="preserve">mp </v>
      </c>
      <c r="F82" s="56">
        <f>IFERROR(VLOOKUP(A82,Sheet1!$A$4:$N$2722,9,1),"-")</f>
        <v>40</v>
      </c>
      <c r="G82" s="38">
        <f>IFERROR(VLOOKUP(A82,Sheet1!$A$4:$N$2722,10,1),"-")</f>
        <v>75</v>
      </c>
      <c r="H82" s="57">
        <f>IFERROR(VLOOKUP(A82,Sheet1!$A$4:$N$2722,11,1),"-")</f>
        <v>75</v>
      </c>
      <c r="I82" s="292">
        <f>IFERROR(VLOOKUP($A82,Sheet1!$A$4:$H$2722,8,1),"-")</f>
        <v>125.54</v>
      </c>
      <c r="J82" s="42">
        <f>I82-(I82*Cuprins!$H$27)</f>
        <v>125.54</v>
      </c>
      <c r="K82" s="9"/>
      <c r="L82" s="776"/>
    </row>
    <row r="83" spans="1:12" ht="15" customHeight="1" x14ac:dyDescent="0.3">
      <c r="A83" s="106">
        <f>Sheet1!A1265</f>
        <v>352045302000</v>
      </c>
      <c r="B83" s="773" t="str">
        <f>IFERROR(VLOOKUP(A83,Sheet1!$A$4:$H$2722,5,0),"-")</f>
        <v>Tavan metalic Grigliato 200/40 alb</v>
      </c>
      <c r="C83" s="774" t="e">
        <f>VLOOKUP(#REF!,Sheet1!$A$4:$H$2722,7,1)</f>
        <v>#REF!</v>
      </c>
      <c r="D83" s="775" t="e">
        <f>VLOOKUP(#REF!,Sheet1!$A$4:$H$2722,7,1)</f>
        <v>#REF!</v>
      </c>
      <c r="E83" s="30" t="str">
        <f>IFERROR(VLOOKUP(A83,Sheet1!$A$4:$N$2722,7,1),"-")</f>
        <v xml:space="preserve">mp </v>
      </c>
      <c r="F83" s="55">
        <f>IFERROR(VLOOKUP(A83,Sheet1!$A$4:$N$2722,9,1),"-")</f>
        <v>40</v>
      </c>
      <c r="G83" s="55">
        <f>IFERROR(VLOOKUP(A83,Sheet1!$A$4:$N$2722,10,1),"-")</f>
        <v>200</v>
      </c>
      <c r="H83" s="55">
        <f>IFERROR(VLOOKUP(A83,Sheet1!$A$4:$N$2722,11,1),"-")</f>
        <v>200</v>
      </c>
      <c r="I83" s="26">
        <f>IFERROR(VLOOKUP($A83,Sheet1!$A$4:$H$2722,8,1),"-")</f>
        <v>47.75</v>
      </c>
      <c r="J83" s="26">
        <f>I83-(I83*Cuprins!$H$27)</f>
        <v>47.75</v>
      </c>
      <c r="K83" s="9"/>
      <c r="L83" s="776"/>
    </row>
    <row r="84" spans="1:12" ht="15" customHeight="1" x14ac:dyDescent="0.3">
      <c r="A84" s="107">
        <f>Sheet1!A1268</f>
        <v>352045351000</v>
      </c>
      <c r="B84" s="744" t="str">
        <f>IFERROR(VLOOKUP(A84,Sheet1!$A$4:$H$2722,5,0),"-")</f>
        <v>Tavan metalic Grigliato LINE 600x1200</v>
      </c>
      <c r="C84" s="728"/>
      <c r="D84" s="745"/>
      <c r="E84" s="41" t="str">
        <f>IFERROR(VLOOKUP(A84,Sheet1!$A$4:$N$2722,7,1),"-")</f>
        <v xml:space="preserve">mp </v>
      </c>
      <c r="F84" s="56">
        <f>IFERROR(VLOOKUP(A84,Sheet1!$A$4:$N$2722,9,1),"-")</f>
        <v>0</v>
      </c>
      <c r="G84" s="38">
        <f>IFERROR(VLOOKUP(A84,Sheet1!$A$4:$N$2722,10,1),"-")</f>
        <v>1200</v>
      </c>
      <c r="H84" s="57">
        <f>IFERROR(VLOOKUP(A84,Sheet1!$A$4:$N$2722,11,1),"-")</f>
        <v>600</v>
      </c>
      <c r="I84" s="292">
        <f>IFERROR(VLOOKUP($A84,Sheet1!$A$4:$H$2722,8,1),"-")</f>
        <v>204.81</v>
      </c>
      <c r="J84" s="42">
        <f>I84-(I84*Cuprins!$H$27)</f>
        <v>204.81</v>
      </c>
      <c r="K84" s="9"/>
      <c r="L84" s="776"/>
    </row>
    <row r="85" spans="1:12" ht="15" customHeight="1" x14ac:dyDescent="0.3">
      <c r="A85" s="106">
        <f>Sheet1!A1247</f>
        <v>352045102000</v>
      </c>
      <c r="B85" s="773" t="str">
        <f>IFERROR(VLOOKUP(A85,Sheet1!$A$4:$H$2722,5,0),"-")</f>
        <v>Tavan metalic perforat Q10 600x600 G</v>
      </c>
      <c r="C85" s="774" t="e">
        <f>VLOOKUP(#REF!,Sheet1!$A$4:$H$2722,7,1)</f>
        <v>#REF!</v>
      </c>
      <c r="D85" s="775" t="e">
        <f>VLOOKUP(#REF!,Sheet1!$A$4:$H$2722,7,1)</f>
        <v>#REF!</v>
      </c>
      <c r="E85" s="30" t="str">
        <f>IFERROR(VLOOKUP(A85,Sheet1!$A$4:$N$2722,7,1),"-")</f>
        <v xml:space="preserve">mp </v>
      </c>
      <c r="F85" s="55">
        <f>IFERROR(VLOOKUP(A85,Sheet1!$A$4:$N$2722,9,1),"-")</f>
        <v>0</v>
      </c>
      <c r="G85" s="55">
        <f>IFERROR(VLOOKUP(A85,Sheet1!$A$4:$N$2722,10,1),"-")</f>
        <v>600</v>
      </c>
      <c r="H85" s="55">
        <f>IFERROR(VLOOKUP(A85,Sheet1!$A$4:$N$2722,11,1),"-")</f>
        <v>600</v>
      </c>
      <c r="I85" s="26">
        <f>IFERROR(VLOOKUP($A85,Sheet1!$A$4:$H$2722,8,1),"-")</f>
        <v>107.83</v>
      </c>
      <c r="J85" s="26">
        <f>I85-(I85*Cuprins!$H$27)</f>
        <v>107.83</v>
      </c>
      <c r="K85" s="9"/>
      <c r="L85" s="776"/>
    </row>
    <row r="86" spans="1:12" ht="15" customHeight="1" x14ac:dyDescent="0.3">
      <c r="A86" s="107">
        <f>Sheet1!A1257</f>
        <v>352045203000</v>
      </c>
      <c r="B86" s="744" t="str">
        <f>IFERROR(VLOOKUP(A86,Sheet1!$A$4:$H$2722,5,0),"-")</f>
        <v>Tavan str. semiascunsa 600x600 +folie ac</v>
      </c>
      <c r="C86" s="728"/>
      <c r="D86" s="745"/>
      <c r="E86" s="41" t="str">
        <f>IFERROR(VLOOKUP(A86,Sheet1!$A$4:$N$2722,7,1),"-")</f>
        <v xml:space="preserve">mp </v>
      </c>
      <c r="F86" s="56">
        <f>IFERROR(VLOOKUP(A86,Sheet1!$A$4:$N$2722,9,1),"-")</f>
        <v>0</v>
      </c>
      <c r="G86" s="38">
        <f>IFERROR(VLOOKUP(A86,Sheet1!$A$4:$N$2722,10,1),"-")</f>
        <v>600</v>
      </c>
      <c r="H86" s="57">
        <f>IFERROR(VLOOKUP(A86,Sheet1!$A$4:$N$2722,11,1),"-")</f>
        <v>600</v>
      </c>
      <c r="I86" s="292">
        <f>IFERROR(VLOOKUP($A86,Sheet1!$A$4:$H$2722,8,1),"-")</f>
        <v>109.38</v>
      </c>
      <c r="J86" s="42">
        <f>I86-(I86*Cuprins!$H$27)</f>
        <v>109.38</v>
      </c>
      <c r="K86" s="9"/>
      <c r="L86" s="776"/>
    </row>
    <row r="87" spans="1:12" ht="15" customHeight="1" x14ac:dyDescent="0.3">
      <c r="A87" s="106">
        <f>Sheet1!A1255</f>
        <v>352045202500</v>
      </c>
      <c r="B87" s="773" t="str">
        <f>IFERROR(VLOOKUP(A87,Sheet1!$A$4:$H$2722,5,0),"-")</f>
        <v>Tavan str. semiascunsa 600x600 alb</v>
      </c>
      <c r="C87" s="774" t="e">
        <f>VLOOKUP(#REF!,Sheet1!$A$4:$H$2722,7,1)</f>
        <v>#REF!</v>
      </c>
      <c r="D87" s="775" t="e">
        <f>VLOOKUP(#REF!,Sheet1!$A$4:$H$2722,7,1)</f>
        <v>#REF!</v>
      </c>
      <c r="E87" s="30" t="str">
        <f>IFERROR(VLOOKUP(A87,Sheet1!$A$4:$N$2722,7,1),"-")</f>
        <v xml:space="preserve">mp </v>
      </c>
      <c r="F87" s="55">
        <f>IFERROR(VLOOKUP(A87,Sheet1!$A$4:$N$2722,9,1),"-")</f>
        <v>0</v>
      </c>
      <c r="G87" s="55">
        <f>IFERROR(VLOOKUP(A87,Sheet1!$A$4:$N$2722,10,1),"-")</f>
        <v>600</v>
      </c>
      <c r="H87" s="55">
        <f>IFERROR(VLOOKUP(A87,Sheet1!$A$4:$N$2722,11,1),"-")</f>
        <v>600</v>
      </c>
      <c r="I87" s="26">
        <f>IFERROR(VLOOKUP($A87,Sheet1!$A$4:$H$2722,8,1),"-")</f>
        <v>88.72</v>
      </c>
      <c r="J87" s="26">
        <f>I87-(I87*Cuprins!$H$27)</f>
        <v>88.72</v>
      </c>
      <c r="K87" s="9"/>
      <c r="L87" s="776"/>
    </row>
    <row r="88" spans="1:12" ht="15" customHeight="1" x14ac:dyDescent="0.3">
      <c r="A88" s="107">
        <f>Sheet1!A1256</f>
        <v>352045202800</v>
      </c>
      <c r="B88" s="744" t="str">
        <f>IFERROR(VLOOKUP(A88,Sheet1!$A$4:$H$2722,5,0),"-")</f>
        <v>Tavan str. semiascunsa 600x600 decupat</v>
      </c>
      <c r="C88" s="728"/>
      <c r="D88" s="745"/>
      <c r="E88" s="41" t="str">
        <f>IFERROR(VLOOKUP(A88,Sheet1!$A$4:$N$2722,7,1),"-")</f>
        <v xml:space="preserve">mp </v>
      </c>
      <c r="F88" s="56">
        <f>IFERROR(VLOOKUP(A88,Sheet1!$A$4:$N$2722,9,1),"-")</f>
        <v>0</v>
      </c>
      <c r="G88" s="38">
        <f>IFERROR(VLOOKUP(A88,Sheet1!$A$4:$N$2722,10,1),"-")</f>
        <v>600</v>
      </c>
      <c r="H88" s="57">
        <f>IFERROR(VLOOKUP(A88,Sheet1!$A$4:$N$2722,11,1),"-")</f>
        <v>600</v>
      </c>
      <c r="I88" s="292">
        <f>IFERROR(VLOOKUP($A88,Sheet1!$A$4:$H$2722,8,1),"-")</f>
        <v>162.4</v>
      </c>
      <c r="J88" s="42">
        <f>I88-(I88*Cuprins!$H$27)</f>
        <v>162.4</v>
      </c>
      <c r="K88" s="9"/>
      <c r="L88" s="776"/>
    </row>
    <row r="89" spans="1:12" ht="15" customHeight="1" x14ac:dyDescent="0.3">
      <c r="A89" s="106">
        <f>Sheet1!A1258</f>
        <v>352045203500</v>
      </c>
      <c r="B89" s="773" t="str">
        <f>IFERROR(VLOOKUP(A89,Sheet1!$A$4:$H$2722,5,0),"-")</f>
        <v>Tavan str.semiascunsa 600x600 dec+folie</v>
      </c>
      <c r="C89" s="774" t="e">
        <f>VLOOKUP(#REF!,Sheet1!$A$4:$H$2722,7,1)</f>
        <v>#REF!</v>
      </c>
      <c r="D89" s="775" t="e">
        <f>VLOOKUP(#REF!,Sheet1!$A$4:$H$2722,7,1)</f>
        <v>#REF!</v>
      </c>
      <c r="E89" s="30" t="str">
        <f>IFERROR(VLOOKUP(A89,Sheet1!$A$4:$N$2722,7,1),"-")</f>
        <v xml:space="preserve">mp </v>
      </c>
      <c r="F89" s="55">
        <f>IFERROR(VLOOKUP(A89,Sheet1!$A$4:$N$2722,9,1),"-")</f>
        <v>0</v>
      </c>
      <c r="G89" s="55">
        <f>IFERROR(VLOOKUP(A89,Sheet1!$A$4:$N$2722,10,1),"-")</f>
        <v>600</v>
      </c>
      <c r="H89" s="55">
        <f>IFERROR(VLOOKUP(A89,Sheet1!$A$4:$N$2722,11,1),"-")</f>
        <v>600</v>
      </c>
      <c r="I89" s="26">
        <f>IFERROR(VLOOKUP($A89,Sheet1!$A$4:$H$2722,8,1),"-")</f>
        <v>178.15</v>
      </c>
      <c r="J89" s="26">
        <f>I89-(I89*Cuprins!$H$27)</f>
        <v>178.15</v>
      </c>
      <c r="K89" s="9"/>
      <c r="L89" s="776"/>
    </row>
    <row r="90" spans="1:12" ht="15" customHeight="1" x14ac:dyDescent="0.3">
      <c r="A90" s="108"/>
      <c r="B90" s="614"/>
      <c r="C90" s="609"/>
      <c r="D90" s="615"/>
      <c r="E90" s="45"/>
      <c r="F90" s="238"/>
      <c r="G90" s="264"/>
      <c r="H90" s="264"/>
      <c r="I90" s="302"/>
      <c r="J90" s="43"/>
      <c r="K90" s="9"/>
      <c r="L90" s="776"/>
    </row>
    <row r="91" spans="1:12" ht="15" customHeight="1" x14ac:dyDescent="0.3">
      <c r="B91"/>
      <c r="C91"/>
      <c r="D91"/>
      <c r="E91"/>
      <c r="F91"/>
      <c r="G91"/>
      <c r="H91"/>
      <c r="I91"/>
      <c r="J91"/>
      <c r="L91" s="776"/>
    </row>
    <row r="92" spans="1:12" ht="15" customHeight="1" x14ac:dyDescent="0.3">
      <c r="L92" s="776"/>
    </row>
    <row r="93" spans="1:12" ht="15" customHeight="1" x14ac:dyDescent="0.3">
      <c r="L93" s="776"/>
    </row>
    <row r="94" spans="1:12" ht="15" customHeight="1" x14ac:dyDescent="0.3">
      <c r="L94" s="776"/>
    </row>
    <row r="95" spans="1:12" ht="15" customHeight="1" x14ac:dyDescent="0.3">
      <c r="L95" s="776"/>
    </row>
    <row r="96" spans="1:12" ht="15" customHeight="1" x14ac:dyDescent="0.3">
      <c r="L96" s="776"/>
    </row>
    <row r="97" spans="1:12" ht="15" customHeight="1" x14ac:dyDescent="0.3">
      <c r="L97" s="776"/>
    </row>
    <row r="98" spans="1:12" ht="15" customHeight="1" x14ac:dyDescent="0.3">
      <c r="K98" s="7"/>
      <c r="L98" s="776"/>
    </row>
    <row r="99" spans="1:12" ht="15" customHeight="1" x14ac:dyDescent="0.3">
      <c r="L99" s="776"/>
    </row>
    <row r="100" spans="1:12" ht="15" customHeight="1" x14ac:dyDescent="0.3">
      <c r="L100" s="776"/>
    </row>
    <row r="101" spans="1:12" ht="15" customHeight="1" x14ac:dyDescent="0.3">
      <c r="K101" s="9"/>
      <c r="L101" s="776"/>
    </row>
    <row r="102" spans="1:12" ht="15" customHeight="1" x14ac:dyDescent="0.3">
      <c r="L102" s="776"/>
    </row>
    <row r="103" spans="1:12" ht="15" customHeight="1" x14ac:dyDescent="0.3">
      <c r="L103" s="776"/>
    </row>
    <row r="104" spans="1:12" ht="15" customHeight="1" x14ac:dyDescent="0.3">
      <c r="L104" s="776"/>
    </row>
    <row r="105" spans="1:12" ht="15" customHeight="1" x14ac:dyDescent="0.3">
      <c r="K105" s="7"/>
      <c r="L105" s="776"/>
    </row>
    <row r="106" spans="1:12" ht="15" customHeight="1" x14ac:dyDescent="0.3">
      <c r="L106" s="777" t="s">
        <v>3235</v>
      </c>
    </row>
    <row r="107" spans="1:12" ht="15" customHeight="1" thickBot="1" x14ac:dyDescent="0.35">
      <c r="L107" s="777"/>
    </row>
    <row r="108" spans="1:12" ht="15" customHeight="1" x14ac:dyDescent="0.3">
      <c r="A108" s="686"/>
      <c r="B108" s="661" t="s">
        <v>3242</v>
      </c>
      <c r="C108" s="661"/>
      <c r="D108" s="661"/>
      <c r="E108" s="661"/>
      <c r="F108" s="661"/>
      <c r="G108" s="661"/>
      <c r="H108" s="661"/>
      <c r="I108" s="738"/>
      <c r="J108" s="664"/>
      <c r="L108" s="777"/>
    </row>
    <row r="109" spans="1:12" ht="15" customHeight="1" x14ac:dyDescent="0.3">
      <c r="A109" s="687"/>
      <c r="B109" s="662"/>
      <c r="C109" s="662"/>
      <c r="D109" s="662"/>
      <c r="E109" s="662"/>
      <c r="F109" s="662"/>
      <c r="G109" s="662"/>
      <c r="H109" s="662"/>
      <c r="I109" s="739"/>
      <c r="J109" s="665"/>
      <c r="L109" s="777"/>
    </row>
    <row r="110" spans="1:12" ht="15" customHeight="1" thickBot="1" x14ac:dyDescent="0.35">
      <c r="A110" s="688"/>
      <c r="B110" s="663"/>
      <c r="C110" s="663"/>
      <c r="D110" s="663"/>
      <c r="E110" s="663"/>
      <c r="F110" s="663"/>
      <c r="G110" s="663"/>
      <c r="H110" s="663"/>
      <c r="I110" s="740"/>
      <c r="J110" s="666"/>
      <c r="K110" s="9"/>
      <c r="L110" s="777"/>
    </row>
    <row r="111" spans="1:12" ht="15" customHeight="1" x14ac:dyDescent="0.3">
      <c r="A111" s="1"/>
      <c r="B111" s="249"/>
      <c r="C111" s="250"/>
      <c r="D111" s="250"/>
      <c r="E111" s="250"/>
      <c r="F111" s="250"/>
      <c r="G111" s="250"/>
      <c r="H111" s="251"/>
      <c r="I111" s="267"/>
      <c r="J111" s="267"/>
      <c r="L111" s="777"/>
    </row>
    <row r="112" spans="1:12" ht="15" customHeight="1" x14ac:dyDescent="0.3">
      <c r="A112" s="667"/>
      <c r="B112" s="669" t="s">
        <v>3241</v>
      </c>
      <c r="C112" s="669"/>
      <c r="D112" s="669"/>
      <c r="E112" s="669"/>
      <c r="F112" s="669"/>
      <c r="G112" s="669"/>
      <c r="H112" s="669"/>
      <c r="I112" s="671"/>
      <c r="J112" s="672"/>
      <c r="L112" s="77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77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L114" s="777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77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L116" s="777"/>
    </row>
    <row r="117" spans="1:12" ht="15" customHeight="1" x14ac:dyDescent="0.3">
      <c r="A117" s="106">
        <f>Sheet1!A1301</f>
        <v>354045208000</v>
      </c>
      <c r="B117" s="773" t="str">
        <f>IFERROR(VLOOKUP(A117,Sheet1!$A$4:$H$2722,5,0),"-")</f>
        <v>Tavan lamelar A85 otel alb</v>
      </c>
      <c r="C117" s="774" t="e">
        <f>VLOOKUP(#REF!,Sheet1!$A$4:$H$2722,7,1)</f>
        <v>#REF!</v>
      </c>
      <c r="D117" s="775" t="e">
        <f>VLOOKUP(#REF!,Sheet1!$A$4:$H$2722,7,1)</f>
        <v>#REF!</v>
      </c>
      <c r="E117" s="30" t="str">
        <f>IFERROR(VLOOKUP(A117,Sheet1!$A$4:$N$2722,7,1),"-")</f>
        <v xml:space="preserve">mp </v>
      </c>
      <c r="F117" s="55">
        <f>IFERROR(VLOOKUP(A117,Sheet1!$A$4:$N$2722,9,1),"-")</f>
        <v>0</v>
      </c>
      <c r="G117" s="55">
        <f>IFERROR(VLOOKUP(A117,Sheet1!$A$4:$N$2722,10,1),"-")</f>
        <v>750</v>
      </c>
      <c r="H117" s="55">
        <f>IFERROR(VLOOKUP(A117,Sheet1!$A$4:$N$2722,11,1),"-")</f>
        <v>750</v>
      </c>
      <c r="I117" s="26">
        <f>IFERROR(VLOOKUP($A117,Sheet1!$A$4:$H$2722,8,1),"-")</f>
        <v>166.96</v>
      </c>
      <c r="J117" s="26">
        <f>I117-(I117*Cuprins!$H$27)</f>
        <v>166.96</v>
      </c>
      <c r="L117" s="777"/>
    </row>
    <row r="118" spans="1:12" ht="15" customHeight="1" x14ac:dyDescent="0.3">
      <c r="A118" s="107">
        <f>Sheet1!A1291</f>
        <v>354045101000</v>
      </c>
      <c r="B118" s="342" t="str">
        <f>IFERROR(VLOOKUP(A118,Sheet1!$A$4:$H$2722,5,0),"-")</f>
        <v>Tavan lamelar aluminiu C200 Silver</v>
      </c>
      <c r="C118" s="343"/>
      <c r="D118" s="344"/>
      <c r="E118" s="41" t="str">
        <f>IFERROR(VLOOKUP(A118,Sheet1!$A$4:$N$2722,7,1),"-")</f>
        <v xml:space="preserve">mp </v>
      </c>
      <c r="F118" s="56">
        <f>IFERROR(VLOOKUP(A118,Sheet1!$A$4:$N$2722,9,1),"-")</f>
        <v>0</v>
      </c>
      <c r="G118" s="38">
        <f>IFERROR(VLOOKUP(A118,Sheet1!$A$4:$N$2722,10,1),"-")</f>
        <v>0</v>
      </c>
      <c r="H118" s="57">
        <f>IFERROR(VLOOKUP(A118,Sheet1!$A$4:$N$2722,11,1),"-")</f>
        <v>0</v>
      </c>
      <c r="I118" s="292">
        <f>IFERROR(VLOOKUP($A118,Sheet1!$A$4:$H$2722,8,1),"-")</f>
        <v>125.43</v>
      </c>
      <c r="J118" s="42">
        <f>I118-(I118*Cuprins!$H$27)</f>
        <v>125.43</v>
      </c>
      <c r="L118" s="777"/>
    </row>
    <row r="119" spans="1:12" ht="15" customHeight="1" x14ac:dyDescent="0.3">
      <c r="A119" s="106">
        <f>Sheet1!A1293</f>
        <v>354045201500</v>
      </c>
      <c r="B119" s="773" t="str">
        <f>IFERROR(VLOOKUP(A119,Sheet1!$A$4:$H$2722,5,0),"-")</f>
        <v>Tavan lamelar C300 aluminiu 6/10 alb</v>
      </c>
      <c r="C119" s="774" t="e">
        <f>VLOOKUP(#REF!,Sheet1!$A$4:$H$2722,7,1)</f>
        <v>#REF!</v>
      </c>
      <c r="D119" s="775" t="e">
        <f>VLOOKUP(#REF!,Sheet1!$A$4:$H$2722,7,1)</f>
        <v>#REF!</v>
      </c>
      <c r="E119" s="30" t="str">
        <f>IFERROR(VLOOKUP(A119,Sheet1!$A$4:$N$2722,7,1),"-")</f>
        <v xml:space="preserve">ml </v>
      </c>
      <c r="F119" s="55">
        <f>IFERROR(VLOOKUP(A119,Sheet1!$A$4:$N$2722,9,1),"-")</f>
        <v>0</v>
      </c>
      <c r="G119" s="55">
        <f>IFERROR(VLOOKUP(A119,Sheet1!$A$4:$N$2722,10,1),"-")</f>
        <v>0</v>
      </c>
      <c r="H119" s="55">
        <f>IFERROR(VLOOKUP(A119,Sheet1!$A$4:$N$2722,11,1),"-")</f>
        <v>0</v>
      </c>
      <c r="I119" s="26">
        <f>IFERROR(VLOOKUP($A119,Sheet1!$A$4:$H$2722,8,1),"-")</f>
        <v>52.56</v>
      </c>
      <c r="J119" s="26">
        <f>I119-(I119*Cuprins!$H$27)</f>
        <v>52.56</v>
      </c>
      <c r="L119" s="777"/>
    </row>
    <row r="120" spans="1:12" ht="15" customHeight="1" x14ac:dyDescent="0.3">
      <c r="A120" s="107">
        <f>Sheet1!A1297</f>
        <v>354045203000</v>
      </c>
      <c r="B120" s="744" t="str">
        <f>IFERROR(VLOOKUP(A120,Sheet1!$A$4:$H$2722,5,0),"-")</f>
        <v>Tavan lamelar E150 aluminiu 5/10 alb</v>
      </c>
      <c r="C120" s="728"/>
      <c r="D120" s="745"/>
      <c r="E120" s="41" t="str">
        <f>IFERROR(VLOOKUP(A120,Sheet1!$A$4:$N$2722,7,1),"-")</f>
        <v xml:space="preserve">ml </v>
      </c>
      <c r="F120" s="56">
        <f>IFERROR(VLOOKUP(A120,Sheet1!$A$4:$N$2722,9,1),"-")</f>
        <v>0</v>
      </c>
      <c r="G120" s="38">
        <f>IFERROR(VLOOKUP(A120,Sheet1!$A$4:$N$2722,10,1),"-")</f>
        <v>0</v>
      </c>
      <c r="H120" s="57">
        <f>IFERROR(VLOOKUP(A120,Sheet1!$A$4:$N$2722,11,1),"-")</f>
        <v>0</v>
      </c>
      <c r="I120" s="292">
        <f>IFERROR(VLOOKUP($A120,Sheet1!$A$4:$H$2722,8,1),"-")</f>
        <v>17.510000000000002</v>
      </c>
      <c r="J120" s="42">
        <f>I120-(I120*Cuprins!$H$27)</f>
        <v>17.510000000000002</v>
      </c>
      <c r="L120" s="777"/>
    </row>
    <row r="121" spans="1:12" ht="15" customHeight="1" x14ac:dyDescent="0.3">
      <c r="A121" s="106">
        <f>Sheet1!A1298</f>
        <v>354045204000</v>
      </c>
      <c r="B121" s="773" t="str">
        <f>IFERROR(VLOOKUP(A121,Sheet1!$A$4:$H$2722,5,0),"-")</f>
        <v>Tavan lamelar E200 aluminiu 6/10 alb</v>
      </c>
      <c r="C121" s="774" t="e">
        <f>VLOOKUP(#REF!,Sheet1!$A$4:$H$2722,7,1)</f>
        <v>#REF!</v>
      </c>
      <c r="D121" s="775" t="e">
        <f>VLOOKUP(#REF!,Sheet1!$A$4:$H$2722,7,1)</f>
        <v>#REF!</v>
      </c>
      <c r="E121" s="30" t="str">
        <f>IFERROR(VLOOKUP(A121,Sheet1!$A$4:$N$2722,7,1),"-")</f>
        <v xml:space="preserve">ml </v>
      </c>
      <c r="F121" s="55">
        <f>IFERROR(VLOOKUP(A121,Sheet1!$A$4:$N$2722,9,1),"-")</f>
        <v>0</v>
      </c>
      <c r="G121" s="55">
        <f>IFERROR(VLOOKUP(A121,Sheet1!$A$4:$N$2722,10,1),"-")</f>
        <v>0</v>
      </c>
      <c r="H121" s="55">
        <f>IFERROR(VLOOKUP(A121,Sheet1!$A$4:$N$2722,11,1),"-")</f>
        <v>0</v>
      </c>
      <c r="I121" s="26">
        <f>IFERROR(VLOOKUP($A121,Sheet1!$A$4:$H$2722,8,1),"-")</f>
        <v>31.81</v>
      </c>
      <c r="J121" s="26">
        <f>I121-(I121*Cuprins!$H$27)</f>
        <v>31.81</v>
      </c>
      <c r="L121" s="494">
        <f>L69+1</f>
        <v>89</v>
      </c>
    </row>
    <row r="122" spans="1:12" ht="15" customHeight="1" x14ac:dyDescent="0.3">
      <c r="A122" s="107">
        <f>Sheet1!A1302</f>
        <v>354045301000</v>
      </c>
      <c r="B122" s="342" t="str">
        <f>IFERROR(VLOOKUP(A122,Sheet1!$A$4:$H$2722,5,0),"-")</f>
        <v>Tavan lamelar LV 200  aluminiu 5/10</v>
      </c>
      <c r="C122" s="343"/>
      <c r="D122" s="344"/>
      <c r="E122" s="41" t="str">
        <f>IFERROR(VLOOKUP(A122,Sheet1!$A$4:$N$2722,7,1),"-")</f>
        <v xml:space="preserve">mp </v>
      </c>
      <c r="F122" s="56">
        <f>IFERROR(VLOOKUP(A122,Sheet1!$A$4:$N$2722,9,1),"-")</f>
        <v>0</v>
      </c>
      <c r="G122" s="38">
        <f>IFERROR(VLOOKUP(A122,Sheet1!$A$4:$N$2722,10,1),"-")</f>
        <v>750</v>
      </c>
      <c r="H122" s="57">
        <f>IFERROR(VLOOKUP(A122,Sheet1!$A$4:$N$2722,11,1),"-")</f>
        <v>750</v>
      </c>
      <c r="I122" s="292">
        <f>IFERROR(VLOOKUP($A122,Sheet1!$A$4:$H$2722,8,1),"-")</f>
        <v>166.96</v>
      </c>
      <c r="J122" s="42">
        <f>I122-(I122*Cuprins!$H$27)</f>
        <v>166.96</v>
      </c>
      <c r="L122" s="494"/>
    </row>
    <row r="123" spans="1:12" ht="15" customHeight="1" x14ac:dyDescent="0.3">
      <c r="A123" s="106">
        <f>Sheet1!A1300</f>
        <v>354045207000</v>
      </c>
      <c r="B123" s="773" t="str">
        <f>IFERROR(VLOOKUP(A123,Sheet1!$A$4:$H$2722,5,0),"-")</f>
        <v xml:space="preserve">Tavan lamelar LV 60  aluminiu 5/10 </v>
      </c>
      <c r="C123" s="774" t="e">
        <f>VLOOKUP(#REF!,Sheet1!$A$4:$H$2722,7,1)</f>
        <v>#REF!</v>
      </c>
      <c r="D123" s="775" t="e">
        <f>VLOOKUP(#REF!,Sheet1!$A$4:$H$2722,7,1)</f>
        <v>#REF!</v>
      </c>
      <c r="E123" s="30" t="str">
        <f>IFERROR(VLOOKUP(A123,Sheet1!$A$4:$N$2722,7,1),"-")</f>
        <v xml:space="preserve">mp </v>
      </c>
      <c r="F123" s="55">
        <f>IFERROR(VLOOKUP(A123,Sheet1!$A$4:$N$2722,9,1),"-")</f>
        <v>0</v>
      </c>
      <c r="G123" s="55">
        <f>IFERROR(VLOOKUP(A123,Sheet1!$A$4:$N$2722,10,1),"-")</f>
        <v>750</v>
      </c>
      <c r="H123" s="55">
        <f>IFERROR(VLOOKUP(A123,Sheet1!$A$4:$N$2722,11,1),"-")</f>
        <v>750</v>
      </c>
      <c r="I123" s="26">
        <f>IFERROR(VLOOKUP($A123,Sheet1!$A$4:$H$2722,8,1),"-")</f>
        <v>166.96</v>
      </c>
      <c r="J123" s="26">
        <f>I123-(I123*Cuprins!$H$27)</f>
        <v>166.96</v>
      </c>
      <c r="L123" s="776" t="s">
        <v>3345</v>
      </c>
    </row>
    <row r="124" spans="1:12" ht="15" customHeight="1" x14ac:dyDescent="0.3">
      <c r="A124" s="107">
        <f>Sheet1!A1305</f>
        <v>356045306500</v>
      </c>
      <c r="B124" s="744" t="str">
        <f>IFERROR(VLOOKUP(A124,Sheet1!$A$4:$H$2722,5,0),"-")</f>
        <v>Tavan lamelar LV150 Al. 2,00 ml G</v>
      </c>
      <c r="C124" s="728"/>
      <c r="D124" s="745"/>
      <c r="E124" s="41" t="str">
        <f>IFERROR(VLOOKUP(A124,Sheet1!$A$4:$N$2722,7,1),"-")</f>
        <v xml:space="preserve">ml </v>
      </c>
      <c r="F124" s="56">
        <f>IFERROR(VLOOKUP(A124,Sheet1!$A$4:$N$2722,9,1),"-")</f>
        <v>0</v>
      </c>
      <c r="G124" s="38">
        <f>IFERROR(VLOOKUP(A124,Sheet1!$A$4:$N$2722,10,1),"-")</f>
        <v>0</v>
      </c>
      <c r="H124" s="57">
        <f>IFERROR(VLOOKUP(A124,Sheet1!$A$4:$N$2722,11,1),"-")</f>
        <v>0</v>
      </c>
      <c r="I124" s="292">
        <f>IFERROR(VLOOKUP($A124,Sheet1!$A$4:$H$2722,8,1),"-")</f>
        <v>3.61</v>
      </c>
      <c r="J124" s="42">
        <f>I124-(I124*Cuprins!$H$27)</f>
        <v>3.61</v>
      </c>
      <c r="L124" s="776"/>
    </row>
    <row r="125" spans="1:12" ht="15" customHeight="1" x14ac:dyDescent="0.3">
      <c r="A125" s="106">
        <f>Sheet1!A1303</f>
        <v>354045301500</v>
      </c>
      <c r="B125" s="773" t="str">
        <f>IFERROR(VLOOKUP(A125,Sheet1!$A$4:$H$2722,5,0),"-")</f>
        <v>Tavan lamelar LV91  aluminiu 5/10</v>
      </c>
      <c r="C125" s="774" t="e">
        <f>VLOOKUP(#REF!,Sheet1!$A$4:$H$2722,7,1)</f>
        <v>#REF!</v>
      </c>
      <c r="D125" s="775" t="e">
        <f>VLOOKUP(#REF!,Sheet1!$A$4:$H$2722,7,1)</f>
        <v>#REF!</v>
      </c>
      <c r="E125" s="30" t="str">
        <f>IFERROR(VLOOKUP(A125,Sheet1!$A$4:$N$2722,7,1),"-")</f>
        <v xml:space="preserve">mp </v>
      </c>
      <c r="F125" s="55">
        <f>IFERROR(VLOOKUP(A125,Sheet1!$A$4:$N$2722,9,1),"-")</f>
        <v>0</v>
      </c>
      <c r="G125" s="55">
        <f>IFERROR(VLOOKUP(A125,Sheet1!$A$4:$N$2722,10,1),"-")</f>
        <v>750</v>
      </c>
      <c r="H125" s="55">
        <f>IFERROR(VLOOKUP(A125,Sheet1!$A$4:$N$2722,11,1),"-")</f>
        <v>750</v>
      </c>
      <c r="I125" s="26">
        <f>IFERROR(VLOOKUP($A125,Sheet1!$A$4:$H$2722,8,1),"-")</f>
        <v>166.96</v>
      </c>
      <c r="J125" s="26">
        <f>I125-(I125*Cuprins!$H$27)</f>
        <v>166.96</v>
      </c>
      <c r="L125" s="776"/>
    </row>
    <row r="126" spans="1:12" ht="15" customHeight="1" x14ac:dyDescent="0.3">
      <c r="A126" s="107">
        <f>Sheet1!A1304</f>
        <v>354045302600</v>
      </c>
      <c r="B126" s="342" t="str">
        <f>IFERROR(VLOOKUP(A126,Sheet1!$A$4:$H$2722,5,0),"-")</f>
        <v>Tavan lamelar LV91 aluminiu 2,00 ml G</v>
      </c>
      <c r="C126" s="343"/>
      <c r="D126" s="344"/>
      <c r="E126" s="41" t="str">
        <f>IFERROR(VLOOKUP(A126,Sheet1!$A$4:$N$2722,7,1),"-")</f>
        <v xml:space="preserve">mp </v>
      </c>
      <c r="F126" s="56">
        <f>IFERROR(VLOOKUP(A126,Sheet1!$A$4:$N$2722,9,1),"-")</f>
        <v>0</v>
      </c>
      <c r="G126" s="38">
        <f>IFERROR(VLOOKUP(A126,Sheet1!$A$4:$N$2722,10,1),"-")</f>
        <v>750</v>
      </c>
      <c r="H126" s="57">
        <f>IFERROR(VLOOKUP(A126,Sheet1!$A$4:$N$2722,11,1),"-")</f>
        <v>750</v>
      </c>
      <c r="I126" s="292">
        <f>IFERROR(VLOOKUP($A126,Sheet1!$A$4:$H$2722,8,1),"-")</f>
        <v>166.96</v>
      </c>
      <c r="J126" s="42">
        <f>I126-(I126*Cuprins!$H$27)</f>
        <v>166.96</v>
      </c>
      <c r="L126" s="776"/>
    </row>
    <row r="127" spans="1:12" ht="15" customHeight="1" x14ac:dyDescent="0.3">
      <c r="A127" s="106">
        <f>Sheet1!A1292</f>
        <v>354045200500</v>
      </c>
      <c r="B127" s="773" t="str">
        <f>IFERROR(VLOOKUP(A127,Sheet1!$A$4:$H$2722,5,0),"-")</f>
        <v>Tavan lamelar Q35 aluminiu 4/10 alb</v>
      </c>
      <c r="C127" s="774" t="e">
        <f>VLOOKUP(#REF!,Sheet1!$A$4:$H$2722,7,1)</f>
        <v>#REF!</v>
      </c>
      <c r="D127" s="775" t="e">
        <f>VLOOKUP(#REF!,Sheet1!$A$4:$H$2722,7,1)</f>
        <v>#REF!</v>
      </c>
      <c r="E127" s="30" t="str">
        <f>IFERROR(VLOOKUP(A127,Sheet1!$A$4:$N$2722,7,1),"-")</f>
        <v xml:space="preserve">ml </v>
      </c>
      <c r="F127" s="55">
        <f>IFERROR(VLOOKUP(A127,Sheet1!$A$4:$N$2722,9,1),"-")</f>
        <v>0</v>
      </c>
      <c r="G127" s="55">
        <f>IFERROR(VLOOKUP(A127,Sheet1!$A$4:$N$2722,10,1),"-")</f>
        <v>0</v>
      </c>
      <c r="H127" s="55">
        <f>IFERROR(VLOOKUP(A127,Sheet1!$A$4:$N$2722,11,1),"-")</f>
        <v>0</v>
      </c>
      <c r="I127" s="26">
        <f>IFERROR(VLOOKUP($A127,Sheet1!$A$4:$H$2722,8,1),"-")</f>
        <v>18.62</v>
      </c>
      <c r="J127" s="26">
        <f>I127-(I127*Cuprins!$H$27)</f>
        <v>18.62</v>
      </c>
      <c r="K127" s="8"/>
      <c r="L127" s="776"/>
    </row>
    <row r="128" spans="1:12" ht="15" customHeight="1" x14ac:dyDescent="0.3">
      <c r="A128" s="107">
        <f>Sheet1!A1294</f>
        <v>354045201000</v>
      </c>
      <c r="B128" s="744" t="str">
        <f>IFERROR(VLOOKUP(A128,Sheet1!$A$4:$H$2722,5,0),"-")</f>
        <v xml:space="preserve">Tavan lamelar Q50x150 </v>
      </c>
      <c r="C128" s="728"/>
      <c r="D128" s="745"/>
      <c r="E128" s="41" t="str">
        <f>IFERROR(VLOOKUP(A128,Sheet1!$A$4:$N$2722,7,1),"-")</f>
        <v xml:space="preserve">ml </v>
      </c>
      <c r="F128" s="56">
        <f>IFERROR(VLOOKUP(A128,Sheet1!$A$4:$N$2722,9,1),"-")</f>
        <v>0</v>
      </c>
      <c r="G128" s="38">
        <f>IFERROR(VLOOKUP(A128,Sheet1!$A$4:$N$2722,10,1),"-")</f>
        <v>0</v>
      </c>
      <c r="H128" s="57">
        <f>IFERROR(VLOOKUP(A128,Sheet1!$A$4:$N$2722,11,1),"-")</f>
        <v>0</v>
      </c>
      <c r="I128" s="292">
        <f>IFERROR(VLOOKUP($A128,Sheet1!$A$4:$H$2722,8,1),"-")</f>
        <v>18.62</v>
      </c>
      <c r="J128" s="42">
        <f>I128-(I128*Cuprins!$H$27)</f>
        <v>18.62</v>
      </c>
      <c r="L128" s="776"/>
    </row>
    <row r="129" spans="1:12" ht="15" customHeight="1" x14ac:dyDescent="0.3">
      <c r="A129" s="106">
        <f>Sheet1!A1295</f>
        <v>354045201200</v>
      </c>
      <c r="B129" s="773" t="str">
        <f>IFERROR(VLOOKUP(A129,Sheet1!$A$4:$H$2722,5,0),"-")</f>
        <v>Tavan lamelar Q50x70 alb</v>
      </c>
      <c r="C129" s="774" t="e">
        <f>VLOOKUP(#REF!,Sheet1!$A$4:$H$2722,7,1)</f>
        <v>#REF!</v>
      </c>
      <c r="D129" s="775" t="e">
        <f>VLOOKUP(#REF!,Sheet1!$A$4:$H$2722,7,1)</f>
        <v>#REF!</v>
      </c>
      <c r="E129" s="30" t="str">
        <f>IFERROR(VLOOKUP(A129,Sheet1!$A$4:$N$2722,7,1),"-")</f>
        <v xml:space="preserve">ml </v>
      </c>
      <c r="F129" s="55">
        <f>IFERROR(VLOOKUP(A129,Sheet1!$A$4:$N$2722,9,1),"-")</f>
        <v>0</v>
      </c>
      <c r="G129" s="55">
        <f>IFERROR(VLOOKUP(A129,Sheet1!$A$4:$N$2722,10,1),"-")</f>
        <v>0</v>
      </c>
      <c r="H129" s="55">
        <f>IFERROR(VLOOKUP(A129,Sheet1!$A$4:$N$2722,11,1),"-")</f>
        <v>0</v>
      </c>
      <c r="I129" s="26">
        <f>IFERROR(VLOOKUP($A129,Sheet1!$A$4:$H$2722,8,1),"-")</f>
        <v>18.62</v>
      </c>
      <c r="J129" s="26">
        <f>I129-(I129*Cuprins!$H$27)</f>
        <v>18.62</v>
      </c>
      <c r="L129" s="776"/>
    </row>
    <row r="130" spans="1:12" ht="15" customHeight="1" x14ac:dyDescent="0.3">
      <c r="A130" s="107">
        <f>Sheet1!A1296</f>
        <v>354045201700</v>
      </c>
      <c r="B130" s="744" t="str">
        <f>IFERROR(VLOOKUP(A130,Sheet1!$A$4:$H$2722,5,0),"-")</f>
        <v>Tavan lamelar Q80 otel zn RAL7022</v>
      </c>
      <c r="C130" s="728"/>
      <c r="D130" s="745"/>
      <c r="E130" s="41" t="str">
        <f>IFERROR(VLOOKUP(A130,Sheet1!$A$4:$N$2722,7,1),"-")</f>
        <v xml:space="preserve">ml </v>
      </c>
      <c r="F130" s="56">
        <f>IFERROR(VLOOKUP(A130,Sheet1!$A$4:$N$2722,9,1),"-")</f>
        <v>0</v>
      </c>
      <c r="G130" s="38">
        <f>IFERROR(VLOOKUP(A130,Sheet1!$A$4:$N$2722,10,1),"-")</f>
        <v>0</v>
      </c>
      <c r="H130" s="57">
        <f>IFERROR(VLOOKUP(A130,Sheet1!$A$4:$N$2722,11,1),"-")</f>
        <v>0</v>
      </c>
      <c r="I130" s="292">
        <f>IFERROR(VLOOKUP($A130,Sheet1!$A$4:$H$2722,8,1),"-")</f>
        <v>8.66</v>
      </c>
      <c r="J130" s="42">
        <f>I130-(I130*Cuprins!$H$27)</f>
        <v>8.66</v>
      </c>
      <c r="L130" s="776"/>
    </row>
    <row r="131" spans="1:12" ht="15" customHeight="1" x14ac:dyDescent="0.3">
      <c r="A131" s="106">
        <f>Sheet1!A1299</f>
        <v>354045205000</v>
      </c>
      <c r="B131" s="773" t="str">
        <f>IFERROR(VLOOKUP(A131,Sheet1!$A$4:$H$2722,5,0),"-")</f>
        <v>Tavan lamelar V35 aluminiu 5/10 alb</v>
      </c>
      <c r="C131" s="774" t="e">
        <f>VLOOKUP(#REF!,Sheet1!$A$4:$H$2722,7,1)</f>
        <v>#REF!</v>
      </c>
      <c r="D131" s="775" t="e">
        <f>VLOOKUP(#REF!,Sheet1!$A$4:$H$2722,7,1)</f>
        <v>#REF!</v>
      </c>
      <c r="E131" s="30" t="str">
        <f>IFERROR(VLOOKUP(A131,Sheet1!$A$4:$N$2722,7,1),"-")</f>
        <v xml:space="preserve">ml </v>
      </c>
      <c r="F131" s="55">
        <f>IFERROR(VLOOKUP(A131,Sheet1!$A$4:$N$2722,9,1),"-")</f>
        <v>0</v>
      </c>
      <c r="G131" s="55">
        <f>IFERROR(VLOOKUP(A131,Sheet1!$A$4:$N$2722,10,1),"-")</f>
        <v>0</v>
      </c>
      <c r="H131" s="55">
        <f>IFERROR(VLOOKUP(A131,Sheet1!$A$4:$N$2722,11,1),"-")</f>
        <v>0</v>
      </c>
      <c r="I131" s="26">
        <f>IFERROR(VLOOKUP($A131,Sheet1!$A$4:$H$2722,8,1),"-")</f>
        <v>0</v>
      </c>
      <c r="J131" s="26">
        <f>I131-(I131*Cuprins!$H$27)</f>
        <v>0</v>
      </c>
      <c r="K131"/>
      <c r="L131" s="776"/>
    </row>
    <row r="132" spans="1:12" ht="15" customHeight="1" x14ac:dyDescent="0.3">
      <c r="A132" s="108"/>
      <c r="B132" s="614" t="str">
        <f>IFERROR(VLOOKUP(A132,Sheet1!$A$4:$H$2722,5,0),"-")</f>
        <v>-</v>
      </c>
      <c r="C132" s="609"/>
      <c r="D132" s="615"/>
      <c r="E132" s="45" t="str">
        <f>IFERROR(VLOOKUP(A132,Sheet1!$A$4:$N$2722,7,1),"-")</f>
        <v>-</v>
      </c>
      <c r="F132" s="238" t="str">
        <f>IFERROR(VLOOKUP(A132,Sheet1!$A$4:$N$2722,9,1),"-")</f>
        <v>-</v>
      </c>
      <c r="G132" s="264" t="str">
        <f>IFERROR(VLOOKUP(A132,Sheet1!$A$4:$N$2722,10,1),"-")</f>
        <v>-</v>
      </c>
      <c r="H132" s="264" t="str">
        <f>IFERROR(VLOOKUP(A132,Sheet1!$A$4:$N$2722,11,1),"-")</f>
        <v>-</v>
      </c>
      <c r="I132" s="302" t="str">
        <f>IFERROR(VLOOKUP($A132,Sheet1!$A$4:$H$2722,8,1),"-")</f>
        <v>-</v>
      </c>
      <c r="J132" s="43" t="str">
        <f>IFERROR(VLOOKUP($A132,Sheet1!$A$4:$H$2722,8,1),"-")</f>
        <v>-</v>
      </c>
      <c r="K132"/>
      <c r="L132" s="776"/>
    </row>
    <row r="133" spans="1:12" ht="15" customHeight="1" x14ac:dyDescent="0.3">
      <c r="B133"/>
      <c r="C133"/>
      <c r="D133"/>
      <c r="E133"/>
      <c r="F133"/>
      <c r="G133"/>
      <c r="H133"/>
      <c r="I133"/>
      <c r="J133"/>
      <c r="K133"/>
      <c r="L133" s="776"/>
    </row>
    <row r="134" spans="1:12" ht="15" customHeight="1" x14ac:dyDescent="0.3">
      <c r="K134"/>
      <c r="L134" s="776"/>
    </row>
    <row r="135" spans="1:12" ht="15" customHeight="1" x14ac:dyDescent="0.3">
      <c r="K135"/>
      <c r="L135" s="776"/>
    </row>
    <row r="136" spans="1:12" ht="15" customHeight="1" x14ac:dyDescent="0.3">
      <c r="K136"/>
      <c r="L136" s="776"/>
    </row>
    <row r="137" spans="1:12" ht="15" customHeight="1" x14ac:dyDescent="0.3">
      <c r="K137"/>
      <c r="L137" s="776"/>
    </row>
    <row r="138" spans="1:12" ht="15" customHeight="1" x14ac:dyDescent="0.3">
      <c r="K138"/>
      <c r="L138" s="776"/>
    </row>
    <row r="139" spans="1:12" ht="15" customHeight="1" x14ac:dyDescent="0.3">
      <c r="K139"/>
      <c r="L139" s="776"/>
    </row>
    <row r="140" spans="1:12" ht="15" customHeight="1" x14ac:dyDescent="0.3">
      <c r="K140"/>
      <c r="L140" s="776"/>
    </row>
    <row r="141" spans="1:12" ht="15" customHeight="1" x14ac:dyDescent="0.3">
      <c r="K141"/>
      <c r="L141" s="776"/>
    </row>
    <row r="142" spans="1:12" ht="15" customHeight="1" x14ac:dyDescent="0.3">
      <c r="K142"/>
      <c r="L142" s="776"/>
    </row>
    <row r="143" spans="1:12" ht="15" customHeight="1" x14ac:dyDescent="0.3">
      <c r="K143"/>
      <c r="L143" s="776"/>
    </row>
    <row r="144" spans="1:12" ht="15" customHeight="1" x14ac:dyDescent="0.3">
      <c r="K144"/>
      <c r="L144" s="776"/>
    </row>
    <row r="145" spans="11:12" ht="15" customHeight="1" x14ac:dyDescent="0.3">
      <c r="K145"/>
      <c r="L145" s="776"/>
    </row>
    <row r="146" spans="11:12" ht="15" customHeight="1" x14ac:dyDescent="0.3">
      <c r="K146"/>
      <c r="L146" s="776"/>
    </row>
    <row r="147" spans="11:12" ht="15" customHeight="1" x14ac:dyDescent="0.3">
      <c r="K147"/>
      <c r="L147" s="776"/>
    </row>
    <row r="148" spans="11:12" ht="15" customHeight="1" x14ac:dyDescent="0.3">
      <c r="K148"/>
      <c r="L148" s="776"/>
    </row>
    <row r="149" spans="11:12" ht="15" customHeight="1" x14ac:dyDescent="0.3">
      <c r="K149"/>
      <c r="L149" s="776"/>
    </row>
    <row r="150" spans="11:12" ht="15" customHeight="1" x14ac:dyDescent="0.3">
      <c r="K150"/>
      <c r="L150" s="776"/>
    </row>
    <row r="151" spans="11:12" ht="15" customHeight="1" x14ac:dyDescent="0.3">
      <c r="K151"/>
      <c r="L151" s="776"/>
    </row>
    <row r="152" spans="11:12" ht="15" customHeight="1" x14ac:dyDescent="0.3">
      <c r="K152"/>
      <c r="L152" s="776"/>
    </row>
    <row r="153" spans="11:12" ht="15" customHeight="1" x14ac:dyDescent="0.3">
      <c r="K153"/>
      <c r="L153" s="776"/>
    </row>
    <row r="154" spans="11:12" ht="15" customHeight="1" x14ac:dyDescent="0.3">
      <c r="K154"/>
      <c r="L154" s="776"/>
    </row>
    <row r="155" spans="11:12" ht="15" customHeight="1" x14ac:dyDescent="0.3">
      <c r="K155"/>
      <c r="L155" s="776"/>
    </row>
    <row r="156" spans="11:12" ht="15" customHeight="1" x14ac:dyDescent="0.3">
      <c r="K156"/>
      <c r="L156" s="776"/>
    </row>
    <row r="157" spans="11:12" ht="15" customHeight="1" x14ac:dyDescent="0.3">
      <c r="K157"/>
      <c r="L157" s="776"/>
    </row>
  </sheetData>
  <mergeCells count="125">
    <mergeCell ref="L54:L68"/>
    <mergeCell ref="L69:L70"/>
    <mergeCell ref="L71:L105"/>
    <mergeCell ref="B119:D119"/>
    <mergeCell ref="B117:D117"/>
    <mergeCell ref="B120:D120"/>
    <mergeCell ref="B75:D75"/>
    <mergeCell ref="B80:D80"/>
    <mergeCell ref="B81:D81"/>
    <mergeCell ref="B82:D82"/>
    <mergeCell ref="B83:D83"/>
    <mergeCell ref="B76:D76"/>
    <mergeCell ref="B77:D77"/>
    <mergeCell ref="B78:D78"/>
    <mergeCell ref="B79:D79"/>
    <mergeCell ref="B74:D74"/>
    <mergeCell ref="B87:D87"/>
    <mergeCell ref="B88:D88"/>
    <mergeCell ref="B89:D89"/>
    <mergeCell ref="B84:D84"/>
    <mergeCell ref="B85:D85"/>
    <mergeCell ref="B86:D86"/>
    <mergeCell ref="B90:D90"/>
    <mergeCell ref="B73:D73"/>
    <mergeCell ref="L2:L16"/>
    <mergeCell ref="L17:L18"/>
    <mergeCell ref="L19:L53"/>
    <mergeCell ref="B21:D21"/>
    <mergeCell ref="B26:D26"/>
    <mergeCell ref="B27:D27"/>
    <mergeCell ref="B28:D28"/>
    <mergeCell ref="B22:D22"/>
    <mergeCell ref="B23:D23"/>
    <mergeCell ref="B24:D24"/>
    <mergeCell ref="B46:D46"/>
    <mergeCell ref="B47:D47"/>
    <mergeCell ref="B19:D19"/>
    <mergeCell ref="B20:D20"/>
    <mergeCell ref="B16:D16"/>
    <mergeCell ref="B17:D17"/>
    <mergeCell ref="B18:D18"/>
    <mergeCell ref="B44:D44"/>
    <mergeCell ref="B42:D42"/>
    <mergeCell ref="B25:D25"/>
    <mergeCell ref="B32:D32"/>
    <mergeCell ref="B33:D33"/>
    <mergeCell ref="B34:D34"/>
    <mergeCell ref="B29:D29"/>
    <mergeCell ref="B30:D30"/>
    <mergeCell ref="B31:D31"/>
    <mergeCell ref="A4:A6"/>
    <mergeCell ref="B4:H6"/>
    <mergeCell ref="I4:J6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B13:D13"/>
    <mergeCell ref="B15:D15"/>
    <mergeCell ref="J10:J12"/>
    <mergeCell ref="A56:A58"/>
    <mergeCell ref="B56:H58"/>
    <mergeCell ref="I56:J58"/>
    <mergeCell ref="A108:A110"/>
    <mergeCell ref="B108:H110"/>
    <mergeCell ref="I108:J110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B71:D71"/>
    <mergeCell ref="B72:D72"/>
    <mergeCell ref="B67:D67"/>
    <mergeCell ref="B68:D68"/>
    <mergeCell ref="B69:D69"/>
    <mergeCell ref="B65:D65"/>
    <mergeCell ref="B70:D70"/>
    <mergeCell ref="A37:A38"/>
    <mergeCell ref="B37:H38"/>
    <mergeCell ref="I37:J38"/>
    <mergeCell ref="A39:A41"/>
    <mergeCell ref="B39:D41"/>
    <mergeCell ref="E39:E41"/>
    <mergeCell ref="F39:F41"/>
    <mergeCell ref="G39:G41"/>
    <mergeCell ref="H39:H41"/>
    <mergeCell ref="I39:I41"/>
    <mergeCell ref="J39:J41"/>
    <mergeCell ref="L106:L120"/>
    <mergeCell ref="L121:L122"/>
    <mergeCell ref="L123:L157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B130:D130"/>
    <mergeCell ref="B124:D124"/>
    <mergeCell ref="B125:D125"/>
    <mergeCell ref="B127:D127"/>
    <mergeCell ref="B121:D121"/>
    <mergeCell ref="B123:D123"/>
    <mergeCell ref="B129:D129"/>
    <mergeCell ref="B131:D131"/>
    <mergeCell ref="B132:D132"/>
    <mergeCell ref="B128:D128"/>
  </mergeCells>
  <hyperlinks>
    <hyperlink ref="A1" location="Cuprins!A1" display="cuprins" xr:uid="{00000000-0004-0000-1500-000000000000}"/>
    <hyperlink ref="C1" location="'Fisa de proiect'!A1" display="Fisa de Proiect" xr:uid="{00000000-0004-0000-15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33048"/>
  </sheetPr>
  <dimension ref="A1:L53"/>
  <sheetViews>
    <sheetView view="pageBreakPreview" topLeftCell="A37" zoomScale="70" zoomScaleNormal="130" zoomScaleSheetLayoutView="70" workbookViewId="0">
      <selection activeCell="L17" sqref="L17:L18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77" t="s">
        <v>3239</v>
      </c>
    </row>
    <row r="3" spans="1:12" ht="15" customHeight="1" thickBot="1" x14ac:dyDescent="0.35">
      <c r="K3" s="7"/>
      <c r="L3" s="777"/>
    </row>
    <row r="4" spans="1:12" ht="15" customHeight="1" x14ac:dyDescent="0.3">
      <c r="A4" s="686"/>
      <c r="B4" s="661" t="s">
        <v>3240</v>
      </c>
      <c r="C4" s="661"/>
      <c r="D4" s="661"/>
      <c r="E4" s="661"/>
      <c r="F4" s="661"/>
      <c r="G4" s="661"/>
      <c r="H4" s="661"/>
      <c r="I4" s="738"/>
      <c r="J4" s="664"/>
      <c r="L4" s="777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77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77"/>
    </row>
    <row r="7" spans="1:12" ht="15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L7" s="777"/>
    </row>
    <row r="8" spans="1:12" ht="15" customHeight="1" x14ac:dyDescent="0.3">
      <c r="A8" s="667"/>
      <c r="B8" s="669" t="s">
        <v>3239</v>
      </c>
      <c r="C8" s="669"/>
      <c r="D8" s="669"/>
      <c r="E8" s="669"/>
      <c r="F8" s="669"/>
      <c r="G8" s="669"/>
      <c r="H8" s="669"/>
      <c r="I8" s="671"/>
      <c r="J8" s="672"/>
      <c r="L8" s="777"/>
    </row>
    <row r="9" spans="1:12" ht="15" customHeight="1" x14ac:dyDescent="0.3">
      <c r="A9" s="668" t="s">
        <v>2989</v>
      </c>
      <c r="B9" s="670" t="s">
        <v>2996</v>
      </c>
      <c r="C9" s="670"/>
      <c r="D9" s="670"/>
      <c r="E9" s="670" t="s">
        <v>3035</v>
      </c>
      <c r="F9" s="670" t="s">
        <v>2991</v>
      </c>
      <c r="G9" s="670" t="s">
        <v>2990</v>
      </c>
      <c r="H9" s="670" t="s">
        <v>3010</v>
      </c>
      <c r="I9" s="673" t="s">
        <v>3430</v>
      </c>
      <c r="J9" s="674" t="s">
        <v>3431</v>
      </c>
      <c r="L9" s="777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77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77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K12" s="8"/>
      <c r="L12" s="777"/>
    </row>
    <row r="13" spans="1:12" ht="15" customHeight="1" x14ac:dyDescent="0.3">
      <c r="A13" s="106">
        <f>Sheet1!A1275</f>
        <v>353042100600</v>
      </c>
      <c r="B13" s="626" t="str">
        <f>IFERROR(VLOOKUP(A13,Sheet1!$A$4:$H$2722,5,0),"-")</f>
        <v>Tavan ARTIC 24 - 600x1200x15 mm</v>
      </c>
      <c r="C13" s="627"/>
      <c r="D13" s="628"/>
      <c r="E13" s="30" t="str">
        <f>IFERROR(VLOOKUP(A13,Sheet1!$A$4:$N$2722,7,1),"-")</f>
        <v>mp</v>
      </c>
      <c r="F13" s="55">
        <f>IFERROR(VLOOKUP(A13,Sheet1!$A$4:$N$2722,9,1),"-")</f>
        <v>15</v>
      </c>
      <c r="G13" s="55">
        <f>IFERROR(VLOOKUP(A13,Sheet1!$A$4:$N$2722,10,1),"-")</f>
        <v>1200</v>
      </c>
      <c r="H13" s="55">
        <f>IFERROR(VLOOKUP(A13,Sheet1!$A$4:$N$2722,11,1),"-")</f>
        <v>600</v>
      </c>
      <c r="I13" s="26">
        <f>IFERROR(VLOOKUP($A13,Sheet1!$A$4:$H$2722,8,1),"-")</f>
        <v>50.16</v>
      </c>
      <c r="J13" s="26">
        <f>I13-(I13*Cuprins!$H$28)</f>
        <v>50.16</v>
      </c>
      <c r="L13" s="777"/>
    </row>
    <row r="14" spans="1:12" ht="15" customHeight="1" x14ac:dyDescent="0.3">
      <c r="A14" s="107">
        <f>Sheet1!A1276</f>
        <v>353042100700</v>
      </c>
      <c r="B14" s="744" t="str">
        <f>IFERROR(VLOOKUP(A14,Sheet1!$A$4:$H$2722,5,0),"-")</f>
        <v>Tavan ARTIC E 15 - 600x600x15 mm</v>
      </c>
      <c r="C14" s="728"/>
      <c r="D14" s="745"/>
      <c r="E14" s="41" t="str">
        <f>IFERROR(VLOOKUP(A14,Sheet1!$A$4:$N$2722,7,1),"-")</f>
        <v>mp</v>
      </c>
      <c r="F14" s="56">
        <f>IFERROR(VLOOKUP(A14,Sheet1!$A$4:$N$2722,9,1),"-")</f>
        <v>15</v>
      </c>
      <c r="G14" s="38">
        <f>IFERROR(VLOOKUP(A14,Sheet1!$A$4:$N$2722,10,1),"-")</f>
        <v>600</v>
      </c>
      <c r="H14" s="57">
        <f>IFERROR(VLOOKUP(A14,Sheet1!$A$4:$N$2722,11,1),"-")</f>
        <v>600</v>
      </c>
      <c r="I14" s="292">
        <f>IFERROR(VLOOKUP($A14,Sheet1!$A$4:$H$2722,8,1),"-")</f>
        <v>70.599999999999994</v>
      </c>
      <c r="J14" s="42">
        <f>I14-(I14*Cuprins!$H$28)</f>
        <v>70.599999999999994</v>
      </c>
      <c r="L14" s="777"/>
    </row>
    <row r="15" spans="1:12" ht="15" customHeight="1" x14ac:dyDescent="0.3">
      <c r="A15" s="106">
        <f>Sheet1!A1277</f>
        <v>353042100800</v>
      </c>
      <c r="B15" s="626" t="str">
        <f>IFERROR(VLOOKUP(A15,Sheet1!$A$4:$H$2722,5,0),"-")</f>
        <v>Tavan ARTIC E24 - 600x600x15 mm</v>
      </c>
      <c r="C15" s="627" t="e">
        <f>VLOOKUP(#REF!,Sheet1!$A$4:$H$2722,7,1)</f>
        <v>#REF!</v>
      </c>
      <c r="D15" s="628" t="e">
        <f>VLOOKUP(#REF!,Sheet1!$A$4:$H$2722,7,1)</f>
        <v>#REF!</v>
      </c>
      <c r="E15" s="30" t="str">
        <f>IFERROR(VLOOKUP(A15,Sheet1!$A$4:$N$2722,7,1),"-")</f>
        <v xml:space="preserve">mp </v>
      </c>
      <c r="F15" s="55">
        <f>IFERROR(VLOOKUP(A15,Sheet1!$A$4:$N$2722,9,1),"-")</f>
        <v>15</v>
      </c>
      <c r="G15" s="55">
        <f>IFERROR(VLOOKUP(A15,Sheet1!$A$4:$N$2722,10,1),"-")</f>
        <v>600</v>
      </c>
      <c r="H15" s="55">
        <f>IFERROR(VLOOKUP(A15,Sheet1!$A$4:$N$2722,11,1),"-")</f>
        <v>600</v>
      </c>
      <c r="I15" s="26">
        <f>IFERROR(VLOOKUP($A15,Sheet1!$A$4:$H$2722,8,1),"-")</f>
        <v>70.599999999999994</v>
      </c>
      <c r="J15" s="26">
        <f>I15-(I15*Cuprins!$H$28)</f>
        <v>70.599999999999994</v>
      </c>
      <c r="L15" s="777"/>
    </row>
    <row r="16" spans="1:12" ht="15" customHeight="1" x14ac:dyDescent="0.3">
      <c r="A16" s="107">
        <f>Sheet1!A1278</f>
        <v>353042101000</v>
      </c>
      <c r="B16" s="744" t="str">
        <f>IFERROR(VLOOKUP(A16,Sheet1!$A$4:$H$2722,5,0),"-")</f>
        <v>Tavan FACETT PL. 1200X600x20</v>
      </c>
      <c r="C16" s="728"/>
      <c r="D16" s="745"/>
      <c r="E16" s="41" t="str">
        <f>IFERROR(VLOOKUP(A16,Sheet1!$A$4:$N$2722,7,1),"-")</f>
        <v xml:space="preserve">mp </v>
      </c>
      <c r="F16" s="56">
        <f>IFERROR(VLOOKUP(A16,Sheet1!$A$4:$N$2722,9,1),"-")</f>
        <v>20</v>
      </c>
      <c r="G16" s="38">
        <f>IFERROR(VLOOKUP(A16,Sheet1!$A$4:$N$2722,10,1),"-")</f>
        <v>600</v>
      </c>
      <c r="H16" s="57">
        <f>IFERROR(VLOOKUP(A16,Sheet1!$A$4:$N$2722,11,1),"-")</f>
        <v>1200</v>
      </c>
      <c r="I16" s="292">
        <f>IFERROR(VLOOKUP($A16,Sheet1!$A$4:$H$2722,8,1),"-")</f>
        <v>49.9</v>
      </c>
      <c r="J16" s="42">
        <f>I16-(I16*Cuprins!$H$28)</f>
        <v>49.9</v>
      </c>
      <c r="K16"/>
      <c r="L16" s="777"/>
    </row>
    <row r="17" spans="1:12" ht="15" customHeight="1" x14ac:dyDescent="0.3">
      <c r="A17" s="106">
        <f>Sheet1!A1279</f>
        <v>353042101500</v>
      </c>
      <c r="B17" s="626" t="str">
        <f>IFERROR(VLOOKUP(A17,Sheet1!$A$4:$H$2722,5,0),"-")</f>
        <v>Tavan FACETT Plano 1250X625x20</v>
      </c>
      <c r="C17" s="627"/>
      <c r="D17" s="628"/>
      <c r="E17" s="30" t="str">
        <f>IFERROR(VLOOKUP(A17,Sheet1!$A$4:$N$2722,7,1),"-")</f>
        <v xml:space="preserve">mp </v>
      </c>
      <c r="F17" s="55">
        <f>IFERROR(VLOOKUP(A17,Sheet1!$A$4:$N$2722,9,1),"-")</f>
        <v>20</v>
      </c>
      <c r="G17" s="55">
        <f>IFERROR(VLOOKUP(A17,Sheet1!$A$4:$N$2722,10,1),"-")</f>
        <v>625</v>
      </c>
      <c r="H17" s="55">
        <f>IFERROR(VLOOKUP(A17,Sheet1!$A$4:$N$2722,11,1),"-")</f>
        <v>1250</v>
      </c>
      <c r="I17" s="26">
        <f>IFERROR(VLOOKUP($A17,Sheet1!$A$4:$H$2722,8,1),"-")</f>
        <v>66.52</v>
      </c>
      <c r="J17" s="26">
        <f>I17-(I17*Cuprins!$H$28)</f>
        <v>66.52</v>
      </c>
      <c r="K17"/>
      <c r="L17" s="494">
        <f>'Tavan Metalic'!L121+1</f>
        <v>90</v>
      </c>
    </row>
    <row r="18" spans="1:12" ht="15" customHeight="1" x14ac:dyDescent="0.3">
      <c r="A18" s="107">
        <f>Sheet1!A1280</f>
        <v>353042102000</v>
      </c>
      <c r="B18" s="744" t="str">
        <f>IFERROR(VLOOKUP(A18,Sheet1!$A$4:$H$2722,5,0),"-")</f>
        <v>Tavan PACIFIC A15/A24  -600x600x12 mm</v>
      </c>
      <c r="C18" s="728"/>
      <c r="D18" s="745"/>
      <c r="E18" s="41" t="str">
        <f>IFERROR(VLOOKUP(A18,Sheet1!$A$4:$N$2722,7,1),"-")</f>
        <v xml:space="preserve">mp </v>
      </c>
      <c r="F18" s="56">
        <f>IFERROR(VLOOKUP(A18,Sheet1!$A$4:$N$2722,9,1),"-")</f>
        <v>12</v>
      </c>
      <c r="G18" s="38">
        <f>IFERROR(VLOOKUP(A18,Sheet1!$A$4:$N$2722,10,1),"-")</f>
        <v>600</v>
      </c>
      <c r="H18" s="57">
        <f>IFERROR(VLOOKUP(A18,Sheet1!$A$4:$N$2722,11,1),"-")</f>
        <v>600</v>
      </c>
      <c r="I18" s="292">
        <f>IFERROR(VLOOKUP($A18,Sheet1!$A$4:$H$2722,8,1),"-")</f>
        <v>40.32</v>
      </c>
      <c r="J18" s="42">
        <f>I18-(I18*Cuprins!$H$28)</f>
        <v>40.32</v>
      </c>
      <c r="K18"/>
      <c r="L18" s="494"/>
    </row>
    <row r="19" spans="1:12" ht="15" customHeight="1" x14ac:dyDescent="0.3">
      <c r="A19" s="106">
        <f>Sheet1!A1281</f>
        <v>353042102500</v>
      </c>
      <c r="B19" s="626" t="str">
        <f>IFERROR(VLOOKUP(A19,Sheet1!$A$4:$H$2722,5,0),"-")</f>
        <v>Tavan SOFIT A24  600x600x12 mm</v>
      </c>
      <c r="C19" s="627" t="e">
        <f>VLOOKUP(#REF!,Sheet1!$A$4:$H$2722,7,1)</f>
        <v>#REF!</v>
      </c>
      <c r="D19" s="628" t="e">
        <f>VLOOKUP(#REF!,Sheet1!$A$4:$H$2722,7,1)</f>
        <v>#REF!</v>
      </c>
      <c r="E19" s="30" t="str">
        <f>IFERROR(VLOOKUP(A19,Sheet1!$A$4:$N$2722,7,1),"-")</f>
        <v xml:space="preserve">mp </v>
      </c>
      <c r="F19" s="55">
        <f>IFERROR(VLOOKUP(A19,Sheet1!$A$4:$N$2722,9,1),"-")</f>
        <v>12</v>
      </c>
      <c r="G19" s="55">
        <f>IFERROR(VLOOKUP(A19,Sheet1!$A$4:$N$2722,10,1),"-")</f>
        <v>600</v>
      </c>
      <c r="H19" s="55">
        <f>IFERROR(VLOOKUP(A19,Sheet1!$A$4:$N$2722,11,1),"-")</f>
        <v>600</v>
      </c>
      <c r="I19" s="26">
        <f>IFERROR(VLOOKUP($A19,Sheet1!$A$4:$H$2722,8,1),"-")</f>
        <v>23.52</v>
      </c>
      <c r="J19" s="26">
        <f>I19-(I19*Cuprins!$H$28)</f>
        <v>23.52</v>
      </c>
      <c r="K19"/>
      <c r="L19" s="776" t="s">
        <v>3345</v>
      </c>
    </row>
    <row r="20" spans="1:12" ht="15" customHeight="1" x14ac:dyDescent="0.3">
      <c r="A20" s="107">
        <f>Sheet1!A1282</f>
        <v>353042102700</v>
      </c>
      <c r="B20" s="744" t="str">
        <f>IFERROR(VLOOKUP(A20,Sheet1!$A$4:$H$2722,5,0),"-")</f>
        <v>Tavan SOFIT A24  600x600x15 mm</v>
      </c>
      <c r="C20" s="728"/>
      <c r="D20" s="745"/>
      <c r="E20" s="41" t="str">
        <f>IFERROR(VLOOKUP(A20,Sheet1!$A$4:$N$2722,7,1),"-")</f>
        <v xml:space="preserve">mp </v>
      </c>
      <c r="F20" s="56">
        <f>IFERROR(VLOOKUP(A20,Sheet1!$A$4:$N$2722,9,1),"-")</f>
        <v>15</v>
      </c>
      <c r="G20" s="38">
        <f>IFERROR(VLOOKUP(A20,Sheet1!$A$4:$N$2722,10,1),"-")</f>
        <v>600</v>
      </c>
      <c r="H20" s="57">
        <f>IFERROR(VLOOKUP(A20,Sheet1!$A$4:$N$2722,11,1),"-")</f>
        <v>600</v>
      </c>
      <c r="I20" s="292">
        <f>IFERROR(VLOOKUP($A20,Sheet1!$A$4:$H$2722,8,1),"-")</f>
        <v>25.39</v>
      </c>
      <c r="J20" s="42">
        <f>I20-(I20*Cuprins!$H$28)</f>
        <v>25.39</v>
      </c>
      <c r="K20"/>
      <c r="L20" s="776"/>
    </row>
    <row r="21" spans="1:12" ht="15" customHeight="1" x14ac:dyDescent="0.3">
      <c r="A21" s="106">
        <f>Sheet1!A1283</f>
        <v>353042103000</v>
      </c>
      <c r="B21" s="626" t="str">
        <f>IFERROR(VLOOKUP(A21,Sheet1!$A$4:$H$2722,5,0),"-")</f>
        <v>Tavan TROPIC D 1800x600x20</v>
      </c>
      <c r="C21" s="627"/>
      <c r="D21" s="628"/>
      <c r="E21" s="30" t="str">
        <f>IFERROR(VLOOKUP(A21,Sheet1!$A$4:$N$2722,7,1),"-")</f>
        <v xml:space="preserve">mp </v>
      </c>
      <c r="F21" s="55">
        <f>IFERROR(VLOOKUP(A21,Sheet1!$A$4:$N$2722,9,1),"-")</f>
        <v>20</v>
      </c>
      <c r="G21" s="55">
        <f>IFERROR(VLOOKUP(A21,Sheet1!$A$4:$N$2722,10,1),"-")</f>
        <v>600</v>
      </c>
      <c r="H21" s="55">
        <f>IFERROR(VLOOKUP(A21,Sheet1!$A$4:$N$2722,11,1),"-")</f>
        <v>1800</v>
      </c>
      <c r="I21" s="26">
        <f>IFERROR(VLOOKUP($A21,Sheet1!$A$4:$H$2722,8,1),"-")</f>
        <v>180.94</v>
      </c>
      <c r="J21" s="26">
        <f>I21-(I21*Cuprins!$H$28)</f>
        <v>180.94</v>
      </c>
      <c r="K21"/>
      <c r="L21" s="776"/>
    </row>
    <row r="22" spans="1:12" ht="15" customHeight="1" x14ac:dyDescent="0.3">
      <c r="A22" s="107">
        <f>Sheet1!A1284</f>
        <v>353042103500</v>
      </c>
      <c r="B22" s="744" t="str">
        <f>IFERROR(VLOOKUP(A22,Sheet1!$A$4:$H$2722,5,0),"-")</f>
        <v>Tavan TROPIC E 600x600x15 mm</v>
      </c>
      <c r="C22" s="728"/>
      <c r="D22" s="745"/>
      <c r="E22" s="41" t="str">
        <f>IFERROR(VLOOKUP(A22,Sheet1!$A$4:$N$2722,7,1),"-")</f>
        <v xml:space="preserve">mp </v>
      </c>
      <c r="F22" s="56">
        <f>IFERROR(VLOOKUP(A22,Sheet1!$A$4:$N$2722,9,1),"-")</f>
        <v>15</v>
      </c>
      <c r="G22" s="38">
        <f>IFERROR(VLOOKUP(A22,Sheet1!$A$4:$N$2722,10,1),"-")</f>
        <v>600</v>
      </c>
      <c r="H22" s="57">
        <f>IFERROR(VLOOKUP(A22,Sheet1!$A$4:$N$2722,11,1),"-")</f>
        <v>600</v>
      </c>
      <c r="I22" s="292">
        <f>IFERROR(VLOOKUP($A22,Sheet1!$A$4:$H$2722,8,1),"-")</f>
        <v>87.33</v>
      </c>
      <c r="J22" s="42">
        <f>I22-(I22*Cuprins!$H$28)</f>
        <v>87.33</v>
      </c>
      <c r="K22"/>
      <c r="L22" s="776"/>
    </row>
    <row r="23" spans="1:12" ht="15" customHeight="1" x14ac:dyDescent="0.3">
      <c r="A23" s="106">
        <f>Sheet1!A1285</f>
        <v>353042105000</v>
      </c>
      <c r="B23" s="626" t="str">
        <f>IFERROR(VLOOKUP(A23,Sheet1!$A$4:$H$2722,5,0),"-")</f>
        <v>Tavan SONAR D 1800x600x20 mm</v>
      </c>
      <c r="C23" s="627" t="e">
        <f>VLOOKUP(#REF!,Sheet1!$A$4:$H$2722,7,1)</f>
        <v>#REF!</v>
      </c>
      <c r="D23" s="628" t="e">
        <f>VLOOKUP(#REF!,Sheet1!$A$4:$H$2722,7,1)</f>
        <v>#REF!</v>
      </c>
      <c r="E23" s="30" t="str">
        <f>IFERROR(VLOOKUP(A23,Sheet1!$A$4:$N$2722,7,1),"-")</f>
        <v xml:space="preserve">mp </v>
      </c>
      <c r="F23" s="55">
        <f>IFERROR(VLOOKUP(A23,Sheet1!$A$4:$N$2722,9,1),"-")</f>
        <v>20</v>
      </c>
      <c r="G23" s="55">
        <f>IFERROR(VLOOKUP(A23,Sheet1!$A$4:$N$2722,10,1),"-")</f>
        <v>600</v>
      </c>
      <c r="H23" s="55">
        <f>IFERROR(VLOOKUP(A23,Sheet1!$A$4:$N$2722,11,1),"-")</f>
        <v>1800</v>
      </c>
      <c r="I23" s="26">
        <f>IFERROR(VLOOKUP($A23,Sheet1!$A$4:$H$2722,8,1),"-")</f>
        <v>191.52</v>
      </c>
      <c r="J23" s="26">
        <f>I23-(I23*Cuprins!$H$28)</f>
        <v>191.52</v>
      </c>
      <c r="K23"/>
      <c r="L23" s="776"/>
    </row>
    <row r="24" spans="1:12" ht="15" customHeight="1" x14ac:dyDescent="0.3">
      <c r="A24" s="108"/>
      <c r="B24" s="614"/>
      <c r="C24" s="609"/>
      <c r="D24" s="615"/>
      <c r="E24" s="45"/>
      <c r="F24" s="238"/>
      <c r="G24" s="264"/>
      <c r="H24" s="264"/>
      <c r="I24" s="302"/>
      <c r="J24" s="43"/>
      <c r="K24"/>
      <c r="L24" s="776"/>
    </row>
    <row r="25" spans="1:12" ht="15" customHeight="1" x14ac:dyDescent="0.3">
      <c r="K25"/>
      <c r="L25" s="776"/>
    </row>
    <row r="26" spans="1:12" ht="15" customHeight="1" x14ac:dyDescent="0.3">
      <c r="K26"/>
      <c r="L26" s="776"/>
    </row>
    <row r="27" spans="1:12" ht="15" customHeight="1" x14ac:dyDescent="0.3">
      <c r="K27"/>
      <c r="L27" s="776"/>
    </row>
    <row r="28" spans="1:12" ht="15" customHeight="1" x14ac:dyDescent="0.3">
      <c r="K28"/>
      <c r="L28" s="776"/>
    </row>
    <row r="29" spans="1:12" ht="15" customHeight="1" x14ac:dyDescent="0.3">
      <c r="K29"/>
      <c r="L29" s="776"/>
    </row>
    <row r="30" spans="1:12" ht="15" customHeight="1" x14ac:dyDescent="0.3">
      <c r="K30"/>
      <c r="L30" s="776"/>
    </row>
    <row r="31" spans="1:12" ht="15" customHeight="1" x14ac:dyDescent="0.3">
      <c r="K31"/>
      <c r="L31" s="776"/>
    </row>
    <row r="32" spans="1:12" ht="15" customHeight="1" x14ac:dyDescent="0.3">
      <c r="K32"/>
      <c r="L32" s="776"/>
    </row>
    <row r="33" spans="11:12" ht="15" customHeight="1" x14ac:dyDescent="0.3">
      <c r="K33"/>
      <c r="L33" s="776"/>
    </row>
    <row r="34" spans="11:12" ht="15" customHeight="1" x14ac:dyDescent="0.3">
      <c r="K34"/>
      <c r="L34" s="776"/>
    </row>
    <row r="35" spans="11:12" ht="15" customHeight="1" x14ac:dyDescent="0.3">
      <c r="K35"/>
      <c r="L35" s="776"/>
    </row>
    <row r="36" spans="11:12" ht="15" customHeight="1" x14ac:dyDescent="0.3">
      <c r="K36"/>
      <c r="L36" s="776"/>
    </row>
    <row r="37" spans="11:12" ht="15" customHeight="1" x14ac:dyDescent="0.3">
      <c r="K37"/>
      <c r="L37" s="776"/>
    </row>
    <row r="38" spans="11:12" ht="15" customHeight="1" x14ac:dyDescent="0.3">
      <c r="K38"/>
      <c r="L38" s="776"/>
    </row>
    <row r="39" spans="11:12" ht="15" customHeight="1" x14ac:dyDescent="0.3">
      <c r="K39"/>
      <c r="L39" s="776"/>
    </row>
    <row r="40" spans="11:12" ht="15" customHeight="1" x14ac:dyDescent="0.3">
      <c r="K40"/>
      <c r="L40" s="776"/>
    </row>
    <row r="41" spans="11:12" ht="15" customHeight="1" x14ac:dyDescent="0.3">
      <c r="K41"/>
      <c r="L41" s="776"/>
    </row>
    <row r="42" spans="11:12" ht="15" customHeight="1" x14ac:dyDescent="0.3">
      <c r="K42"/>
      <c r="L42" s="776"/>
    </row>
    <row r="43" spans="11:12" ht="15" customHeight="1" x14ac:dyDescent="0.3">
      <c r="K43"/>
      <c r="L43" s="776"/>
    </row>
    <row r="44" spans="11:12" ht="15" customHeight="1" x14ac:dyDescent="0.3">
      <c r="K44"/>
      <c r="L44" s="776"/>
    </row>
    <row r="45" spans="11:12" ht="15" customHeight="1" x14ac:dyDescent="0.3">
      <c r="K45"/>
      <c r="L45" s="776"/>
    </row>
    <row r="46" spans="11:12" ht="15" customHeight="1" x14ac:dyDescent="0.3">
      <c r="K46"/>
      <c r="L46" s="776"/>
    </row>
    <row r="47" spans="11:12" ht="15" customHeight="1" x14ac:dyDescent="0.3">
      <c r="K47"/>
      <c r="L47" s="776"/>
    </row>
    <row r="48" spans="11:12" ht="15" customHeight="1" x14ac:dyDescent="0.3">
      <c r="K48"/>
      <c r="L48" s="776"/>
    </row>
    <row r="49" spans="11:12" ht="15" customHeight="1" x14ac:dyDescent="0.3">
      <c r="K49"/>
      <c r="L49" s="776"/>
    </row>
    <row r="50" spans="11:12" ht="15" customHeight="1" x14ac:dyDescent="0.3">
      <c r="K50"/>
      <c r="L50" s="776"/>
    </row>
    <row r="51" spans="11:12" x14ac:dyDescent="0.3">
      <c r="L51" s="776"/>
    </row>
    <row r="52" spans="11:12" x14ac:dyDescent="0.3">
      <c r="L52" s="776"/>
    </row>
    <row r="53" spans="11:12" x14ac:dyDescent="0.3">
      <c r="L53" s="776"/>
    </row>
  </sheetData>
  <mergeCells count="29">
    <mergeCell ref="B24:D24"/>
    <mergeCell ref="L17:L18"/>
    <mergeCell ref="B16:D16"/>
    <mergeCell ref="B22:D22"/>
    <mergeCell ref="B23:D23"/>
    <mergeCell ref="L19:L53"/>
    <mergeCell ref="L2:L16"/>
    <mergeCell ref="B15:D15"/>
    <mergeCell ref="B17:D17"/>
    <mergeCell ref="B21:D21"/>
    <mergeCell ref="I10:I12"/>
    <mergeCell ref="J10:J12"/>
    <mergeCell ref="B18:D18"/>
    <mergeCell ref="B19:D19"/>
    <mergeCell ref="B20:D20"/>
    <mergeCell ref="B13:D13"/>
    <mergeCell ref="B14:D14"/>
    <mergeCell ref="H10:H12"/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</mergeCells>
  <hyperlinks>
    <hyperlink ref="A1" location="Cuprins!A1" display="cuprins" xr:uid="{00000000-0004-0000-1600-000000000000}"/>
    <hyperlink ref="C1" location="'Fisa de proiect'!A1" display="Fisa de Proiect" xr:uid="{00000000-0004-0000-16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33048"/>
  </sheetPr>
  <dimension ref="A1:L55"/>
  <sheetViews>
    <sheetView view="pageBreakPreview" zoomScale="80" zoomScaleNormal="130" zoomScaleSheetLayoutView="80" workbookViewId="0">
      <pane ySplit="1" topLeftCell="A2" activePane="bottomLeft" state="frozen"/>
      <selection pane="bottomLeft" activeCell="L17" sqref="L17:L18"/>
    </sheetView>
  </sheetViews>
  <sheetFormatPr defaultRowHeight="14.4" x14ac:dyDescent="0.3"/>
  <cols>
    <col min="1" max="1" width="15.33203125" customWidth="1"/>
    <col min="2" max="4" width="12.33203125" style="245" customWidth="1"/>
    <col min="5" max="5" width="3.6640625" style="245" customWidth="1"/>
    <col min="6" max="8" width="8.6640625" style="24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48" t="s">
        <v>3412</v>
      </c>
      <c r="I1" s="6"/>
      <c r="J1" s="6"/>
      <c r="L1"/>
    </row>
    <row r="2" spans="1:12" ht="15" customHeight="1" x14ac:dyDescent="0.3">
      <c r="A2" s="99"/>
      <c r="C2" s="248"/>
      <c r="I2" s="6"/>
      <c r="J2" s="6"/>
      <c r="L2" s="778" t="s">
        <v>3391</v>
      </c>
    </row>
    <row r="3" spans="1:12" ht="15" customHeight="1" thickBot="1" x14ac:dyDescent="0.35">
      <c r="A3" s="99"/>
      <c r="C3" s="248"/>
      <c r="I3" s="6"/>
      <c r="J3" s="6"/>
      <c r="L3" s="778"/>
    </row>
    <row r="4" spans="1:12" ht="15" customHeight="1" x14ac:dyDescent="0.3">
      <c r="A4" s="686"/>
      <c r="B4" s="661" t="s">
        <v>3386</v>
      </c>
      <c r="C4" s="661"/>
      <c r="D4" s="661"/>
      <c r="E4" s="661"/>
      <c r="F4" s="661"/>
      <c r="G4" s="661"/>
      <c r="H4" s="661"/>
      <c r="I4" s="738"/>
      <c r="J4" s="664"/>
      <c r="L4" s="778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78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78"/>
    </row>
    <row r="7" spans="1:12" ht="15" customHeight="1" x14ac:dyDescent="0.3">
      <c r="L7" s="778"/>
    </row>
    <row r="8" spans="1:12" ht="15" customHeight="1" x14ac:dyDescent="0.3">
      <c r="A8" s="667"/>
      <c r="B8" s="669" t="s">
        <v>3237</v>
      </c>
      <c r="C8" s="669"/>
      <c r="D8" s="669"/>
      <c r="E8" s="669"/>
      <c r="F8" s="669"/>
      <c r="G8" s="669"/>
      <c r="H8" s="669"/>
      <c r="I8" s="671"/>
      <c r="J8" s="672"/>
      <c r="L8" s="778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78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778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K11" s="9"/>
      <c r="L11" s="778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K12" s="9"/>
      <c r="L12" s="778"/>
    </row>
    <row r="13" spans="1:12" ht="15" customHeight="1" x14ac:dyDescent="0.3">
      <c r="A13" s="106">
        <f>Sheet1!A1208</f>
        <v>351041810200</v>
      </c>
      <c r="B13" s="708" t="str">
        <f>IFERROR(VLOOKUP(A13,Sheet1!$A$4:$H$2722,5,0),"-")</f>
        <v>FM OPTIMA L Canopy -small Circle - 2 buc</v>
      </c>
      <c r="C13" s="709" t="e">
        <f>VLOOKUP(#REF!,Sheet1!$A$4:$H$2722,7,1)</f>
        <v>#REF!</v>
      </c>
      <c r="D13" s="710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568.58000000000004</v>
      </c>
      <c r="J13" s="26">
        <f>I13-(I13*Cuprins!$H$29)</f>
        <v>568.58000000000004</v>
      </c>
      <c r="L13" s="778"/>
    </row>
    <row r="14" spans="1:12" ht="15" customHeight="1" x14ac:dyDescent="0.3">
      <c r="A14" s="107">
        <f>Sheet1!A1209</f>
        <v>351041810400</v>
      </c>
      <c r="B14" s="268" t="str">
        <f>IFERROR(VLOOKUP(A14,Sheet1!$A$4:$H$2722,5,0),"-")</f>
        <v>FM OPTIMA Canopy - Circle - 2 buc</v>
      </c>
      <c r="C14" s="261"/>
      <c r="D14" s="269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2059.9299999999998</v>
      </c>
      <c r="J14" s="42">
        <f>I14-(I14*Cuprins!$H$29)</f>
        <v>2059.9299999999998</v>
      </c>
      <c r="L14" s="778"/>
    </row>
    <row r="15" spans="1:12" ht="15" customHeight="1" x14ac:dyDescent="0.3">
      <c r="A15" s="106">
        <f>Sheet1!A1210</f>
        <v>351041810500</v>
      </c>
      <c r="B15" s="708" t="str">
        <f>IFERROR(VLOOKUP(A15,Sheet1!$A$4:$H$2722,5,0),"-")</f>
        <v>FM OPTIMA Canopy - Circle - 4 buc</v>
      </c>
      <c r="C15" s="709" t="e">
        <f>VLOOKUP(#REF!,Sheet1!$A$4:$H$2722,7,1)</f>
        <v>#REF!</v>
      </c>
      <c r="D15" s="710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1368.03</v>
      </c>
      <c r="J15" s="26">
        <f>I15-(I15*Cuprins!$H$29)</f>
        <v>1368.03</v>
      </c>
      <c r="L15" s="778"/>
    </row>
    <row r="16" spans="1:12" ht="15" customHeight="1" x14ac:dyDescent="0.3">
      <c r="A16" s="107">
        <f>Sheet1!A1211</f>
        <v>351041810800</v>
      </c>
      <c r="B16" s="268" t="str">
        <f>IFERROR(VLOOKUP(A16,Sheet1!$A$4:$H$2722,5,0),"-")</f>
        <v>FM OPTIMA Canopy - Hexagon - 1 buc</v>
      </c>
      <c r="C16" s="326"/>
      <c r="D16" s="269"/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2505.3200000000002</v>
      </c>
      <c r="J16" s="42">
        <f>I16-(I16*Cuprins!$H$29)</f>
        <v>2505.3200000000002</v>
      </c>
      <c r="K16" s="7"/>
      <c r="L16" s="778"/>
    </row>
    <row r="17" spans="1:12" ht="15" customHeight="1" x14ac:dyDescent="0.3">
      <c r="A17" s="106">
        <f>Sheet1!A1212</f>
        <v>351041810900</v>
      </c>
      <c r="B17" s="708" t="str">
        <f>IFERROR(VLOOKUP(A17,Sheet1!$A$4:$H$2722,5,0),"-")</f>
        <v>FM OPTIMA Canopy - Hexagon - 2 buc</v>
      </c>
      <c r="C17" s="709" t="e">
        <f>VLOOKUP(#REF!,Sheet1!$A$4:$H$2722,7,1)</f>
        <v>#REF!</v>
      </c>
      <c r="D17" s="710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2059.9299999999998</v>
      </c>
      <c r="J17" s="26">
        <f>I17-(I17*Cuprins!$H$29)</f>
        <v>2059.9299999999998</v>
      </c>
      <c r="L17" s="494">
        <f>'Tavan Vata'!L17:L18+1</f>
        <v>91</v>
      </c>
    </row>
    <row r="18" spans="1:12" ht="15" customHeight="1" x14ac:dyDescent="0.3">
      <c r="A18" s="107">
        <f>Sheet1!A1213</f>
        <v>351041811000</v>
      </c>
      <c r="B18" s="268" t="str">
        <f>IFERROR(VLOOKUP(A18,Sheet1!$A$4:$H$2722,5,0),"-")</f>
        <v>FM OPTIMA Canopy - Hexagon - 4 buc</v>
      </c>
      <c r="C18" s="326"/>
      <c r="D18" s="269"/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1368.03</v>
      </c>
      <c r="J18" s="42">
        <f>I18-(I18*Cuprins!$H$29)</f>
        <v>1368.03</v>
      </c>
      <c r="L18" s="494"/>
    </row>
    <row r="19" spans="1:12" ht="15" customHeight="1" x14ac:dyDescent="0.3">
      <c r="A19" s="106">
        <f>Sheet1!A1214</f>
        <v>351041811400</v>
      </c>
      <c r="B19" s="708" t="str">
        <f>IFERROR(VLOOKUP(A19,Sheet1!$A$4:$H$2722,5,0),"-")</f>
        <v>FM OPTIMA L Canopy circle 1200x40 -2 buc</v>
      </c>
      <c r="C19" s="709" t="e">
        <f>VLOOKUP(#REF!,Sheet1!$A$4:$H$2722,7,1)</f>
        <v>#REF!</v>
      </c>
      <c r="D19" s="710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40</v>
      </c>
      <c r="H19" s="247">
        <f>IFERROR(VLOOKUP(A19,Sheet1!$A$4:$N$2722,11,1),"-")</f>
        <v>1200</v>
      </c>
      <c r="I19" s="26">
        <f>IFERROR(VLOOKUP($A19,Sheet1!$A$4:$H$2722,8,1),"-")</f>
        <v>795.34</v>
      </c>
      <c r="J19" s="26">
        <f>I19-(I19*Cuprins!$H$29)</f>
        <v>795.34</v>
      </c>
      <c r="L19" s="779" t="s">
        <v>3345</v>
      </c>
    </row>
    <row r="20" spans="1:12" ht="15" customHeight="1" x14ac:dyDescent="0.3">
      <c r="A20" s="107">
        <f>Sheet1!A1215</f>
        <v>351041811500</v>
      </c>
      <c r="B20" s="268" t="str">
        <f>IFERROR(VLOOKUP(A20,Sheet1!$A$4:$H$2722,5,0),"-")</f>
        <v>FM OPTIMA Canopy - Trapezoid - 1 buc</v>
      </c>
      <c r="C20" s="326"/>
      <c r="D20" s="269"/>
      <c r="E20" s="235" t="str">
        <f>IFERROR(VLOOKUP(A20,Sheet1!$A$4:$N$2722,7,1),"-")</f>
        <v>buc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2505.3200000000002</v>
      </c>
      <c r="J20" s="42">
        <f>I20-(I20*Cuprins!$H$29)</f>
        <v>2505.3200000000002</v>
      </c>
      <c r="L20" s="779"/>
    </row>
    <row r="21" spans="1:12" ht="15" customHeight="1" x14ac:dyDescent="0.3">
      <c r="A21" s="106">
        <f>Sheet1!A1216</f>
        <v>351041812000</v>
      </c>
      <c r="B21" s="708" t="str">
        <f>IFERROR(VLOOKUP(A21,Sheet1!$A$4:$H$2722,5,0),"-")</f>
        <v>FM OPTIMA Canopy - Trapezoid - 2 buc</v>
      </c>
      <c r="C21" s="709" t="e">
        <f>VLOOKUP(#REF!,Sheet1!$A$4:$H$2722,7,1)</f>
        <v>#REF!</v>
      </c>
      <c r="D21" s="710" t="e">
        <f>VLOOKUP(#REF!,Sheet1!$A$4:$H$2722,7,1)</f>
        <v>#REF!</v>
      </c>
      <c r="E21" s="247" t="str">
        <f>IFERROR(VLOOKUP(A21,Sheet1!$A$4:$N$2722,7,1),"-")</f>
        <v xml:space="preserve">mp 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2059.9299999999998</v>
      </c>
      <c r="J21" s="26">
        <f>I21-(I21*Cuprins!$H$29)</f>
        <v>2059.9299999999998</v>
      </c>
      <c r="K21" s="9"/>
      <c r="L21" s="779"/>
    </row>
    <row r="22" spans="1:12" ht="15" customHeight="1" x14ac:dyDescent="0.3">
      <c r="A22" s="107">
        <f>Sheet1!A1217</f>
        <v>351041812500</v>
      </c>
      <c r="B22" s="268" t="str">
        <f>IFERROR(VLOOKUP(A22,Sheet1!$A$4:$H$2722,5,0),"-")</f>
        <v>FM OPTIMA Canopy - Trapezoid - 4 buc</v>
      </c>
      <c r="C22" s="326"/>
      <c r="D22" s="269"/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1374.76</v>
      </c>
      <c r="J22" s="42">
        <f>I22-(I22*Cuprins!$H$29)</f>
        <v>1374.76</v>
      </c>
      <c r="L22" s="779"/>
    </row>
    <row r="23" spans="1:12" ht="15" customHeight="1" x14ac:dyDescent="0.3">
      <c r="A23" s="106">
        <f>Sheet1!A1218</f>
        <v>351041815000</v>
      </c>
      <c r="B23" s="708" t="str">
        <f>IFERROR(VLOOKUP(A23,Sheet1!$A$4:$H$2722,5,0),"-")</f>
        <v>FM OPTIMA L Canopy square 1200x1200x40</v>
      </c>
      <c r="C23" s="709" t="e">
        <f>VLOOKUP(#REF!,Sheet1!$A$4:$H$2722,7,1)</f>
        <v>#REF!</v>
      </c>
      <c r="D23" s="710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1200</v>
      </c>
      <c r="H23" s="247">
        <f>IFERROR(VLOOKUP(A23,Sheet1!$A$4:$N$2722,11,1),"-")</f>
        <v>1200</v>
      </c>
      <c r="I23" s="26">
        <f>IFERROR(VLOOKUP($A23,Sheet1!$A$4:$H$2722,8,1),"-")</f>
        <v>795.34</v>
      </c>
      <c r="J23" s="26">
        <f>I23-(I23*Cuprins!$H$29)</f>
        <v>795.34</v>
      </c>
      <c r="L23" s="779"/>
    </row>
    <row r="24" spans="1:12" ht="15" customHeight="1" x14ac:dyDescent="0.3">
      <c r="A24" s="107">
        <f>Sheet1!A1219</f>
        <v>351041816000</v>
      </c>
      <c r="B24" s="268" t="str">
        <f>IFERROR(VLOOKUP(A24,Sheet1!$A$4:$H$2722,5,0),"-")</f>
        <v>FM OPTIMA L Canopy flat 900x1800 -2 buc</v>
      </c>
      <c r="C24" s="326"/>
      <c r="D24" s="269"/>
      <c r="E24" s="235" t="str">
        <f>IFERROR(VLOOKUP(A24,Sheet1!$A$4:$N$2722,7,1),"-")</f>
        <v>buc</v>
      </c>
      <c r="F24" s="237">
        <f>IFERROR(VLOOKUP(A24,Sheet1!$A$4:$N$2722,9,1),"-")</f>
        <v>0</v>
      </c>
      <c r="G24" s="242">
        <f>IFERROR(VLOOKUP(A24,Sheet1!$A$4:$N$2722,10,1),"-")</f>
        <v>1800</v>
      </c>
      <c r="H24" s="235">
        <f>IFERROR(VLOOKUP(A24,Sheet1!$A$4:$N$2722,11,1),"-")</f>
        <v>900</v>
      </c>
      <c r="I24" s="292">
        <f>IFERROR(VLOOKUP($A24,Sheet1!$A$4:$H$2722,8,1),"-")</f>
        <v>908.99</v>
      </c>
      <c r="J24" s="42">
        <f>I24-(I24*Cuprins!$H$29)</f>
        <v>908.99</v>
      </c>
      <c r="L24" s="779"/>
    </row>
    <row r="25" spans="1:12" ht="15" customHeight="1" x14ac:dyDescent="0.3">
      <c r="A25" s="106">
        <f>Sheet1!A1220</f>
        <v>351041816500</v>
      </c>
      <c r="B25" s="708" t="str">
        <f>IFERROR(VLOOKUP(A25,Sheet1!$A$4:$H$2722,5,0),"-")</f>
        <v>FM OPTIMA L Canopy flat 1200x2400 -2 buc</v>
      </c>
      <c r="C25" s="709" t="e">
        <f>VLOOKUP(#REF!,Sheet1!$A$4:$H$2722,7,1)</f>
        <v>#REF!</v>
      </c>
      <c r="D25" s="710" t="e">
        <f>VLOOKUP(#REF!,Sheet1!$A$4:$H$2722,7,1)</f>
        <v>#REF!</v>
      </c>
      <c r="E25" s="247" t="str">
        <f>IFERROR(VLOOKUP(A25,Sheet1!$A$4:$N$2722,7,1),"-")</f>
        <v>buc</v>
      </c>
      <c r="F25" s="247">
        <f>IFERROR(VLOOKUP(A25,Sheet1!$A$4:$N$2722,9,1),"-")</f>
        <v>0</v>
      </c>
      <c r="G25" s="247">
        <f>IFERROR(VLOOKUP(A25,Sheet1!$A$4:$N$2722,10,1),"-")</f>
        <v>2400</v>
      </c>
      <c r="H25" s="247">
        <f>IFERROR(VLOOKUP(A25,Sheet1!$A$4:$N$2722,11,1),"-")</f>
        <v>1200</v>
      </c>
      <c r="I25" s="26">
        <f>IFERROR(VLOOKUP($A25,Sheet1!$A$4:$H$2722,8,1),"-")</f>
        <v>1187.1500000000001</v>
      </c>
      <c r="J25" s="26">
        <f>I25-(I25*Cuprins!$H$29)</f>
        <v>1187.1500000000001</v>
      </c>
      <c r="L25" s="779"/>
    </row>
    <row r="26" spans="1:12" ht="15" customHeight="1" x14ac:dyDescent="0.3">
      <c r="A26" s="108">
        <f>Sheet1!A1221</f>
        <v>351041817000</v>
      </c>
      <c r="B26" s="614" t="str">
        <f>IFERROR(VLOOKUP(A26,Sheet1!$A$4:$H$2722,5,0),"-")</f>
        <v>FM OPTIMA L Canopy rectangle 1800x1200</v>
      </c>
      <c r="C26" s="609"/>
      <c r="D26" s="615"/>
      <c r="E26" s="45" t="str">
        <f>IFERROR(VLOOKUP(A26,Sheet1!$A$4:$N$2722,7,1),"-")</f>
        <v>buc</v>
      </c>
      <c r="F26" s="238">
        <f>IFERROR(VLOOKUP(A26,Sheet1!$A$4:$N$2722,9,1),"-")</f>
        <v>0</v>
      </c>
      <c r="G26" s="264">
        <f>IFERROR(VLOOKUP(A26,Sheet1!$A$4:$N$2722,10,1),"-")</f>
        <v>1200</v>
      </c>
      <c r="H26" s="264">
        <f>IFERROR(VLOOKUP(A26,Sheet1!$A$4:$N$2722,11,1),"-")</f>
        <v>1800</v>
      </c>
      <c r="I26" s="302">
        <f>IFERROR(VLOOKUP($A26,Sheet1!$A$4:$H$2722,8,1),"-")</f>
        <v>913.24</v>
      </c>
      <c r="J26" s="43">
        <f>I26-(I26*Cuprins!$H$29)</f>
        <v>913.24</v>
      </c>
      <c r="L26" s="779"/>
    </row>
    <row r="27" spans="1:12" ht="15" customHeight="1" x14ac:dyDescent="0.3">
      <c r="B27"/>
      <c r="C27"/>
      <c r="D27"/>
      <c r="E27"/>
      <c r="F27"/>
      <c r="G27"/>
      <c r="H27"/>
      <c r="L27" s="779"/>
    </row>
    <row r="28" spans="1:12" ht="15" customHeight="1" x14ac:dyDescent="0.3">
      <c r="A28" s="667"/>
      <c r="B28" s="669" t="s">
        <v>3238</v>
      </c>
      <c r="C28" s="669"/>
      <c r="D28" s="669"/>
      <c r="E28" s="669"/>
      <c r="F28" s="669"/>
      <c r="G28" s="669"/>
      <c r="H28" s="669"/>
      <c r="I28" s="671"/>
      <c r="J28" s="672"/>
      <c r="L28" s="779"/>
    </row>
    <row r="29" spans="1:12" ht="15" customHeight="1" x14ac:dyDescent="0.3">
      <c r="A29" s="668"/>
      <c r="B29" s="670"/>
      <c r="C29" s="670"/>
      <c r="D29" s="670"/>
      <c r="E29" s="670"/>
      <c r="F29" s="670"/>
      <c r="G29" s="670"/>
      <c r="H29" s="670"/>
      <c r="I29" s="673"/>
      <c r="J29" s="674"/>
      <c r="L29" s="779"/>
    </row>
    <row r="30" spans="1:12" ht="15" customHeight="1" x14ac:dyDescent="0.3">
      <c r="A30" s="698" t="s">
        <v>2989</v>
      </c>
      <c r="B30" s="631" t="s">
        <v>2996</v>
      </c>
      <c r="C30" s="631"/>
      <c r="D30" s="631"/>
      <c r="E30" s="642" t="s">
        <v>3035</v>
      </c>
      <c r="F30" s="642" t="s">
        <v>2991</v>
      </c>
      <c r="G30" s="642" t="s">
        <v>2990</v>
      </c>
      <c r="H30" s="642" t="s">
        <v>3010</v>
      </c>
      <c r="I30" s="522" t="s">
        <v>3430</v>
      </c>
      <c r="J30" s="498" t="s">
        <v>3431</v>
      </c>
      <c r="L30" s="779"/>
    </row>
    <row r="31" spans="1:12" ht="15" customHeight="1" x14ac:dyDescent="0.3">
      <c r="A31" s="699"/>
      <c r="B31" s="633"/>
      <c r="C31" s="633"/>
      <c r="D31" s="633"/>
      <c r="E31" s="643"/>
      <c r="F31" s="643"/>
      <c r="G31" s="643"/>
      <c r="H31" s="643"/>
      <c r="I31" s="524"/>
      <c r="J31" s="500"/>
      <c r="L31" s="779"/>
    </row>
    <row r="32" spans="1:12" ht="15" customHeight="1" x14ac:dyDescent="0.3">
      <c r="A32" s="700"/>
      <c r="B32" s="635"/>
      <c r="C32" s="635"/>
      <c r="D32" s="635"/>
      <c r="E32" s="644"/>
      <c r="F32" s="643"/>
      <c r="G32" s="644"/>
      <c r="H32" s="644"/>
      <c r="I32" s="524"/>
      <c r="J32" s="500"/>
      <c r="L32" s="779"/>
    </row>
    <row r="33" spans="1:12" ht="15" customHeight="1" x14ac:dyDescent="0.3">
      <c r="A33" s="106">
        <f>Sheet1!A1223</f>
        <v>351041820500</v>
      </c>
      <c r="B33" s="708" t="str">
        <f>IFERROR(VLOOKUP(A33,Sheet1!$A$4:$H$2722,5,0),"-")</f>
        <v>FM OPTIMA Baffle Curves 1800x400 - 2 buc</v>
      </c>
      <c r="C33" s="709"/>
      <c r="D33" s="710"/>
      <c r="E33" s="247" t="str">
        <f>IFERROR(VLOOKUP(A33,Sheet1!$A$4:$N$2722,7,1),"-")</f>
        <v>buc</v>
      </c>
      <c r="F33" s="247">
        <f>IFERROR(VLOOKUP(A33,Sheet1!$A$4:$N$2722,9,1),"-")</f>
        <v>0</v>
      </c>
      <c r="G33" s="247">
        <f>IFERROR(VLOOKUP(A33,Sheet1!$A$4:$N$2722,10,1),"-")</f>
        <v>400</v>
      </c>
      <c r="H33" s="247">
        <f>IFERROR(VLOOKUP(A33,Sheet1!$A$4:$N$2722,11,1),"-")</f>
        <v>1800</v>
      </c>
      <c r="I33" s="26">
        <f>IFERROR(VLOOKUP($A33,Sheet1!$A$4:$H$2722,8,1),"-")</f>
        <v>290.58</v>
      </c>
      <c r="J33" s="26">
        <f>I33-(I33*Cuprins!$H$29)</f>
        <v>290.58</v>
      </c>
      <c r="L33" s="779"/>
    </row>
    <row r="34" spans="1:12" ht="15" customHeight="1" x14ac:dyDescent="0.3">
      <c r="A34" s="107">
        <f>Sheet1!A1222</f>
        <v>351041820000</v>
      </c>
      <c r="B34" s="268" t="str">
        <f>IFERROR(VLOOKUP(A34,Sheet1!$A$4:$H$2722,5,0),"-")</f>
        <v>FM OPTIMA Baffle Curves 1200x400 - 2 buc</v>
      </c>
      <c r="C34" s="326"/>
      <c r="D34" s="269"/>
      <c r="E34" s="235" t="str">
        <f>IFERROR(VLOOKUP(A34,Sheet1!$A$4:$N$2722,7,1),"-")</f>
        <v>buc</v>
      </c>
      <c r="F34" s="237">
        <f>IFERROR(VLOOKUP(A34,Sheet1!$A$4:$N$2722,9,1),"-")</f>
        <v>0</v>
      </c>
      <c r="G34" s="242">
        <f>IFERROR(VLOOKUP(A34,Sheet1!$A$4:$N$2722,10,1),"-")</f>
        <v>400</v>
      </c>
      <c r="H34" s="235">
        <f>IFERROR(VLOOKUP(A34,Sheet1!$A$4:$N$2722,11,1),"-")</f>
        <v>1200</v>
      </c>
      <c r="I34" s="292">
        <f>IFERROR(VLOOKUP($A34,Sheet1!$A$4:$H$2722,8,1),"-")</f>
        <v>169.5</v>
      </c>
      <c r="J34" s="42">
        <f>I34-(I34*Cuprins!$H$29)</f>
        <v>169.5</v>
      </c>
      <c r="L34" s="779"/>
    </row>
    <row r="35" spans="1:12" ht="15" customHeight="1" x14ac:dyDescent="0.3">
      <c r="A35" s="106"/>
      <c r="B35" s="708"/>
      <c r="C35" s="709"/>
      <c r="D35" s="710"/>
      <c r="E35" s="247"/>
      <c r="F35" s="247"/>
      <c r="G35" s="247"/>
      <c r="H35" s="247"/>
      <c r="I35" s="26"/>
      <c r="J35" s="26"/>
      <c r="K35" s="7"/>
      <c r="L35" s="779"/>
    </row>
    <row r="36" spans="1:12" ht="15" customHeight="1" x14ac:dyDescent="0.3">
      <c r="A36" s="108"/>
      <c r="B36" s="614"/>
      <c r="C36" s="609"/>
      <c r="D36" s="615"/>
      <c r="E36" s="45"/>
      <c r="F36" s="238"/>
      <c r="G36" s="264"/>
      <c r="H36" s="264"/>
      <c r="I36" s="302"/>
      <c r="J36" s="43"/>
      <c r="L36" s="779"/>
    </row>
    <row r="37" spans="1:12" ht="15" customHeight="1" x14ac:dyDescent="0.3">
      <c r="L37" s="779"/>
    </row>
    <row r="38" spans="1:12" ht="15" customHeight="1" x14ac:dyDescent="0.3">
      <c r="L38" s="779"/>
    </row>
    <row r="39" spans="1:12" ht="15" customHeight="1" x14ac:dyDescent="0.3">
      <c r="L39" s="779"/>
    </row>
    <row r="40" spans="1:12" ht="15" customHeight="1" x14ac:dyDescent="0.3">
      <c r="L40" s="779"/>
    </row>
    <row r="41" spans="1:12" ht="15" customHeight="1" x14ac:dyDescent="0.3">
      <c r="L41" s="779"/>
    </row>
    <row r="42" spans="1:12" ht="15" customHeight="1" x14ac:dyDescent="0.3">
      <c r="L42" s="779"/>
    </row>
    <row r="43" spans="1:12" ht="15" customHeight="1" x14ac:dyDescent="0.3">
      <c r="L43" s="779"/>
    </row>
    <row r="44" spans="1:12" ht="15" customHeight="1" x14ac:dyDescent="0.3">
      <c r="L44" s="779"/>
    </row>
    <row r="45" spans="1:12" ht="15" customHeight="1" x14ac:dyDescent="0.3">
      <c r="L45" s="779"/>
    </row>
    <row r="46" spans="1:12" ht="15" customHeight="1" x14ac:dyDescent="0.3">
      <c r="L46" s="779"/>
    </row>
    <row r="47" spans="1:12" ht="15" customHeight="1" x14ac:dyDescent="0.3">
      <c r="L47" s="779"/>
    </row>
    <row r="48" spans="1:12" ht="15" customHeight="1" x14ac:dyDescent="0.3">
      <c r="L48" s="779"/>
    </row>
    <row r="49" spans="12:12" ht="15" customHeight="1" x14ac:dyDescent="0.3">
      <c r="L49" s="779"/>
    </row>
    <row r="50" spans="12:12" ht="15" customHeight="1" x14ac:dyDescent="0.3">
      <c r="L50" s="779"/>
    </row>
    <row r="51" spans="12:12" ht="15" customHeight="1" x14ac:dyDescent="0.3">
      <c r="L51" s="779"/>
    </row>
    <row r="52" spans="12:12" ht="15" customHeight="1" x14ac:dyDescent="0.3">
      <c r="L52" s="779"/>
    </row>
    <row r="53" spans="12:12" ht="15" customHeight="1" x14ac:dyDescent="0.3">
      <c r="L53" s="779"/>
    </row>
    <row r="54" spans="12:12" ht="15" customHeight="1" x14ac:dyDescent="0.3">
      <c r="L54" s="779"/>
    </row>
    <row r="55" spans="12:12" x14ac:dyDescent="0.3">
      <c r="L55" s="779"/>
    </row>
  </sheetData>
  <mergeCells count="39">
    <mergeCell ref="A28:A29"/>
    <mergeCell ref="B28:H29"/>
    <mergeCell ref="I28:J29"/>
    <mergeCell ref="A30:A32"/>
    <mergeCell ref="B30:D32"/>
    <mergeCell ref="E30:E32"/>
    <mergeCell ref="F30:F32"/>
    <mergeCell ref="G30:G32"/>
    <mergeCell ref="H30:H32"/>
    <mergeCell ref="I30:I32"/>
    <mergeCell ref="J30:J32"/>
    <mergeCell ref="A4:A6"/>
    <mergeCell ref="B4:H6"/>
    <mergeCell ref="I4:J6"/>
    <mergeCell ref="H10:H12"/>
    <mergeCell ref="I10:I12"/>
    <mergeCell ref="J10:J12"/>
    <mergeCell ref="A8:A9"/>
    <mergeCell ref="B8:H9"/>
    <mergeCell ref="I8:J9"/>
    <mergeCell ref="A10:A12"/>
    <mergeCell ref="B10:D12"/>
    <mergeCell ref="E10:E12"/>
    <mergeCell ref="F10:F12"/>
    <mergeCell ref="G10:G12"/>
    <mergeCell ref="B26:D26"/>
    <mergeCell ref="B33:D33"/>
    <mergeCell ref="B35:D35"/>
    <mergeCell ref="B36:D36"/>
    <mergeCell ref="L2:L16"/>
    <mergeCell ref="L17:L18"/>
    <mergeCell ref="L19:L55"/>
    <mergeCell ref="B15:D15"/>
    <mergeCell ref="B17:D17"/>
    <mergeCell ref="B21:D21"/>
    <mergeCell ref="B23:D23"/>
    <mergeCell ref="B25:D25"/>
    <mergeCell ref="B13:D13"/>
    <mergeCell ref="B19:D19"/>
  </mergeCells>
  <hyperlinks>
    <hyperlink ref="A1" location="Cuprins!A1" display="cuprins" xr:uid="{00000000-0004-0000-1700-000000000000}"/>
    <hyperlink ref="C1" location="'Fisa de proiect'!A1" display="Fisa de Proiect" xr:uid="{00000000-0004-0000-17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5BC5F2"/>
  </sheetPr>
  <dimension ref="A1:L108"/>
  <sheetViews>
    <sheetView view="pageBreakPreview" zoomScale="80" zoomScaleNormal="130" zoomScaleSheetLayoutView="80" workbookViewId="0">
      <pane ySplit="1" topLeftCell="A86" activePane="bottomLeft" state="frozen"/>
      <selection pane="bottomLeft" activeCell="L54" sqref="L54:L68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92" t="s">
        <v>3243</v>
      </c>
    </row>
    <row r="3" spans="1:12" ht="15" customHeight="1" thickBot="1" x14ac:dyDescent="0.35">
      <c r="K3" s="7"/>
      <c r="L3" s="792"/>
    </row>
    <row r="4" spans="1:12" ht="15" customHeight="1" x14ac:dyDescent="0.3">
      <c r="A4" s="686"/>
      <c r="B4" s="661" t="s">
        <v>3348</v>
      </c>
      <c r="C4" s="661"/>
      <c r="D4" s="661"/>
      <c r="E4" s="661"/>
      <c r="F4" s="661"/>
      <c r="G4" s="661"/>
      <c r="H4" s="661"/>
      <c r="I4" s="738"/>
      <c r="J4" s="664"/>
      <c r="L4" s="792"/>
    </row>
    <row r="5" spans="1:12" ht="15" customHeight="1" x14ac:dyDescent="0.3">
      <c r="A5" s="687"/>
      <c r="B5" s="662"/>
      <c r="C5" s="662"/>
      <c r="D5" s="662"/>
      <c r="E5" s="662"/>
      <c r="F5" s="662"/>
      <c r="G5" s="662"/>
      <c r="H5" s="662"/>
      <c r="I5" s="739"/>
      <c r="J5" s="665"/>
      <c r="L5" s="792"/>
    </row>
    <row r="6" spans="1:12" ht="15" customHeight="1" thickBot="1" x14ac:dyDescent="0.35">
      <c r="A6" s="688"/>
      <c r="B6" s="663"/>
      <c r="C6" s="663"/>
      <c r="D6" s="663"/>
      <c r="E6" s="663"/>
      <c r="F6" s="663"/>
      <c r="G6" s="663"/>
      <c r="H6" s="663"/>
      <c r="I6" s="740"/>
      <c r="J6" s="666"/>
      <c r="L6" s="792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792"/>
    </row>
    <row r="8" spans="1:12" ht="15" customHeight="1" x14ac:dyDescent="0.3">
      <c r="A8" s="667"/>
      <c r="B8" s="669" t="s">
        <v>3245</v>
      </c>
      <c r="C8" s="669"/>
      <c r="D8" s="669"/>
      <c r="E8" s="669"/>
      <c r="F8" s="669"/>
      <c r="G8" s="669"/>
      <c r="H8" s="669"/>
      <c r="I8" s="671"/>
      <c r="J8" s="672"/>
      <c r="L8" s="792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92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792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792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792"/>
    </row>
    <row r="13" spans="1:12" ht="15" customHeight="1" x14ac:dyDescent="0.3">
      <c r="A13" s="106">
        <f>Sheet1!A1311</f>
        <v>355020101000</v>
      </c>
      <c r="B13" s="626" t="str">
        <f>IFERROR(VLOOKUP(A13,Sheet1!$A$4:$H$2722,5,0),"-")</f>
        <v>Tavan Danotile 600x600x6,5/R,cant A</v>
      </c>
      <c r="C13" s="627" t="e">
        <f>VLOOKUP(#REF!,Sheet1!$A$4:$H$2722,7,1)</f>
        <v>#REF!</v>
      </c>
      <c r="D13" s="628" t="e">
        <f>VLOOKUP(#REF!,Sheet1!$A$4:$H$2722,7,1)</f>
        <v>#REF!</v>
      </c>
      <c r="E13" s="30" t="str">
        <f>IFERROR(VLOOKUP(A13,Sheet1!$A$4:$N$2722,7,1),"-")</f>
        <v xml:space="preserve">mp </v>
      </c>
      <c r="F13" s="55">
        <f>IFERROR(VLOOKUP(A13,Sheet1!$A$4:$N$2722,9,1),"-")</f>
        <v>6.5</v>
      </c>
      <c r="G13" s="55">
        <f>IFERROR(VLOOKUP(A13,Sheet1!$A$4:$N$2722,10,1),"-")</f>
        <v>600</v>
      </c>
      <c r="H13" s="55">
        <f>IFERROR(VLOOKUP(A13,Sheet1!$A$4:$N$2722,11,1),"-")</f>
        <v>600</v>
      </c>
      <c r="I13" s="26">
        <f>IFERROR(VLOOKUP($A13,Sheet1!$A$4:$H$2722,8,1),"-")</f>
        <v>49.67</v>
      </c>
      <c r="J13" s="26">
        <f>I13-(I13*Cuprins!$H$30)</f>
        <v>49.67</v>
      </c>
      <c r="K13" s="8"/>
      <c r="L13" s="792"/>
    </row>
    <row r="14" spans="1:12" ht="15" customHeight="1" x14ac:dyDescent="0.3">
      <c r="A14" s="107">
        <f>Sheet1!A1312</f>
        <v>355020102000</v>
      </c>
      <c r="B14" s="89" t="str">
        <f>IFERROR(VLOOKUP(A14,Sheet1!$A$4:$H$2722,5,0),"-")</f>
        <v>Placa tavan Danoline Tile Medley 600x600</v>
      </c>
      <c r="C14" s="90"/>
      <c r="D14" s="91"/>
      <c r="E14" s="41" t="str">
        <f>IFERROR(VLOOKUP(A14,Sheet1!$A$4:$N$2722,7,1),"-")</f>
        <v xml:space="preserve">mp </v>
      </c>
      <c r="F14" s="56">
        <f>IFERROR(VLOOKUP(A14,Sheet1!$A$4:$N$2722,9,1),"-")</f>
        <v>6.5</v>
      </c>
      <c r="G14" s="38">
        <f>IFERROR(VLOOKUP(A14,Sheet1!$A$4:$N$2722,10,1),"-")</f>
        <v>600</v>
      </c>
      <c r="H14" s="57">
        <f>IFERROR(VLOOKUP(A14,Sheet1!$A$4:$N$2722,11,1),"-")</f>
        <v>600</v>
      </c>
      <c r="I14" s="292">
        <f>IFERROR(VLOOKUP($A14,Sheet1!$A$4:$H$2722,8,1),"-")</f>
        <v>35.97</v>
      </c>
      <c r="J14" s="42">
        <f>I14-(I14*Cuprins!$H$30)</f>
        <v>35.97</v>
      </c>
      <c r="L14" s="792"/>
    </row>
    <row r="15" spans="1:12" ht="15" customHeight="1" x14ac:dyDescent="0.3">
      <c r="A15" s="106">
        <f>Sheet1!A1313</f>
        <v>355020103000</v>
      </c>
      <c r="B15" s="626" t="str">
        <f>IFERROR(VLOOKUP(A15,Sheet1!$A$4:$H$2722,5,0),"-")</f>
        <v>Danoline Belgravia T24 600x600x12,5 G1</v>
      </c>
      <c r="C15" s="627" t="e">
        <f>VLOOKUP(#REF!,Sheet1!$A$4:$H$2722,7,1)</f>
        <v>#REF!</v>
      </c>
      <c r="D15" s="628" t="e">
        <f>VLOOKUP(#REF!,Sheet1!$A$4:$H$2722,7,1)</f>
        <v>#REF!</v>
      </c>
      <c r="E15" s="30" t="str">
        <f>IFERROR(VLOOKUP(A15,Sheet1!$A$4:$N$2722,7,1),"-")</f>
        <v xml:space="preserve">mp </v>
      </c>
      <c r="F15" s="55">
        <f>IFERROR(VLOOKUP(A15,Sheet1!$A$4:$N$2722,9,1),"-")</f>
        <v>12.5</v>
      </c>
      <c r="G15" s="55">
        <f>IFERROR(VLOOKUP(A15,Sheet1!$A$4:$N$2722,10,1),"-")</f>
        <v>600</v>
      </c>
      <c r="H15" s="55">
        <f>IFERROR(VLOOKUP(A15,Sheet1!$A$4:$N$2722,11,1),"-")</f>
        <v>600</v>
      </c>
      <c r="I15" s="26">
        <f>IFERROR(VLOOKUP($A15,Sheet1!$A$4:$H$2722,8,1),"-")</f>
        <v>82.12</v>
      </c>
      <c r="J15" s="26">
        <f>I15-(I15*Cuprins!$H$30)</f>
        <v>82.12</v>
      </c>
      <c r="L15" s="792"/>
    </row>
    <row r="16" spans="1:12" ht="15" customHeight="1" x14ac:dyDescent="0.3">
      <c r="A16" s="107">
        <f>Sheet1!A1314</f>
        <v>355020103500</v>
      </c>
      <c r="B16" s="744" t="str">
        <f>IFERROR(VLOOKUP(A16,Sheet1!$A$4:$H$2722,5,0),"-")</f>
        <v>Danoline Belgravia T24 600x600x12,5 Q1</v>
      </c>
      <c r="C16" s="757"/>
      <c r="D16" s="758"/>
      <c r="E16" s="41" t="str">
        <f>IFERROR(VLOOKUP(A16,Sheet1!$A$4:$N$2722,7,1),"-")</f>
        <v xml:space="preserve">mp </v>
      </c>
      <c r="F16" s="56">
        <f>IFERROR(VLOOKUP(A16,Sheet1!$A$4:$N$2722,9,1),"-")</f>
        <v>12.5</v>
      </c>
      <c r="G16" s="38">
        <f>IFERROR(VLOOKUP(A16,Sheet1!$A$4:$N$2722,10,1),"-")</f>
        <v>600</v>
      </c>
      <c r="H16" s="57">
        <f>IFERROR(VLOOKUP(A16,Sheet1!$A$4:$N$2722,11,1),"-")</f>
        <v>600</v>
      </c>
      <c r="I16" s="292">
        <f>IFERROR(VLOOKUP($A16,Sheet1!$A$4:$H$2722,8,1),"-")</f>
        <v>82.12</v>
      </c>
      <c r="J16" s="42">
        <f>I16-(I16*Cuprins!$H$30)</f>
        <v>82.12</v>
      </c>
      <c r="L16" s="792"/>
    </row>
    <row r="17" spans="1:12" ht="15" customHeight="1" x14ac:dyDescent="0.3">
      <c r="A17" s="106">
        <f>Sheet1!A1315</f>
        <v>355020104000</v>
      </c>
      <c r="B17" s="626" t="str">
        <f>IFERROR(VLOOKUP(A17,Sheet1!$A$4:$H$2722,5,0),"-")</f>
        <v>Danoline Belgravia T24 600x600x12,5 M1</v>
      </c>
      <c r="C17" s="627" t="e">
        <f>VLOOKUP(#REF!,Sheet1!$A$4:$H$2722,7,1)</f>
        <v>#REF!</v>
      </c>
      <c r="D17" s="628" t="e">
        <f>VLOOKUP(#REF!,Sheet1!$A$4:$H$2722,7,1)</f>
        <v>#REF!</v>
      </c>
      <c r="E17" s="30" t="str">
        <f>IFERROR(VLOOKUP(A17,Sheet1!$A$4:$N$2722,7,1),"-")</f>
        <v xml:space="preserve">mp </v>
      </c>
      <c r="F17" s="55">
        <f>IFERROR(VLOOKUP(A17,Sheet1!$A$4:$N$2722,9,1),"-")</f>
        <v>12.5</v>
      </c>
      <c r="G17" s="55">
        <f>IFERROR(VLOOKUP(A17,Sheet1!$A$4:$N$2722,10,1),"-")</f>
        <v>600</v>
      </c>
      <c r="H17" s="55">
        <f>IFERROR(VLOOKUP(A17,Sheet1!$A$4:$N$2722,11,1),"-")</f>
        <v>600</v>
      </c>
      <c r="I17" s="26">
        <f>IFERROR(VLOOKUP($A17,Sheet1!$A$4:$H$2722,8,1),"-")</f>
        <v>92.76</v>
      </c>
      <c r="J17" s="26">
        <f>I17-(I17*Cuprins!$H$30)</f>
        <v>92.76</v>
      </c>
      <c r="K17"/>
      <c r="L17" s="494">
        <f>Canopy!L17+1</f>
        <v>92</v>
      </c>
    </row>
    <row r="18" spans="1:12" ht="15" customHeight="1" x14ac:dyDescent="0.3">
      <c r="A18" s="107">
        <f>Sheet1!A1316</f>
        <v>355020104500</v>
      </c>
      <c r="B18" s="323" t="str">
        <f>IFERROR(VLOOKUP(A18,Sheet1!$A$4:$H$2722,5,0),"-")</f>
        <v>Danoline Plaza 600x600x9,5 G1, cant A</v>
      </c>
      <c r="C18" s="322"/>
      <c r="D18" s="324"/>
      <c r="E18" s="41" t="str">
        <f>IFERROR(VLOOKUP(A18,Sheet1!$A$4:$N$2722,7,1),"-")</f>
        <v xml:space="preserve">mp </v>
      </c>
      <c r="F18" s="56">
        <f>IFERROR(VLOOKUP(A18,Sheet1!$A$4:$N$2722,9,1),"-")</f>
        <v>9.5</v>
      </c>
      <c r="G18" s="38">
        <f>IFERROR(VLOOKUP(A18,Sheet1!$A$4:$N$2722,10,1),"-")</f>
        <v>600</v>
      </c>
      <c r="H18" s="57">
        <f>IFERROR(VLOOKUP(A18,Sheet1!$A$4:$N$2722,11,1),"-")</f>
        <v>600</v>
      </c>
      <c r="I18" s="292">
        <f>IFERROR(VLOOKUP($A18,Sheet1!$A$4:$H$2722,8,1),"-")</f>
        <v>80.7</v>
      </c>
      <c r="J18" s="42">
        <f>I18-(I18*Cuprins!$H$30)</f>
        <v>80.7</v>
      </c>
      <c r="K18"/>
      <c r="L18" s="494"/>
    </row>
    <row r="19" spans="1:12" ht="15" customHeight="1" x14ac:dyDescent="0.3">
      <c r="A19" s="106">
        <f>Sheet1!A1317</f>
        <v>355020105000</v>
      </c>
      <c r="B19" s="626" t="str">
        <f>IFERROR(VLOOKUP(A19,Sheet1!$A$4:$H$2722,5,0),"-")</f>
        <v>Danoline Plaza 600x600x9,5  R, cant A</v>
      </c>
      <c r="C19" s="627" t="e">
        <f>VLOOKUP(#REF!,Sheet1!$A$4:$H$2722,7,1)</f>
        <v>#REF!</v>
      </c>
      <c r="D19" s="628" t="e">
        <f>VLOOKUP(#REF!,Sheet1!$A$4:$H$2722,7,1)</f>
        <v>#REF!</v>
      </c>
      <c r="E19" s="30" t="str">
        <f>IFERROR(VLOOKUP(A19,Sheet1!$A$4:$N$2722,7,1),"-")</f>
        <v>mp</v>
      </c>
      <c r="F19" s="55">
        <f>IFERROR(VLOOKUP(A19,Sheet1!$A$4:$N$2722,9,1),"-")</f>
        <v>9.5</v>
      </c>
      <c r="G19" s="55">
        <f>IFERROR(VLOOKUP(A19,Sheet1!$A$4:$N$2722,10,1),"-")</f>
        <v>600</v>
      </c>
      <c r="H19" s="55">
        <f>IFERROR(VLOOKUP(A19,Sheet1!$A$4:$N$2722,11,1),"-")</f>
        <v>600</v>
      </c>
      <c r="I19" s="26">
        <f>IFERROR(VLOOKUP($A19,Sheet1!$A$4:$H$2722,8,1),"-")</f>
        <v>70.66</v>
      </c>
      <c r="J19" s="26">
        <f>I19-(I19*Cuprins!$H$30)</f>
        <v>70.66</v>
      </c>
      <c r="L19" s="648" t="s">
        <v>3346</v>
      </c>
    </row>
    <row r="20" spans="1:12" ht="15" customHeight="1" x14ac:dyDescent="0.3">
      <c r="A20" s="108"/>
      <c r="B20" s="614" t="str">
        <f>IFERROR(VLOOKUP(A20,Sheet1!$A$4:$H$2722,5,0),"-")</f>
        <v>-</v>
      </c>
      <c r="C20" s="609"/>
      <c r="D20" s="615"/>
      <c r="E20" s="45" t="str">
        <f>IFERROR(VLOOKUP(A20,Sheet1!$A$4:$N$2722,7,1),"-")</f>
        <v>-</v>
      </c>
      <c r="F20" s="238" t="str">
        <f>IFERROR(VLOOKUP(A20,Sheet1!$A$4:$N$2722,9,1),"-")</f>
        <v>-</v>
      </c>
      <c r="G20" s="264" t="str">
        <f>IFERROR(VLOOKUP(A20,Sheet1!$A$4:$N$2722,10,1),"-")</f>
        <v>-</v>
      </c>
      <c r="H20" s="264" t="str">
        <f>IFERROR(VLOOKUP(A20,Sheet1!$A$4:$N$2722,11,1),"-")</f>
        <v>-</v>
      </c>
      <c r="I20" s="302" t="str">
        <f>IFERROR(VLOOKUP($A20,Sheet1!$A$4:$H$2722,8,1),"-")</f>
        <v>-</v>
      </c>
      <c r="J20" s="43" t="str">
        <f>IFERROR(VLOOKUP($A20,Sheet1!$A$4:$H$2722,8,1),"-")</f>
        <v>-</v>
      </c>
      <c r="L20" s="648"/>
    </row>
    <row r="21" spans="1:12" ht="15" customHeight="1" x14ac:dyDescent="0.3">
      <c r="L21" s="648"/>
    </row>
    <row r="22" spans="1:12" ht="15" customHeight="1" x14ac:dyDescent="0.3">
      <c r="L22" s="648"/>
    </row>
    <row r="23" spans="1:12" ht="15" customHeight="1" x14ac:dyDescent="0.3">
      <c r="L23" s="648"/>
    </row>
    <row r="24" spans="1:12" ht="15" customHeight="1" x14ac:dyDescent="0.3">
      <c r="L24" s="648"/>
    </row>
    <row r="25" spans="1:12" ht="15" customHeight="1" x14ac:dyDescent="0.3">
      <c r="L25" s="648"/>
    </row>
    <row r="26" spans="1:12" ht="15" customHeight="1" x14ac:dyDescent="0.3">
      <c r="L26" s="648"/>
    </row>
    <row r="27" spans="1:12" ht="15" customHeight="1" x14ac:dyDescent="0.3">
      <c r="L27" s="648"/>
    </row>
    <row r="28" spans="1:12" ht="15" customHeight="1" x14ac:dyDescent="0.3">
      <c r="L28" s="648"/>
    </row>
    <row r="29" spans="1:12" ht="15" customHeight="1" x14ac:dyDescent="0.3">
      <c r="L29" s="648"/>
    </row>
    <row r="30" spans="1:12" ht="15" customHeight="1" x14ac:dyDescent="0.3">
      <c r="L30" s="648"/>
    </row>
    <row r="31" spans="1:12" ht="15" customHeight="1" x14ac:dyDescent="0.3">
      <c r="L31" s="648"/>
    </row>
    <row r="32" spans="1:12" ht="15" customHeight="1" x14ac:dyDescent="0.3">
      <c r="L32" s="648"/>
    </row>
    <row r="33" spans="12:12" ht="15" customHeight="1" x14ac:dyDescent="0.3">
      <c r="L33" s="648"/>
    </row>
    <row r="34" spans="12:12" ht="15" customHeight="1" x14ac:dyDescent="0.3">
      <c r="L34" s="648"/>
    </row>
    <row r="35" spans="12:12" ht="15" customHeight="1" x14ac:dyDescent="0.3">
      <c r="L35" s="648"/>
    </row>
    <row r="36" spans="12:12" ht="15" customHeight="1" x14ac:dyDescent="0.3">
      <c r="L36" s="648"/>
    </row>
    <row r="37" spans="12:12" ht="15" customHeight="1" x14ac:dyDescent="0.3">
      <c r="L37" s="648"/>
    </row>
    <row r="38" spans="12:12" ht="15" customHeight="1" x14ac:dyDescent="0.3">
      <c r="L38" s="648"/>
    </row>
    <row r="39" spans="12:12" ht="15" customHeight="1" x14ac:dyDescent="0.3">
      <c r="L39" s="648"/>
    </row>
    <row r="40" spans="12:12" ht="15" customHeight="1" x14ac:dyDescent="0.3">
      <c r="L40" s="648"/>
    </row>
    <row r="41" spans="12:12" ht="15" customHeight="1" x14ac:dyDescent="0.3">
      <c r="L41" s="648"/>
    </row>
    <row r="42" spans="12:12" ht="15" customHeight="1" x14ac:dyDescent="0.3">
      <c r="L42" s="648"/>
    </row>
    <row r="43" spans="12:12" ht="15" customHeight="1" x14ac:dyDescent="0.3">
      <c r="L43" s="648"/>
    </row>
    <row r="44" spans="12:12" ht="15" customHeight="1" x14ac:dyDescent="0.3">
      <c r="L44" s="648"/>
    </row>
    <row r="45" spans="12:12" ht="15" customHeight="1" x14ac:dyDescent="0.3">
      <c r="L45" s="648"/>
    </row>
    <row r="46" spans="12:12" ht="15" customHeight="1" x14ac:dyDescent="0.3">
      <c r="L46" s="648"/>
    </row>
    <row r="47" spans="12:12" ht="15" customHeight="1" x14ac:dyDescent="0.3">
      <c r="L47" s="648"/>
    </row>
    <row r="48" spans="12:12" ht="15" customHeight="1" x14ac:dyDescent="0.3">
      <c r="L48" s="648"/>
    </row>
    <row r="49" spans="1:12" ht="15" customHeight="1" x14ac:dyDescent="0.3">
      <c r="L49" s="648"/>
    </row>
    <row r="50" spans="1:12" ht="15" customHeight="1" x14ac:dyDescent="0.3">
      <c r="L50" s="648"/>
    </row>
    <row r="51" spans="1:12" ht="15" customHeight="1" x14ac:dyDescent="0.3">
      <c r="L51" s="648"/>
    </row>
    <row r="52" spans="1:12" ht="15" customHeight="1" x14ac:dyDescent="0.3">
      <c r="L52" s="648"/>
    </row>
    <row r="53" spans="1:12" ht="15" customHeight="1" x14ac:dyDescent="0.3">
      <c r="L53" s="648"/>
    </row>
    <row r="54" spans="1:12" ht="15" customHeight="1" x14ac:dyDescent="0.3">
      <c r="L54" s="792" t="s">
        <v>3243</v>
      </c>
    </row>
    <row r="55" spans="1:12" ht="15" customHeight="1" thickBot="1" x14ac:dyDescent="0.35">
      <c r="L55" s="792"/>
    </row>
    <row r="56" spans="1:12" ht="15" customHeight="1" x14ac:dyDescent="0.3">
      <c r="A56" s="686"/>
      <c r="B56" s="661" t="s">
        <v>3246</v>
      </c>
      <c r="C56" s="661"/>
      <c r="D56" s="661"/>
      <c r="E56" s="661"/>
      <c r="F56" s="661"/>
      <c r="G56" s="661"/>
      <c r="H56" s="661"/>
      <c r="I56" s="738"/>
      <c r="J56" s="664"/>
      <c r="L56" s="792"/>
    </row>
    <row r="57" spans="1:12" ht="15" customHeight="1" x14ac:dyDescent="0.3">
      <c r="A57" s="687"/>
      <c r="B57" s="662"/>
      <c r="C57" s="662"/>
      <c r="D57" s="662"/>
      <c r="E57" s="662"/>
      <c r="F57" s="662"/>
      <c r="G57" s="662"/>
      <c r="H57" s="662"/>
      <c r="I57" s="739"/>
      <c r="J57" s="665"/>
      <c r="L57" s="792"/>
    </row>
    <row r="58" spans="1:12" ht="15" customHeight="1" thickBot="1" x14ac:dyDescent="0.35">
      <c r="A58" s="688"/>
      <c r="B58" s="663"/>
      <c r="C58" s="663"/>
      <c r="D58" s="663"/>
      <c r="E58" s="663"/>
      <c r="F58" s="663"/>
      <c r="G58" s="663"/>
      <c r="H58" s="663"/>
      <c r="I58" s="740"/>
      <c r="J58" s="666"/>
      <c r="L58" s="792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792"/>
    </row>
    <row r="60" spans="1:12" ht="15" customHeight="1" x14ac:dyDescent="0.3">
      <c r="A60" s="667"/>
      <c r="B60" s="669" t="s">
        <v>3244</v>
      </c>
      <c r="C60" s="669"/>
      <c r="D60" s="669"/>
      <c r="E60" s="669"/>
      <c r="F60" s="669"/>
      <c r="G60" s="669"/>
      <c r="H60" s="669"/>
      <c r="I60" s="671"/>
      <c r="J60" s="672"/>
      <c r="L60" s="792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92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792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792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792"/>
    </row>
    <row r="65" spans="1:12" ht="15" customHeight="1" x14ac:dyDescent="0.3">
      <c r="A65" s="106">
        <f>Sheet1!A1318</f>
        <v>355022120500</v>
      </c>
      <c r="B65" s="626" t="str">
        <f>IFERROR(VLOOKUP(A65,Sheet1!$A$4:$H$2722,5,0),"-")</f>
        <v>Tavan Decogips Coral E15 SP 600x600x19</v>
      </c>
      <c r="C65" s="627" t="e">
        <f>VLOOKUP(#REF!,Sheet1!$A$4:$H$2722,7,1)</f>
        <v>#REF!</v>
      </c>
      <c r="D65" s="628" t="e">
        <f>VLOOKUP(#REF!,Sheet1!$A$4:$H$2722,7,1)</f>
        <v>#REF!</v>
      </c>
      <c r="E65" s="30" t="str">
        <f>IFERROR(VLOOKUP(A65,Sheet1!$A$4:$N$2722,7,1),"-")</f>
        <v xml:space="preserve">mp </v>
      </c>
      <c r="F65" s="55">
        <f>IFERROR(VLOOKUP(A65,Sheet1!$A$4:$N$2722,9,1),"-")</f>
        <v>19</v>
      </c>
      <c r="G65" s="55">
        <f>IFERROR(VLOOKUP(A65,Sheet1!$A$4:$N$2722,10,1),"-")</f>
        <v>600</v>
      </c>
      <c r="H65" s="55">
        <f>IFERROR(VLOOKUP(A65,Sheet1!$A$4:$N$2722,11,1),"-")</f>
        <v>600</v>
      </c>
      <c r="I65" s="26">
        <f>IFERROR(VLOOKUP($A65,Sheet1!$A$4:$H$2722,8,1),"-")</f>
        <v>87.13</v>
      </c>
      <c r="J65" s="26">
        <f>I65-(I65*Cuprins!$H$30)</f>
        <v>87.13</v>
      </c>
      <c r="K65" s="8"/>
      <c r="L65" s="792"/>
    </row>
    <row r="66" spans="1:12" ht="15" customHeight="1" x14ac:dyDescent="0.3">
      <c r="A66" s="107">
        <f>Sheet1!A1319</f>
        <v>355022150500</v>
      </c>
      <c r="B66" s="323" t="str">
        <f>IFERROR(VLOOKUP(A66,Sheet1!$A$4:$H$2722,5,0),"-")</f>
        <v>Tavan Casola A 3,6 mp/cut</v>
      </c>
      <c r="C66" s="322"/>
      <c r="D66" s="324"/>
      <c r="E66" s="41" t="str">
        <f>IFERROR(VLOOKUP(A66,Sheet1!$A$4:$N$2722,7,1),"-")</f>
        <v xml:space="preserve">mp </v>
      </c>
      <c r="F66" s="56">
        <f>IFERROR(VLOOKUP(A66,Sheet1!$A$4:$N$2722,9,1),"-")</f>
        <v>15</v>
      </c>
      <c r="G66" s="38">
        <f>IFERROR(VLOOKUP(A66,Sheet1!$A$4:$N$2722,10,1),"-")</f>
        <v>600</v>
      </c>
      <c r="H66" s="57">
        <f>IFERROR(VLOOKUP(A66,Sheet1!$A$4:$N$2722,11,1),"-")</f>
        <v>600</v>
      </c>
      <c r="I66" s="292">
        <f>IFERROR(VLOOKUP($A66,Sheet1!$A$4:$H$2722,8,1),"-")</f>
        <v>48.89</v>
      </c>
      <c r="J66" s="42">
        <f>I66-(I66*Cuprins!$H$30)</f>
        <v>48.89</v>
      </c>
      <c r="L66" s="792"/>
    </row>
    <row r="67" spans="1:12" ht="15" customHeight="1" x14ac:dyDescent="0.3">
      <c r="A67" s="106">
        <f>Sheet1!A1320</f>
        <v>355022151000</v>
      </c>
      <c r="B67" s="626" t="str">
        <f>IFERROR(VLOOKUP(A67,Sheet1!$A$4:$H$2722,5,0),"-")</f>
        <v>Tavan Casoroc A 3,6 mp/cut</v>
      </c>
      <c r="C67" s="627" t="e">
        <f>VLOOKUP(#REF!,Sheet1!$A$4:$H$2722,7,1)</f>
        <v>#REF!</v>
      </c>
      <c r="D67" s="628" t="e">
        <f>VLOOKUP(#REF!,Sheet1!$A$4:$H$2722,7,1)</f>
        <v>#REF!</v>
      </c>
      <c r="E67" s="30" t="str">
        <f>IFERROR(VLOOKUP(A67,Sheet1!$A$4:$N$2722,7,1),"-")</f>
        <v xml:space="preserve">mp </v>
      </c>
      <c r="F67" s="55">
        <f>IFERROR(VLOOKUP(A67,Sheet1!$A$4:$N$2722,9,1),"-")</f>
        <v>15</v>
      </c>
      <c r="G67" s="55">
        <f>IFERROR(VLOOKUP(A67,Sheet1!$A$4:$N$2722,10,1),"-")</f>
        <v>600</v>
      </c>
      <c r="H67" s="55">
        <f>IFERROR(VLOOKUP(A67,Sheet1!$A$4:$N$2722,11,1),"-")</f>
        <v>600</v>
      </c>
      <c r="I67" s="26">
        <f>IFERROR(VLOOKUP($A67,Sheet1!$A$4:$H$2722,8,1),"-")</f>
        <v>26.2</v>
      </c>
      <c r="J67" s="26">
        <f>I67-(I67*Cuprins!$H$30)</f>
        <v>26.2</v>
      </c>
      <c r="L67" s="792"/>
    </row>
    <row r="68" spans="1:12" ht="15" customHeight="1" x14ac:dyDescent="0.3">
      <c r="A68" s="107">
        <f>Sheet1!A1321</f>
        <v>355022152000</v>
      </c>
      <c r="B68" s="744" t="str">
        <f>IFERROR(VLOOKUP(A68,Sheet1!$A$4:$H$2722,5,0),"-")</f>
        <v>Tavan Casobianca A 3,6 mp/cut</v>
      </c>
      <c r="C68" s="728"/>
      <c r="D68" s="745"/>
      <c r="E68" s="41" t="str">
        <f>IFERROR(VLOOKUP(A68,Sheet1!$A$4:$N$2722,7,1),"-")</f>
        <v xml:space="preserve">mp </v>
      </c>
      <c r="F68" s="56">
        <f>IFERROR(VLOOKUP(A68,Sheet1!$A$4:$N$2722,9,1),"-")</f>
        <v>15</v>
      </c>
      <c r="G68" s="38">
        <f>IFERROR(VLOOKUP(A68,Sheet1!$A$4:$N$2722,10,1),"-")</f>
        <v>600</v>
      </c>
      <c r="H68" s="57">
        <f>IFERROR(VLOOKUP(A68,Sheet1!$A$4:$N$2722,11,1),"-")</f>
        <v>600</v>
      </c>
      <c r="I68" s="292">
        <f>IFERROR(VLOOKUP($A68,Sheet1!$A$4:$H$2722,8,1),"-")</f>
        <v>25.92</v>
      </c>
      <c r="J68" s="42">
        <f>I68-(I68*Cuprins!$H$30)</f>
        <v>25.92</v>
      </c>
      <c r="L68" s="792"/>
    </row>
    <row r="69" spans="1:12" ht="15" customHeight="1" x14ac:dyDescent="0.3">
      <c r="A69" s="106">
        <f>Sheet1!A1322</f>
        <v>355022155000</v>
      </c>
      <c r="B69" s="626" t="str">
        <f>IFERROR(VLOOKUP(A69,Sheet1!$A$4:$H$2722,5,0),"-")</f>
        <v>Tavan Decogips Golf A NEW 600x600</v>
      </c>
      <c r="C69" s="627" t="e">
        <f>VLOOKUP(#REF!,Sheet1!$A$4:$H$2722,7,1)</f>
        <v>#REF!</v>
      </c>
      <c r="D69" s="628" t="e">
        <f>VLOOKUP(#REF!,Sheet1!$A$4:$H$2722,7,1)</f>
        <v>#REF!</v>
      </c>
      <c r="E69" s="30" t="str">
        <f>IFERROR(VLOOKUP(A69,Sheet1!$A$4:$N$2722,7,1),"-")</f>
        <v xml:space="preserve">mp </v>
      </c>
      <c r="F69" s="55">
        <f>IFERROR(VLOOKUP(A69,Sheet1!$A$4:$N$2722,9,1),"-")</f>
        <v>15</v>
      </c>
      <c r="G69" s="55">
        <f>IFERROR(VLOOKUP(A69,Sheet1!$A$4:$N$2722,10,1),"-")</f>
        <v>600</v>
      </c>
      <c r="H69" s="55">
        <f>IFERROR(VLOOKUP(A69,Sheet1!$A$4:$N$2722,11,1),"-")</f>
        <v>600</v>
      </c>
      <c r="I69" s="26">
        <f>IFERROR(VLOOKUP($A69,Sheet1!$A$4:$H$2722,8,1),"-")</f>
        <v>39.46</v>
      </c>
      <c r="J69" s="26">
        <f>I69-(I69*Cuprins!$H$30)</f>
        <v>39.46</v>
      </c>
      <c r="K69"/>
      <c r="L69" s="494">
        <f>L17+1</f>
        <v>93</v>
      </c>
    </row>
    <row r="70" spans="1:12" ht="15" customHeight="1" x14ac:dyDescent="0.3">
      <c r="A70" s="107">
        <f>Sheet1!A1323</f>
        <v>355022156000</v>
      </c>
      <c r="B70" s="323" t="str">
        <f>IFERROR(VLOOKUP(A70,Sheet1!$A$4:$H$2722,5,0),"-")</f>
        <v>Tavan Casoprano Casoroc A 3,6 mp/cut</v>
      </c>
      <c r="C70" s="322"/>
      <c r="D70" s="324"/>
      <c r="E70" s="41" t="str">
        <f>IFERROR(VLOOKUP(A70,Sheet1!$A$4:$N$2722,7,1),"-")</f>
        <v xml:space="preserve">mp </v>
      </c>
      <c r="F70" s="56">
        <f>IFERROR(VLOOKUP(A70,Sheet1!$A$4:$N$2722,9,1),"-")</f>
        <v>8</v>
      </c>
      <c r="G70" s="38">
        <f>IFERROR(VLOOKUP(A70,Sheet1!$A$4:$N$2722,10,1),"-")</f>
        <v>600</v>
      </c>
      <c r="H70" s="57">
        <f>IFERROR(VLOOKUP(A70,Sheet1!$A$4:$N$2722,11,1),"-")</f>
        <v>600</v>
      </c>
      <c r="I70" s="292">
        <f>IFERROR(VLOOKUP($A70,Sheet1!$A$4:$H$2722,8,1),"-")</f>
        <v>24.62</v>
      </c>
      <c r="J70" s="42">
        <f>I70-(I70*Cuprins!$H$30)</f>
        <v>24.62</v>
      </c>
      <c r="K70"/>
      <c r="L70" s="494"/>
    </row>
    <row r="71" spans="1:12" ht="15" customHeight="1" x14ac:dyDescent="0.3">
      <c r="A71" s="106"/>
      <c r="B71" s="626" t="str">
        <f>IFERROR(VLOOKUP(A71,Sheet1!$A$4:$H$2722,5,0),"-")</f>
        <v>-</v>
      </c>
      <c r="C71" s="627" t="e">
        <f>VLOOKUP(#REF!,Sheet1!$A$4:$H$2722,7,1)</f>
        <v>#REF!</v>
      </c>
      <c r="D71" s="628" t="e">
        <f>VLOOKUP(#REF!,Sheet1!$A$4:$H$2722,7,1)</f>
        <v>#REF!</v>
      </c>
      <c r="E71" s="30" t="str">
        <f>IFERROR(VLOOKUP(A71,Sheet1!$A$4:$N$2722,7,1),"-")</f>
        <v>-</v>
      </c>
      <c r="F71" s="55" t="str">
        <f>IFERROR(VLOOKUP(A71,Sheet1!$A$4:$N$2722,9,1),"-")</f>
        <v>-</v>
      </c>
      <c r="G71" s="55" t="str">
        <f>IFERROR(VLOOKUP(A71,Sheet1!$A$4:$N$2722,10,1),"-")</f>
        <v>-</v>
      </c>
      <c r="H71" s="55" t="str">
        <f>IFERROR(VLOOKUP(A71,Sheet1!$A$4:$N$2722,11,1),"-")</f>
        <v>-</v>
      </c>
      <c r="I71" s="26" t="str">
        <f>IFERROR(VLOOKUP($A71,Sheet1!$A$4:$H$2722,8,1),"-")</f>
        <v>-</v>
      </c>
      <c r="J71" s="26" t="str">
        <f>IFERROR(VLOOKUP($A71,Sheet1!$A$4:$H$2722,8,1),"-")</f>
        <v>-</v>
      </c>
      <c r="L71" s="648" t="s">
        <v>3346</v>
      </c>
    </row>
    <row r="72" spans="1:12" ht="15" customHeight="1" x14ac:dyDescent="0.3">
      <c r="A72" s="108"/>
      <c r="B72" s="614" t="str">
        <f>IFERROR(VLOOKUP(A72,Sheet1!$A$4:$H$2722,5,0),"-")</f>
        <v>-</v>
      </c>
      <c r="C72" s="609"/>
      <c r="D72" s="615"/>
      <c r="E72" s="45" t="str">
        <f>IFERROR(VLOOKUP(A72,Sheet1!$A$4:$N$2722,7,1),"-")</f>
        <v>-</v>
      </c>
      <c r="F72" s="238" t="str">
        <f>IFERROR(VLOOKUP(A72,Sheet1!$A$4:$N$2722,9,1),"-")</f>
        <v>-</v>
      </c>
      <c r="G72" s="264" t="str">
        <f>IFERROR(VLOOKUP(A72,Sheet1!$A$4:$N$2722,10,1),"-")</f>
        <v>-</v>
      </c>
      <c r="H72" s="264" t="str">
        <f>IFERROR(VLOOKUP(A72,Sheet1!$A$4:$N$2722,11,1),"-")</f>
        <v>-</v>
      </c>
      <c r="I72" s="302" t="str">
        <f>IFERROR(VLOOKUP($A72,Sheet1!$A$4:$H$2722,8,1),"-")</f>
        <v>-</v>
      </c>
      <c r="J72" s="43" t="str">
        <f>IFERROR(VLOOKUP($A72,Sheet1!$A$4:$H$2722,8,1),"-")</f>
        <v>-</v>
      </c>
      <c r="L72" s="648"/>
    </row>
    <row r="73" spans="1:12" ht="15" customHeight="1" x14ac:dyDescent="0.3">
      <c r="L73" s="648"/>
    </row>
    <row r="74" spans="1:12" ht="15" customHeight="1" x14ac:dyDescent="0.3">
      <c r="L74" s="648"/>
    </row>
    <row r="75" spans="1:12" ht="15" customHeight="1" x14ac:dyDescent="0.3">
      <c r="L75" s="648"/>
    </row>
    <row r="76" spans="1:12" ht="15" customHeight="1" x14ac:dyDescent="0.3">
      <c r="L76" s="648"/>
    </row>
    <row r="77" spans="1:12" ht="15" customHeight="1" x14ac:dyDescent="0.3">
      <c r="L77" s="648"/>
    </row>
    <row r="78" spans="1:12" ht="15" customHeight="1" x14ac:dyDescent="0.3">
      <c r="L78" s="648"/>
    </row>
    <row r="79" spans="1:12" ht="15" customHeight="1" x14ac:dyDescent="0.3">
      <c r="L79" s="648"/>
    </row>
    <row r="80" spans="1:12" ht="15" customHeight="1" x14ac:dyDescent="0.3">
      <c r="L80" s="648"/>
    </row>
    <row r="81" spans="12:12" ht="15" customHeight="1" x14ac:dyDescent="0.3">
      <c r="L81" s="648"/>
    </row>
    <row r="82" spans="12:12" ht="15" customHeight="1" x14ac:dyDescent="0.3">
      <c r="L82" s="648"/>
    </row>
    <row r="83" spans="12:12" ht="15" customHeight="1" x14ac:dyDescent="0.3">
      <c r="L83" s="648"/>
    </row>
    <row r="84" spans="12:12" ht="15" customHeight="1" x14ac:dyDescent="0.3">
      <c r="L84" s="648"/>
    </row>
    <row r="85" spans="12:12" ht="15" customHeight="1" x14ac:dyDescent="0.3">
      <c r="L85" s="648"/>
    </row>
    <row r="86" spans="12:12" ht="15" customHeight="1" x14ac:dyDescent="0.3">
      <c r="L86" s="648"/>
    </row>
    <row r="87" spans="12:12" ht="15" customHeight="1" x14ac:dyDescent="0.3">
      <c r="L87" s="648"/>
    </row>
    <row r="88" spans="12:12" ht="15" customHeight="1" x14ac:dyDescent="0.3">
      <c r="L88" s="648"/>
    </row>
    <row r="89" spans="12:12" ht="15" customHeight="1" x14ac:dyDescent="0.3">
      <c r="L89" s="648"/>
    </row>
    <row r="90" spans="12:12" ht="15" customHeight="1" x14ac:dyDescent="0.3">
      <c r="L90" s="648"/>
    </row>
    <row r="91" spans="12:12" ht="15" customHeight="1" x14ac:dyDescent="0.3">
      <c r="L91" s="648"/>
    </row>
    <row r="92" spans="12:12" ht="15" customHeight="1" x14ac:dyDescent="0.3">
      <c r="L92" s="648"/>
    </row>
    <row r="93" spans="12:12" ht="15" customHeight="1" x14ac:dyDescent="0.3">
      <c r="L93" s="648"/>
    </row>
    <row r="94" spans="12:12" ht="15" customHeight="1" x14ac:dyDescent="0.3">
      <c r="L94" s="648"/>
    </row>
    <row r="95" spans="12:12" ht="15" customHeight="1" x14ac:dyDescent="0.3">
      <c r="L95" s="648"/>
    </row>
    <row r="96" spans="12:12" ht="15" customHeight="1" x14ac:dyDescent="0.3">
      <c r="L96" s="648"/>
    </row>
    <row r="97" spans="12:12" ht="15" customHeight="1" x14ac:dyDescent="0.3">
      <c r="L97" s="648"/>
    </row>
    <row r="98" spans="12:12" ht="15" customHeight="1" x14ac:dyDescent="0.3">
      <c r="L98" s="648"/>
    </row>
    <row r="99" spans="12:12" ht="15" customHeight="1" x14ac:dyDescent="0.3">
      <c r="L99" s="648"/>
    </row>
    <row r="100" spans="12:12" ht="15" customHeight="1" x14ac:dyDescent="0.3">
      <c r="L100" s="648"/>
    </row>
    <row r="101" spans="12:12" ht="15" customHeight="1" x14ac:dyDescent="0.3">
      <c r="L101" s="648"/>
    </row>
    <row r="102" spans="12:12" ht="15" customHeight="1" x14ac:dyDescent="0.3">
      <c r="L102" s="648"/>
    </row>
    <row r="103" spans="12:12" ht="15" customHeight="1" x14ac:dyDescent="0.3">
      <c r="L103" s="648"/>
    </row>
    <row r="104" spans="12:12" ht="15" customHeight="1" x14ac:dyDescent="0.3">
      <c r="L104" s="648"/>
    </row>
    <row r="105" spans="12:12" ht="15" customHeight="1" x14ac:dyDescent="0.3">
      <c r="L105" s="648"/>
    </row>
    <row r="106" spans="12:12" ht="15" customHeight="1" x14ac:dyDescent="0.3">
      <c r="L106" s="240"/>
    </row>
    <row r="107" spans="12:12" ht="15" customHeight="1" x14ac:dyDescent="0.3">
      <c r="L107" s="240"/>
    </row>
    <row r="108" spans="12:12" ht="15" customHeight="1" x14ac:dyDescent="0.3"/>
  </sheetData>
  <mergeCells count="46">
    <mergeCell ref="A4:A6"/>
    <mergeCell ref="B4:H6"/>
    <mergeCell ref="I4:J6"/>
    <mergeCell ref="A56:A58"/>
    <mergeCell ref="B56:H58"/>
    <mergeCell ref="I56:J58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B20:D20"/>
    <mergeCell ref="B16:D16"/>
    <mergeCell ref="B17:D17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B72:D72"/>
    <mergeCell ref="L2:L16"/>
    <mergeCell ref="L19:L53"/>
    <mergeCell ref="L54:L68"/>
    <mergeCell ref="L69:L70"/>
    <mergeCell ref="L71:L105"/>
    <mergeCell ref="L17:L18"/>
    <mergeCell ref="B67:D67"/>
    <mergeCell ref="B69:D69"/>
    <mergeCell ref="B19:D19"/>
    <mergeCell ref="B71:D71"/>
    <mergeCell ref="B68:D68"/>
    <mergeCell ref="B65:D65"/>
    <mergeCell ref="B13:D13"/>
    <mergeCell ref="B15:D15"/>
    <mergeCell ref="J10:J12"/>
  </mergeCells>
  <hyperlinks>
    <hyperlink ref="A1" location="Cuprins!A1" display="cuprins" xr:uid="{00000000-0004-0000-1800-000000000000}"/>
    <hyperlink ref="C1" location="'Fisa de proiect'!A1" display="Fisa de Proiect" xr:uid="{00000000-0004-0000-18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33048"/>
  </sheetPr>
  <dimension ref="A1:L313"/>
  <sheetViews>
    <sheetView view="pageBreakPreview" zoomScale="85" zoomScaleNormal="130" zoomScaleSheetLayoutView="100" workbookViewId="0">
      <pane ySplit="1" topLeftCell="A2" activePane="bottomLeft" state="frozen"/>
      <selection pane="bottomLeft" activeCell="L262" sqref="L262:L276"/>
    </sheetView>
  </sheetViews>
  <sheetFormatPr defaultRowHeight="14.4" x14ac:dyDescent="0.3"/>
  <cols>
    <col min="1" max="1" width="15.33203125" customWidth="1"/>
    <col min="2" max="2" width="12.33203125" customWidth="1"/>
    <col min="3" max="4" width="12.33203125" style="245" customWidth="1"/>
    <col min="5" max="5" width="3.6640625" style="245" customWidth="1"/>
    <col min="6" max="8" width="8.6640625" style="245" customWidth="1"/>
    <col min="9" max="9" width="11.33203125" style="245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48" t="s">
        <v>3412</v>
      </c>
      <c r="I1" s="266"/>
      <c r="J1" s="6"/>
      <c r="L1"/>
    </row>
    <row r="2" spans="1:12" ht="15" customHeight="1" x14ac:dyDescent="0.3">
      <c r="L2" s="777" t="s">
        <v>3249</v>
      </c>
    </row>
    <row r="3" spans="1:12" ht="15" customHeight="1" thickBot="1" x14ac:dyDescent="0.35">
      <c r="K3" s="7"/>
      <c r="L3" s="777"/>
    </row>
    <row r="4" spans="1:12" ht="15" customHeight="1" x14ac:dyDescent="0.3">
      <c r="A4" s="686"/>
      <c r="B4" s="794" t="s">
        <v>3510</v>
      </c>
      <c r="C4" s="794"/>
      <c r="D4" s="794"/>
      <c r="E4" s="794"/>
      <c r="F4" s="794"/>
      <c r="G4" s="794"/>
      <c r="H4" s="794"/>
      <c r="I4" s="738"/>
      <c r="J4" s="664"/>
      <c r="L4" s="777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777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777"/>
    </row>
    <row r="7" spans="1:12" ht="15" customHeight="1" x14ac:dyDescent="0.3">
      <c r="A7" s="1"/>
      <c r="B7" s="88"/>
      <c r="C7" s="250"/>
      <c r="D7" s="250"/>
      <c r="E7" s="250"/>
      <c r="F7" s="250"/>
      <c r="G7" s="250"/>
      <c r="H7" s="251"/>
      <c r="I7" s="267"/>
      <c r="J7" s="3"/>
      <c r="L7" s="777"/>
    </row>
    <row r="8" spans="1:12" ht="15" customHeight="1" x14ac:dyDescent="0.3">
      <c r="A8" s="667"/>
      <c r="B8" s="669" t="s">
        <v>3247</v>
      </c>
      <c r="C8" s="669"/>
      <c r="D8" s="669"/>
      <c r="E8" s="669"/>
      <c r="F8" s="669"/>
      <c r="G8" s="669"/>
      <c r="H8" s="669"/>
      <c r="I8" s="671"/>
      <c r="J8" s="672"/>
      <c r="L8" s="77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77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777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777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777"/>
    </row>
    <row r="13" spans="1:12" ht="15" customHeight="1" x14ac:dyDescent="0.3">
      <c r="A13" s="106">
        <f>Sheet1!A1324</f>
        <v>356040100500</v>
      </c>
      <c r="B13" s="626" t="str">
        <f>IFERROR(VLOOKUP(A13,Sheet1!$A$4:$H$2722,5,0),"-")</f>
        <v>Fullstucke  ptr. VT 24</v>
      </c>
      <c r="C13" s="627" t="e">
        <f>VLOOKUP(#REF!,Sheet1!$A$4:$H$2722,7,1)</f>
        <v>#REF!</v>
      </c>
      <c r="D13" s="628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0.73</v>
      </c>
      <c r="J13" s="26">
        <f>I13-(I13*Cuprins!$H$31)</f>
        <v>0.73</v>
      </c>
      <c r="K13" s="8"/>
      <c r="L13" s="777"/>
    </row>
    <row r="14" spans="1:12" ht="15" customHeight="1" x14ac:dyDescent="0.3">
      <c r="A14" s="107">
        <f>Sheet1!A1325</f>
        <v>356040101000</v>
      </c>
      <c r="B14" s="89" t="str">
        <f>IFERROR(VLOOKUP(A14,Sheet1!$A$4:$H$2722,5,0),"-")</f>
        <v>Fullstucke  ptr. VT 15</v>
      </c>
      <c r="C14" s="261"/>
      <c r="D14" s="269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0.73</v>
      </c>
      <c r="J14" s="42">
        <f>I14-(I14*Cuprins!$H$31)</f>
        <v>0.73</v>
      </c>
      <c r="L14" s="777"/>
    </row>
    <row r="15" spans="1:12" ht="15" customHeight="1" x14ac:dyDescent="0.3">
      <c r="A15" s="105">
        <f>Sheet1!A1326</f>
        <v>356040101500</v>
      </c>
      <c r="B15" s="594" t="str">
        <f>IFERROR(VLOOKUP(A15,Sheet1!$A$4:$H$2722,5,0),"-")</f>
        <v>Pana fixare perimetrala</v>
      </c>
      <c r="C15" s="595" t="e">
        <f>VLOOKUP(#REF!,Sheet1!$A$4:$H$2722,7,1)</f>
        <v>#REF!</v>
      </c>
      <c r="D15" s="596" t="e">
        <f>VLOOKUP(#REF!,Sheet1!$A$4:$H$2722,7,1)</f>
        <v>#REF!</v>
      </c>
      <c r="E15" s="236" t="str">
        <f>IFERROR(VLOOKUP(A15,Sheet1!$A$4:$N$2722,7,1),"-")</f>
        <v>buc</v>
      </c>
      <c r="F15" s="236">
        <f>IFERROR(VLOOKUP(A15,Sheet1!$A$4:$N$2722,9,1),"-")</f>
        <v>0</v>
      </c>
      <c r="G15" s="232">
        <f>IFERROR(VLOOKUP(A15,Sheet1!$A$4:$N$2722,10,1),"-")</f>
        <v>0</v>
      </c>
      <c r="H15" s="236">
        <f>IFERROR(VLOOKUP(A15,Sheet1!$A$4:$N$2722,11,1),"-")</f>
        <v>0</v>
      </c>
      <c r="I15" s="26">
        <f>IFERROR(VLOOKUP($A15,Sheet1!$A$4:$H$2722,8,1),"-")</f>
        <v>1.27</v>
      </c>
      <c r="J15" s="26">
        <f>I15-(I15*Cuprins!$H$31)</f>
        <v>1.27</v>
      </c>
      <c r="L15" s="777"/>
    </row>
    <row r="16" spans="1:12" ht="15" customHeight="1" x14ac:dyDescent="0.3">
      <c r="A16" s="108"/>
      <c r="B16" s="614" t="str">
        <f>IFERROR(VLOOKUP(A16,Sheet1!$A$4:$H$2722,5,0),"-")</f>
        <v>-</v>
      </c>
      <c r="C16" s="609" t="e">
        <f>VLOOKUP(#REF!,Sheet1!$A$4:$H$2722,7,1)</f>
        <v>#REF!</v>
      </c>
      <c r="D16" s="615" t="e">
        <f>VLOOKUP(#REF!,Sheet1!$A$4:$H$2722,7,1)</f>
        <v>#REF!</v>
      </c>
      <c r="E16" s="264" t="str">
        <f>IFERROR(VLOOKUP(A16,Sheet1!$A$4:$N$2722,7,1),"-")</f>
        <v>-</v>
      </c>
      <c r="F16" s="238" t="str">
        <f>IFERROR(VLOOKUP(A16,Sheet1!$A$4:$N$2722,9,1),"-")</f>
        <v>-</v>
      </c>
      <c r="G16" s="264" t="str">
        <f>IFERROR(VLOOKUP(A16,Sheet1!$A$4:$N$2722,10,1),"-")</f>
        <v>-</v>
      </c>
      <c r="H16" s="264" t="str">
        <f>IFERROR(VLOOKUP(A16,Sheet1!$A$4:$N$2722,11,1),"-")</f>
        <v>-</v>
      </c>
      <c r="I16" s="302" t="str">
        <f>IFERROR(VLOOKUP($A16,Sheet1!$A$4:$H$2722,8,1),"-")</f>
        <v>-</v>
      </c>
      <c r="J16" s="43" t="str">
        <f>IFERROR(VLOOKUP($A16,Sheet1!$A$4:$H$2722,8,1),"-")</f>
        <v>-</v>
      </c>
      <c r="L16" s="777"/>
    </row>
    <row r="17" spans="1:12" ht="15" customHeight="1" x14ac:dyDescent="0.3">
      <c r="K17"/>
      <c r="L17" s="793">
        <f>'Tavan Gips'!L69+1</f>
        <v>94</v>
      </c>
    </row>
    <row r="18" spans="1:12" ht="15" customHeight="1" x14ac:dyDescent="0.3">
      <c r="A18" s="667"/>
      <c r="B18" s="669" t="s">
        <v>3248</v>
      </c>
      <c r="C18" s="669"/>
      <c r="D18" s="669"/>
      <c r="E18" s="669"/>
      <c r="F18" s="669"/>
      <c r="G18" s="669"/>
      <c r="H18" s="669"/>
      <c r="I18" s="671"/>
      <c r="J18" s="672"/>
      <c r="K18"/>
      <c r="L18" s="793"/>
    </row>
    <row r="19" spans="1:12" ht="15" customHeight="1" x14ac:dyDescent="0.3">
      <c r="A19" s="668"/>
      <c r="B19" s="670"/>
      <c r="C19" s="670"/>
      <c r="D19" s="670"/>
      <c r="E19" s="670"/>
      <c r="F19" s="670"/>
      <c r="G19" s="670"/>
      <c r="H19" s="670"/>
      <c r="I19" s="673"/>
      <c r="J19" s="674"/>
      <c r="K19"/>
      <c r="L19" s="776" t="s">
        <v>3345</v>
      </c>
    </row>
    <row r="20" spans="1:12" ht="15" customHeight="1" x14ac:dyDescent="0.3">
      <c r="A20" s="520" t="s">
        <v>2989</v>
      </c>
      <c r="B20" s="630" t="s">
        <v>2996</v>
      </c>
      <c r="C20" s="631"/>
      <c r="D20" s="786"/>
      <c r="E20" s="642" t="s">
        <v>3035</v>
      </c>
      <c r="F20" s="789" t="s">
        <v>2991</v>
      </c>
      <c r="G20" s="789" t="s">
        <v>2990</v>
      </c>
      <c r="H20" s="780" t="s">
        <v>3010</v>
      </c>
      <c r="I20" s="783" t="s">
        <v>3430</v>
      </c>
      <c r="J20" s="498" t="s">
        <v>3431</v>
      </c>
      <c r="L20" s="776"/>
    </row>
    <row r="21" spans="1:12" ht="15" customHeight="1" x14ac:dyDescent="0.3">
      <c r="A21" s="521"/>
      <c r="B21" s="632"/>
      <c r="C21" s="633"/>
      <c r="D21" s="787"/>
      <c r="E21" s="643"/>
      <c r="F21" s="790"/>
      <c r="G21" s="790"/>
      <c r="H21" s="781"/>
      <c r="I21" s="784"/>
      <c r="J21" s="500"/>
      <c r="L21" s="776"/>
    </row>
    <row r="22" spans="1:12" ht="15" customHeight="1" x14ac:dyDescent="0.3">
      <c r="A22" s="785"/>
      <c r="B22" s="634"/>
      <c r="C22" s="635"/>
      <c r="D22" s="788"/>
      <c r="E22" s="644"/>
      <c r="F22" s="791"/>
      <c r="G22" s="791"/>
      <c r="H22" s="782"/>
      <c r="I22" s="784"/>
      <c r="J22" s="500"/>
      <c r="L22" s="776"/>
    </row>
    <row r="23" spans="1:12" ht="15" customHeight="1" x14ac:dyDescent="0.3">
      <c r="A23" s="106">
        <f>Sheet1!A1327</f>
        <v>356040119000</v>
      </c>
      <c r="B23" s="626" t="str">
        <f>IFERROR(VLOOKUP(A23,Sheet1!$A$4:$H$2722,5,0),"-")</f>
        <v>T 24/38/3600 Ventatec</v>
      </c>
      <c r="C23" s="627" t="e">
        <f>VLOOKUP(#REF!,Sheet1!$A$4:$H$2722,7,1)</f>
        <v>#REF!</v>
      </c>
      <c r="D23" s="628" t="e">
        <f>VLOOKUP(#REF!,Sheet1!$A$4:$H$2722,7,1)</f>
        <v>#REF!</v>
      </c>
      <c r="E23" s="247" t="str">
        <f>IFERROR(VLOOKUP(A23,Sheet1!$A$4:$N$2722,7,1),"-")</f>
        <v xml:space="preserve">ml </v>
      </c>
      <c r="F23" s="247">
        <f>IFERROR(VLOOKUP(A23,Sheet1!$A$4:$N$2722,9,1),"-")</f>
        <v>24</v>
      </c>
      <c r="G23" s="247">
        <f>IFERROR(VLOOKUP(A23,Sheet1!$A$4:$N$2722,10,1),"-")</f>
        <v>38</v>
      </c>
      <c r="H23" s="247">
        <f>IFERROR(VLOOKUP(A23,Sheet1!$A$4:$N$2722,11,1),"-")</f>
        <v>3600</v>
      </c>
      <c r="I23" s="26">
        <f>IFERROR(VLOOKUP($A23,Sheet1!$A$4:$H$2722,8,1),"-")</f>
        <v>6.18</v>
      </c>
      <c r="J23" s="26">
        <f>I23-(I23*Cuprins!$H$31)</f>
        <v>6.18</v>
      </c>
      <c r="L23" s="776"/>
    </row>
    <row r="24" spans="1:12" ht="15" customHeight="1" x14ac:dyDescent="0.3">
      <c r="A24" s="107">
        <f>Sheet1!A1328</f>
        <v>356040119500</v>
      </c>
      <c r="B24" s="323" t="str">
        <f>IFERROR(VLOOKUP(A24,Sheet1!$A$4:$H$2722,5,0),"-")</f>
        <v>T 24/38/3750 Ventatec</v>
      </c>
      <c r="C24" s="326"/>
      <c r="D24" s="269"/>
      <c r="E24" s="235" t="str">
        <f>IFERROR(VLOOKUP(A24,Sheet1!$A$4:$N$2722,7,1),"-")</f>
        <v xml:space="preserve">ml </v>
      </c>
      <c r="F24" s="237">
        <f>IFERROR(VLOOKUP(A24,Sheet1!$A$4:$N$2722,9,1),"-")</f>
        <v>24</v>
      </c>
      <c r="G24" s="242">
        <f>IFERROR(VLOOKUP(A24,Sheet1!$A$4:$N$2722,10,1),"-")</f>
        <v>38</v>
      </c>
      <c r="H24" s="235">
        <f>IFERROR(VLOOKUP(A24,Sheet1!$A$4:$N$2722,11,1),"-")</f>
        <v>3750</v>
      </c>
      <c r="I24" s="292">
        <f>IFERROR(VLOOKUP($A24,Sheet1!$A$4:$H$2722,8,1),"-")</f>
        <v>6.18</v>
      </c>
      <c r="J24" s="42">
        <f>I24-(I24*Cuprins!$H$31)</f>
        <v>6.18</v>
      </c>
      <c r="L24" s="776"/>
    </row>
    <row r="25" spans="1:12" ht="15" customHeight="1" x14ac:dyDescent="0.3">
      <c r="A25" s="106">
        <f>Sheet1!A1330</f>
        <v>356040120500</v>
      </c>
      <c r="B25" s="626" t="str">
        <f>IFERROR(VLOOKUP(A25,Sheet1!$A$4:$H$2722,5,0),"-")</f>
        <v>T 24/38/1200 Ventatec</v>
      </c>
      <c r="C25" s="627" t="e">
        <f>VLOOKUP(#REF!,Sheet1!$A$4:$H$2722,7,1)</f>
        <v>#REF!</v>
      </c>
      <c r="D25" s="628" t="e">
        <f>VLOOKUP(#REF!,Sheet1!$A$4:$H$2722,7,1)</f>
        <v>#REF!</v>
      </c>
      <c r="E25" s="247" t="str">
        <f>IFERROR(VLOOKUP(A25,Sheet1!$A$4:$N$2722,7,1),"-")</f>
        <v xml:space="preserve">ml </v>
      </c>
      <c r="F25" s="247">
        <f>IFERROR(VLOOKUP(A25,Sheet1!$A$4:$N$2722,9,1),"-")</f>
        <v>24</v>
      </c>
      <c r="G25" s="247">
        <f>IFERROR(VLOOKUP(A25,Sheet1!$A$4:$N$2722,10,1),"-")</f>
        <v>38</v>
      </c>
      <c r="H25" s="247">
        <f>IFERROR(VLOOKUP(A25,Sheet1!$A$4:$N$2722,11,1),"-")</f>
        <v>1200</v>
      </c>
      <c r="I25" s="26">
        <f>IFERROR(VLOOKUP($A25,Sheet1!$A$4:$H$2722,8,1),"-")</f>
        <v>5.82</v>
      </c>
      <c r="J25" s="26">
        <f>I25-(I25*Cuprins!$H$31)</f>
        <v>5.82</v>
      </c>
      <c r="L25" s="776"/>
    </row>
    <row r="26" spans="1:12" ht="15" customHeight="1" x14ac:dyDescent="0.3">
      <c r="A26" s="107">
        <f>Sheet1!A1331</f>
        <v>356040121000</v>
      </c>
      <c r="B26" s="744" t="str">
        <f>IFERROR(VLOOKUP(A26,Sheet1!$A$4:$H$2722,5,0),"-")</f>
        <v>T 24/33/600 Ventatec</v>
      </c>
      <c r="C26" s="728"/>
      <c r="D26" s="745"/>
      <c r="E26" s="235" t="str">
        <f>IFERROR(VLOOKUP(A26,Sheet1!$A$4:$N$2722,7,1),"-")</f>
        <v xml:space="preserve">ml </v>
      </c>
      <c r="F26" s="237">
        <f>IFERROR(VLOOKUP(A26,Sheet1!$A$4:$N$2722,9,1),"-")</f>
        <v>24</v>
      </c>
      <c r="G26" s="242">
        <f>IFERROR(VLOOKUP(A26,Sheet1!$A$4:$N$2722,10,1),"-")</f>
        <v>33</v>
      </c>
      <c r="H26" s="235">
        <f>IFERROR(VLOOKUP(A26,Sheet1!$A$4:$N$2722,11,1),"-")</f>
        <v>600</v>
      </c>
      <c r="I26" s="292">
        <f>IFERROR(VLOOKUP($A26,Sheet1!$A$4:$H$2722,8,1),"-")</f>
        <v>5.34</v>
      </c>
      <c r="J26" s="42">
        <f>I26-(I26*Cuprins!$H$31)</f>
        <v>5.34</v>
      </c>
      <c r="L26" s="776"/>
    </row>
    <row r="27" spans="1:12" ht="15" customHeight="1" x14ac:dyDescent="0.3">
      <c r="A27" s="106">
        <f>Sheet1!A1332</f>
        <v>356040121500</v>
      </c>
      <c r="B27" s="626" t="str">
        <f>IFERROR(VLOOKUP(A27,Sheet1!$A$4:$H$2722,5,0),"-")</f>
        <v>T 24/33/1200 Ventatec</v>
      </c>
      <c r="C27" s="627" t="e">
        <f>VLOOKUP(#REF!,Sheet1!$A$4:$H$2722,7,1)</f>
        <v>#REF!</v>
      </c>
      <c r="D27" s="628" t="e">
        <f>VLOOKUP(#REF!,Sheet1!$A$4:$H$2722,7,1)</f>
        <v>#REF!</v>
      </c>
      <c r="E27" s="247" t="str">
        <f>IFERROR(VLOOKUP(A27,Sheet1!$A$4:$N$2722,7,1),"-")</f>
        <v xml:space="preserve">ml </v>
      </c>
      <c r="F27" s="247">
        <f>IFERROR(VLOOKUP(A27,Sheet1!$A$4:$N$2722,9,1),"-")</f>
        <v>24</v>
      </c>
      <c r="G27" s="247">
        <f>IFERROR(VLOOKUP(A27,Sheet1!$A$4:$N$2722,10,1),"-")</f>
        <v>33</v>
      </c>
      <c r="H27" s="247">
        <f>IFERROR(VLOOKUP(A27,Sheet1!$A$4:$N$2722,11,1),"-")</f>
        <v>1200</v>
      </c>
      <c r="I27" s="26">
        <f>IFERROR(VLOOKUP($A27,Sheet1!$A$4:$H$2722,8,1),"-")</f>
        <v>5.34</v>
      </c>
      <c r="J27" s="26">
        <f>I27-(I27*Cuprins!$H$31)</f>
        <v>5.34</v>
      </c>
      <c r="L27" s="776"/>
    </row>
    <row r="28" spans="1:12" ht="15" customHeight="1" x14ac:dyDescent="0.3">
      <c r="A28" s="108"/>
      <c r="B28" s="614" t="str">
        <f>IFERROR(VLOOKUP(A28,Sheet1!$A$4:$H$2722,5,0),"-")</f>
        <v>-</v>
      </c>
      <c r="C28" s="609" t="e">
        <f>VLOOKUP(#REF!,Sheet1!$A$4:$H$2722,7,1)</f>
        <v>#REF!</v>
      </c>
      <c r="D28" s="615" t="e">
        <f>VLOOKUP(#REF!,Sheet1!$A$4:$H$2722,7,1)</f>
        <v>#REF!</v>
      </c>
      <c r="E28" s="264" t="str">
        <f>IFERROR(VLOOKUP(A28,Sheet1!$A$4:$N$2722,7,1),"-")</f>
        <v>-</v>
      </c>
      <c r="F28" s="238" t="str">
        <f>IFERROR(VLOOKUP(A28,Sheet1!$A$4:$N$2722,9,1),"-")</f>
        <v>-</v>
      </c>
      <c r="G28" s="264" t="str">
        <f>IFERROR(VLOOKUP(A28,Sheet1!$A$4:$N$2722,10,1),"-")</f>
        <v>-</v>
      </c>
      <c r="H28" s="264" t="str">
        <f>IFERROR(VLOOKUP(A28,Sheet1!$A$4:$N$2722,11,1),"-")</f>
        <v>-</v>
      </c>
      <c r="I28" s="302" t="str">
        <f>IFERROR(VLOOKUP($A28,Sheet1!$A$4:$H$2722,8,1),"-")</f>
        <v>-</v>
      </c>
      <c r="J28" s="43" t="str">
        <f>IFERROR(VLOOKUP($A28,Sheet1!$A$4:$H$2722,8,1),"-")</f>
        <v>-</v>
      </c>
      <c r="L28" s="776"/>
    </row>
    <row r="29" spans="1:12" ht="15" customHeight="1" x14ac:dyDescent="0.3">
      <c r="L29" s="776"/>
    </row>
    <row r="30" spans="1:12" ht="15" customHeight="1" x14ac:dyDescent="0.3">
      <c r="A30" s="667"/>
      <c r="B30" s="669" t="s">
        <v>3250</v>
      </c>
      <c r="C30" s="669"/>
      <c r="D30" s="669"/>
      <c r="E30" s="669"/>
      <c r="F30" s="669"/>
      <c r="G30" s="669"/>
      <c r="H30" s="669"/>
      <c r="I30" s="671"/>
      <c r="J30" s="672"/>
      <c r="L30" s="776"/>
    </row>
    <row r="31" spans="1:12" ht="15" customHeight="1" x14ac:dyDescent="0.3">
      <c r="A31" s="668"/>
      <c r="B31" s="670"/>
      <c r="C31" s="670"/>
      <c r="D31" s="670"/>
      <c r="E31" s="670"/>
      <c r="F31" s="670"/>
      <c r="G31" s="670"/>
      <c r="H31" s="670"/>
      <c r="I31" s="673"/>
      <c r="J31" s="674"/>
      <c r="L31" s="776"/>
    </row>
    <row r="32" spans="1:12" ht="15" customHeight="1" x14ac:dyDescent="0.3">
      <c r="A32" s="520" t="s">
        <v>2989</v>
      </c>
      <c r="B32" s="630" t="s">
        <v>2996</v>
      </c>
      <c r="C32" s="631"/>
      <c r="D32" s="786"/>
      <c r="E32" s="642" t="s">
        <v>3035</v>
      </c>
      <c r="F32" s="789" t="s">
        <v>2991</v>
      </c>
      <c r="G32" s="789" t="s">
        <v>2990</v>
      </c>
      <c r="H32" s="780" t="s">
        <v>3010</v>
      </c>
      <c r="I32" s="783" t="s">
        <v>3430</v>
      </c>
      <c r="J32" s="498" t="s">
        <v>3431</v>
      </c>
      <c r="L32" s="776"/>
    </row>
    <row r="33" spans="1:12" ht="15" customHeight="1" x14ac:dyDescent="0.3">
      <c r="A33" s="521"/>
      <c r="B33" s="632"/>
      <c r="C33" s="633"/>
      <c r="D33" s="787"/>
      <c r="E33" s="643"/>
      <c r="F33" s="790"/>
      <c r="G33" s="790"/>
      <c r="H33" s="781"/>
      <c r="I33" s="784"/>
      <c r="J33" s="500"/>
      <c r="L33" s="776"/>
    </row>
    <row r="34" spans="1:12" ht="15" customHeight="1" x14ac:dyDescent="0.3">
      <c r="A34" s="785"/>
      <c r="B34" s="634"/>
      <c r="C34" s="635"/>
      <c r="D34" s="788"/>
      <c r="E34" s="644"/>
      <c r="F34" s="791"/>
      <c r="G34" s="791"/>
      <c r="H34" s="782"/>
      <c r="I34" s="784"/>
      <c r="J34" s="500"/>
      <c r="L34" s="776"/>
    </row>
    <row r="35" spans="1:12" ht="15" customHeight="1" x14ac:dyDescent="0.3">
      <c r="A35" s="106">
        <f>Sheet1!A1333</f>
        <v>356040151000</v>
      </c>
      <c r="B35" s="626" t="str">
        <f>IFERROR(VLOOKUP(A35,Sheet1!$A$4:$H$2722,5,0),"-")</f>
        <v>Profil Perimetral Donn 21/21 - 3000</v>
      </c>
      <c r="C35" s="627" t="e">
        <f>VLOOKUP(#REF!,Sheet1!$A$4:$H$2722,7,1)</f>
        <v>#REF!</v>
      </c>
      <c r="D35" s="628" t="e">
        <f>VLOOKUP(#REF!,Sheet1!$A$4:$H$2722,7,1)</f>
        <v>#REF!</v>
      </c>
      <c r="E35" s="247" t="str">
        <f>IFERROR(VLOOKUP(A35,Sheet1!$A$4:$N$2722,7,1),"-")</f>
        <v xml:space="preserve">ml </v>
      </c>
      <c r="F35" s="247">
        <f>IFERROR(VLOOKUP(A35,Sheet1!$A$4:$N$2722,9,1),"-")</f>
        <v>21</v>
      </c>
      <c r="G35" s="247">
        <f>IFERROR(VLOOKUP(A35,Sheet1!$A$4:$N$2722,10,1),"-")</f>
        <v>21</v>
      </c>
      <c r="H35" s="247">
        <f>IFERROR(VLOOKUP(A35,Sheet1!$A$4:$N$2722,11,1),"-")</f>
        <v>3000</v>
      </c>
      <c r="I35" s="26">
        <f>IFERROR(VLOOKUP($A35,Sheet1!$A$4:$H$2722,8,1),"-")</f>
        <v>3.64</v>
      </c>
      <c r="J35" s="26">
        <f>I35-(I35*Cuprins!$H$31)</f>
        <v>3.64</v>
      </c>
      <c r="L35" s="776"/>
    </row>
    <row r="36" spans="1:12" ht="15" customHeight="1" x14ac:dyDescent="0.3">
      <c r="A36" s="107">
        <f>Sheet1!A1334</f>
        <v>356040151500</v>
      </c>
      <c r="B36" s="323" t="str">
        <f>IFERROR(VLOOKUP(A36,Sheet1!$A$4:$H$2722,5,0),"-")</f>
        <v>Profil Perimetral Donn 20/24 - 3000</v>
      </c>
      <c r="C36" s="326"/>
      <c r="D36" s="269"/>
      <c r="E36" s="235" t="str">
        <f>IFERROR(VLOOKUP(A36,Sheet1!$A$4:$N$2722,7,1),"-")</f>
        <v xml:space="preserve">ml </v>
      </c>
      <c r="F36" s="237">
        <f>IFERROR(VLOOKUP(A36,Sheet1!$A$4:$N$2722,9,1),"-")</f>
        <v>24</v>
      </c>
      <c r="G36" s="242">
        <f>IFERROR(VLOOKUP(A36,Sheet1!$A$4:$N$2722,10,1),"-")</f>
        <v>20</v>
      </c>
      <c r="H36" s="235">
        <f>IFERROR(VLOOKUP(A36,Sheet1!$A$4:$N$2722,11,1),"-")</f>
        <v>3000</v>
      </c>
      <c r="I36" s="292">
        <f>IFERROR(VLOOKUP($A36,Sheet1!$A$4:$H$2722,8,1),"-")</f>
        <v>3.71</v>
      </c>
      <c r="J36" s="42">
        <f>I36-(I36*Cuprins!$H$31)</f>
        <v>3.71</v>
      </c>
      <c r="L36" s="776"/>
    </row>
    <row r="37" spans="1:12" ht="15" customHeight="1" x14ac:dyDescent="0.3">
      <c r="A37" s="106">
        <f>Sheet1!A1335</f>
        <v>356040152000</v>
      </c>
      <c r="B37" s="626" t="str">
        <f>IFERROR(VLOOKUP(A37,Sheet1!$A$4:$H$2722,5,0),"-")</f>
        <v>Profil Principal Donn 24/38 - 3700</v>
      </c>
      <c r="C37" s="627" t="e">
        <f>VLOOKUP(#REF!,Sheet1!$A$4:$H$2722,7,1)</f>
        <v>#REF!</v>
      </c>
      <c r="D37" s="628" t="e">
        <f>VLOOKUP(#REF!,Sheet1!$A$4:$H$2722,7,1)</f>
        <v>#REF!</v>
      </c>
      <c r="E37" s="247" t="str">
        <f>IFERROR(VLOOKUP(A37,Sheet1!$A$4:$N$2722,7,1),"-")</f>
        <v xml:space="preserve">ml </v>
      </c>
      <c r="F37" s="247">
        <f>IFERROR(VLOOKUP(A37,Sheet1!$A$4:$N$2722,9,1),"-")</f>
        <v>24</v>
      </c>
      <c r="G37" s="247">
        <f>IFERROR(VLOOKUP(A37,Sheet1!$A$4:$N$2722,10,1),"-")</f>
        <v>38</v>
      </c>
      <c r="H37" s="247">
        <f>IFERROR(VLOOKUP(A37,Sheet1!$A$4:$N$2722,11,1),"-")</f>
        <v>3700</v>
      </c>
      <c r="I37" s="26">
        <f>IFERROR(VLOOKUP($A37,Sheet1!$A$4:$H$2722,8,1),"-")</f>
        <v>4.4400000000000004</v>
      </c>
      <c r="J37" s="26">
        <f>I37-(I37*Cuprins!$H$31)</f>
        <v>4.4400000000000004</v>
      </c>
      <c r="L37" s="776"/>
    </row>
    <row r="38" spans="1:12" ht="15" customHeight="1" x14ac:dyDescent="0.3">
      <c r="A38" s="107">
        <f>Sheet1!A1336</f>
        <v>356040153000</v>
      </c>
      <c r="B38" s="744" t="str">
        <f>IFERROR(VLOOKUP(A38,Sheet1!$A$4:$H$2722,5,0),"-")</f>
        <v>Profil Secundar Donn 24/25 - 1200</v>
      </c>
      <c r="C38" s="728" t="e">
        <f>VLOOKUP(#REF!,Sheet1!$A$4:$H$2722,7,1)</f>
        <v>#REF!</v>
      </c>
      <c r="D38" s="745" t="e">
        <f>VLOOKUP(#REF!,Sheet1!$A$4:$H$2722,7,1)</f>
        <v>#REF!</v>
      </c>
      <c r="E38" s="235" t="str">
        <f>IFERROR(VLOOKUP(A38,Sheet1!$A$4:$N$2722,7,1),"-")</f>
        <v xml:space="preserve">ml </v>
      </c>
      <c r="F38" s="237">
        <f>IFERROR(VLOOKUP(A38,Sheet1!$A$4:$N$2722,9,1),"-")</f>
        <v>24</v>
      </c>
      <c r="G38" s="242">
        <f>IFERROR(VLOOKUP(A38,Sheet1!$A$4:$N$2722,10,1),"-")</f>
        <v>25</v>
      </c>
      <c r="H38" s="235">
        <f>IFERROR(VLOOKUP(A38,Sheet1!$A$4:$N$2722,11,1),"-")</f>
        <v>1200</v>
      </c>
      <c r="I38" s="292">
        <f>IFERROR(VLOOKUP($A38,Sheet1!$A$4:$H$2722,8,1),"-")</f>
        <v>4.4400000000000004</v>
      </c>
      <c r="J38" s="42">
        <f>I38-(I38*Cuprins!$H$31)</f>
        <v>4.4400000000000004</v>
      </c>
      <c r="L38" s="776"/>
    </row>
    <row r="39" spans="1:12" ht="15" customHeight="1" x14ac:dyDescent="0.3">
      <c r="A39" s="106">
        <f>Sheet1!A1337</f>
        <v>356040154000</v>
      </c>
      <c r="B39" s="626" t="str">
        <f>IFERROR(VLOOKUP(A39,Sheet1!$A$4:$H$2722,5,0),"-")</f>
        <v>Profil Compartimentare Donn 24/25 - 600</v>
      </c>
      <c r="C39" s="627" t="e">
        <f>VLOOKUP(#REF!,Sheet1!$A$4:$H$2722,7,1)</f>
        <v>#REF!</v>
      </c>
      <c r="D39" s="628" t="e">
        <f>VLOOKUP(#REF!,Sheet1!$A$4:$H$2722,7,1)</f>
        <v>#REF!</v>
      </c>
      <c r="E39" s="247" t="str">
        <f>IFERROR(VLOOKUP(A39,Sheet1!$A$4:$N$2722,7,1),"-")</f>
        <v xml:space="preserve">ml </v>
      </c>
      <c r="F39" s="247">
        <f>IFERROR(VLOOKUP(A39,Sheet1!$A$4:$N$2722,9,1),"-")</f>
        <v>24</v>
      </c>
      <c r="G39" s="247">
        <f>IFERROR(VLOOKUP(A39,Sheet1!$A$4:$N$2722,10,1),"-")</f>
        <v>25</v>
      </c>
      <c r="H39" s="247">
        <f>IFERROR(VLOOKUP(A39,Sheet1!$A$4:$N$2722,11,1),"-")</f>
        <v>600</v>
      </c>
      <c r="I39" s="26">
        <f>IFERROR(VLOOKUP($A39,Sheet1!$A$4:$H$2722,8,1),"-")</f>
        <v>4.4400000000000004</v>
      </c>
      <c r="J39" s="26">
        <f>I39-(I39*Cuprins!$H$31)</f>
        <v>4.4400000000000004</v>
      </c>
      <c r="L39" s="776"/>
    </row>
    <row r="40" spans="1:12" ht="15" customHeight="1" x14ac:dyDescent="0.3">
      <c r="A40" s="108"/>
      <c r="B40" s="614" t="str">
        <f>IFERROR(VLOOKUP(A40,Sheet1!$A$4:$H$2722,5,0),"-")</f>
        <v>-</v>
      </c>
      <c r="C40" s="609" t="e">
        <f>VLOOKUP(#REF!,Sheet1!$A$4:$H$2722,7,1)</f>
        <v>#REF!</v>
      </c>
      <c r="D40" s="615" t="e">
        <f>VLOOKUP(#REF!,Sheet1!$A$4:$H$2722,7,1)</f>
        <v>#REF!</v>
      </c>
      <c r="E40" s="264" t="str">
        <f>IFERROR(VLOOKUP(A40,Sheet1!$A$4:$N$2722,7,1),"-")</f>
        <v>-</v>
      </c>
      <c r="F40" s="238" t="str">
        <f>IFERROR(VLOOKUP(A40,Sheet1!$A$4:$N$2722,9,1),"-")</f>
        <v>-</v>
      </c>
      <c r="G40" s="264" t="str">
        <f>IFERROR(VLOOKUP(A40,Sheet1!$A$4:$N$2722,10,1),"-")</f>
        <v>-</v>
      </c>
      <c r="H40" s="264" t="str">
        <f>IFERROR(VLOOKUP(A40,Sheet1!$A$4:$N$2722,11,1),"-")</f>
        <v>-</v>
      </c>
      <c r="I40" s="302" t="str">
        <f>IFERROR(VLOOKUP($A40,Sheet1!$A$4:$H$2722,8,1),"-")</f>
        <v>-</v>
      </c>
      <c r="J40" s="43" t="str">
        <f>IFERROR(VLOOKUP($A40,Sheet1!$A$4:$H$2722,8,1),"-")</f>
        <v>-</v>
      </c>
      <c r="L40" s="776"/>
    </row>
    <row r="41" spans="1:12" ht="15" customHeight="1" x14ac:dyDescent="0.3">
      <c r="L41" s="776"/>
    </row>
    <row r="42" spans="1:12" ht="15" customHeight="1" x14ac:dyDescent="0.3">
      <c r="L42" s="776"/>
    </row>
    <row r="43" spans="1:12" ht="15" customHeight="1" x14ac:dyDescent="0.3">
      <c r="L43" s="776"/>
    </row>
    <row r="44" spans="1:12" ht="15" customHeight="1" x14ac:dyDescent="0.3">
      <c r="L44" s="776"/>
    </row>
    <row r="45" spans="1:12" ht="15" customHeight="1" x14ac:dyDescent="0.3">
      <c r="L45" s="776"/>
    </row>
    <row r="46" spans="1:12" ht="15" customHeight="1" x14ac:dyDescent="0.3">
      <c r="L46" s="776"/>
    </row>
    <row r="47" spans="1:12" ht="15" customHeight="1" x14ac:dyDescent="0.3">
      <c r="L47" s="776"/>
    </row>
    <row r="48" spans="1:12" ht="15" customHeight="1" x14ac:dyDescent="0.3">
      <c r="L48" s="776"/>
    </row>
    <row r="49" spans="1:12" ht="15" customHeight="1" x14ac:dyDescent="0.3">
      <c r="L49" s="776"/>
    </row>
    <row r="50" spans="1:12" ht="15" customHeight="1" x14ac:dyDescent="0.3">
      <c r="L50" s="776"/>
    </row>
    <row r="51" spans="1:12" ht="15" customHeight="1" x14ac:dyDescent="0.3">
      <c r="L51" s="776"/>
    </row>
    <row r="52" spans="1:12" ht="15" customHeight="1" x14ac:dyDescent="0.3">
      <c r="L52" s="776"/>
    </row>
    <row r="53" spans="1:12" ht="15" customHeight="1" x14ac:dyDescent="0.3">
      <c r="L53" s="776"/>
    </row>
    <row r="54" spans="1:12" ht="15" customHeight="1" x14ac:dyDescent="0.3">
      <c r="L54" s="777" t="s">
        <v>3249</v>
      </c>
    </row>
    <row r="55" spans="1:12" ht="15" customHeight="1" thickBot="1" x14ac:dyDescent="0.35">
      <c r="K55" s="7"/>
      <c r="L55" s="777"/>
    </row>
    <row r="56" spans="1:12" ht="15" customHeight="1" x14ac:dyDescent="0.3">
      <c r="A56" s="686"/>
      <c r="B56" s="794" t="s">
        <v>3508</v>
      </c>
      <c r="C56" s="794"/>
      <c r="D56" s="794"/>
      <c r="E56" s="794"/>
      <c r="F56" s="794"/>
      <c r="G56" s="794"/>
      <c r="H56" s="794"/>
      <c r="I56" s="738"/>
      <c r="J56" s="664"/>
      <c r="L56" s="777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777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777"/>
    </row>
    <row r="59" spans="1:12" ht="15" customHeight="1" x14ac:dyDescent="0.3">
      <c r="A59" s="1"/>
      <c r="B59" s="88"/>
      <c r="C59" s="250"/>
      <c r="D59" s="250"/>
      <c r="E59" s="250"/>
      <c r="F59" s="250"/>
      <c r="G59" s="250"/>
      <c r="H59" s="251"/>
      <c r="I59" s="267"/>
      <c r="J59" s="3"/>
      <c r="L59" s="777"/>
    </row>
    <row r="60" spans="1:12" ht="15" customHeight="1" x14ac:dyDescent="0.3">
      <c r="A60" s="667"/>
      <c r="B60" s="669" t="s">
        <v>3251</v>
      </c>
      <c r="C60" s="669"/>
      <c r="D60" s="669"/>
      <c r="E60" s="669"/>
      <c r="F60" s="669"/>
      <c r="G60" s="669"/>
      <c r="H60" s="669"/>
      <c r="I60" s="671"/>
      <c r="J60" s="672"/>
      <c r="L60" s="77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77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777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777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777"/>
    </row>
    <row r="65" spans="1:12" ht="15" customHeight="1" x14ac:dyDescent="0.3">
      <c r="A65" s="106">
        <f>Sheet1!A1338</f>
        <v>356041100300</v>
      </c>
      <c r="B65" s="626" t="str">
        <f>IFERROR(VLOOKUP(A65,Sheet1!$A$4:$H$2722,5,0),"-")</f>
        <v>PRELUDE 15TL Cross Tee 300x38 mm</v>
      </c>
      <c r="C65" s="627" t="e">
        <f>VLOOKUP(#REF!,Sheet1!$A$4:$H$2722,7,1)</f>
        <v>#REF!</v>
      </c>
      <c r="D65" s="628" t="e">
        <f>VLOOKUP(#REF!,Sheet1!$A$4:$H$2722,7,1)</f>
        <v>#REF!</v>
      </c>
      <c r="E65" s="247" t="str">
        <f>IFERROR(VLOOKUP(A65,Sheet1!$A$4:$N$2722,7,1),"-")</f>
        <v xml:space="preserve">ml </v>
      </c>
      <c r="F65" s="247">
        <f>IFERROR(VLOOKUP(A65,Sheet1!$A$4:$N$2722,9,1),"-")</f>
        <v>38</v>
      </c>
      <c r="G65" s="247">
        <f>IFERROR(VLOOKUP(A65,Sheet1!$A$4:$N$2722,10,1),"-")</f>
        <v>0</v>
      </c>
      <c r="H65" s="247">
        <f>IFERROR(VLOOKUP(A65,Sheet1!$A$4:$N$2722,11,1),"-")</f>
        <v>300</v>
      </c>
      <c r="I65" s="26">
        <f>IFERROR(VLOOKUP($A65,Sheet1!$A$4:$H$2722,8,1),"-")</f>
        <v>9.48</v>
      </c>
      <c r="J65" s="26">
        <f>I65-(I65*Cuprins!$H$31)</f>
        <v>9.48</v>
      </c>
      <c r="K65" s="8"/>
      <c r="L65" s="777"/>
    </row>
    <row r="66" spans="1:12" ht="15" customHeight="1" x14ac:dyDescent="0.3">
      <c r="A66" s="107">
        <f>Sheet1!A1339</f>
        <v>356041100500</v>
      </c>
      <c r="B66" s="323" t="str">
        <f>IFERROR(VLOOKUP(A66,Sheet1!$A$4:$H$2722,5,0),"-")</f>
        <v>PRELUDE 15XL PeakForm Cross tee 38x600mm</v>
      </c>
      <c r="C66" s="326"/>
      <c r="D66" s="269"/>
      <c r="E66" s="235" t="str">
        <f>IFERROR(VLOOKUP(A66,Sheet1!$A$4:$N$2722,7,1),"-")</f>
        <v xml:space="preserve">ml </v>
      </c>
      <c r="F66" s="237">
        <f>IFERROR(VLOOKUP(A66,Sheet1!$A$4:$N$2722,9,1),"-")</f>
        <v>38</v>
      </c>
      <c r="G66" s="242">
        <f>IFERROR(VLOOKUP(A66,Sheet1!$A$4:$N$2722,10,1),"-")</f>
        <v>0</v>
      </c>
      <c r="H66" s="235">
        <f>IFERROR(VLOOKUP(A66,Sheet1!$A$4:$N$2722,11,1),"-")</f>
        <v>600</v>
      </c>
      <c r="I66" s="292">
        <f>IFERROR(VLOOKUP($A66,Sheet1!$A$4:$H$2722,8,1),"-")</f>
        <v>5.86</v>
      </c>
      <c r="J66" s="42">
        <f>I66-(I66*Cuprins!$H$31)</f>
        <v>5.86</v>
      </c>
      <c r="L66" s="777"/>
    </row>
    <row r="67" spans="1:12" ht="15" customHeight="1" x14ac:dyDescent="0.3">
      <c r="A67" s="106">
        <f>Sheet1!A1340</f>
        <v>356041101000</v>
      </c>
      <c r="B67" s="626" t="str">
        <f>IFERROR(VLOOKUP(A67,Sheet1!$A$4:$H$2722,5,0),"-")</f>
        <v>PRELUDE 15XL PeakForm CrossTee 38x1200mm</v>
      </c>
      <c r="C67" s="627" t="e">
        <f>VLOOKUP(#REF!,Sheet1!$A$4:$H$2722,7,1)</f>
        <v>#REF!</v>
      </c>
      <c r="D67" s="628" t="e">
        <f>VLOOKUP(#REF!,Sheet1!$A$4:$H$2722,7,1)</f>
        <v>#REF!</v>
      </c>
      <c r="E67" s="247" t="str">
        <f>IFERROR(VLOOKUP(A67,Sheet1!$A$4:$N$2722,7,1),"-")</f>
        <v xml:space="preserve">ml </v>
      </c>
      <c r="F67" s="247">
        <f>IFERROR(VLOOKUP(A67,Sheet1!$A$4:$N$2722,9,1),"-")</f>
        <v>38</v>
      </c>
      <c r="G67" s="247">
        <f>IFERROR(VLOOKUP(A67,Sheet1!$A$4:$N$2722,10,1),"-")</f>
        <v>0</v>
      </c>
      <c r="H67" s="247">
        <f>IFERROR(VLOOKUP(A67,Sheet1!$A$4:$N$2722,11,1),"-")</f>
        <v>1200</v>
      </c>
      <c r="I67" s="26">
        <f>IFERROR(VLOOKUP($A67,Sheet1!$A$4:$H$2722,8,1),"-")</f>
        <v>5.86</v>
      </c>
      <c r="J67" s="26">
        <f>I67-(I67*Cuprins!$H$31)</f>
        <v>5.86</v>
      </c>
      <c r="L67" s="777"/>
    </row>
    <row r="68" spans="1:12" ht="15" customHeight="1" x14ac:dyDescent="0.3">
      <c r="A68" s="107">
        <f>Sheet1!A1341</f>
        <v>356041101500</v>
      </c>
      <c r="B68" s="744" t="str">
        <f>IFERROR(VLOOKUP(A68,Sheet1!$A$4:$H$2722,5,0),"-")</f>
        <v xml:space="preserve">PRELUDE 15XL PeakForm RAL 9006, 38x1200 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 xml:space="preserve">ml </v>
      </c>
      <c r="F68" s="237">
        <f>IFERROR(VLOOKUP(A68,Sheet1!$A$4:$N$2722,9,1),"-")</f>
        <v>38</v>
      </c>
      <c r="G68" s="242">
        <f>IFERROR(VLOOKUP(A68,Sheet1!$A$4:$N$2722,10,1),"-")</f>
        <v>0</v>
      </c>
      <c r="H68" s="235">
        <f>IFERROR(VLOOKUP(A68,Sheet1!$A$4:$N$2722,11,1),"-")</f>
        <v>1200</v>
      </c>
      <c r="I68" s="292">
        <f>IFERROR(VLOOKUP($A68,Sheet1!$A$4:$H$2722,8,1),"-")</f>
        <v>8.73</v>
      </c>
      <c r="J68" s="42">
        <f>I68-(I68*Cuprins!$H$31)</f>
        <v>8.73</v>
      </c>
      <c r="L68" s="777"/>
    </row>
    <row r="69" spans="1:12" ht="15" customHeight="1" x14ac:dyDescent="0.3">
      <c r="A69" s="106">
        <f>Sheet1!A1342</f>
        <v>356041102000</v>
      </c>
      <c r="B69" s="626" t="str">
        <f>IFERROR(VLOOKUP(A69,Sheet1!$A$4:$H$2722,5,0),"-")</f>
        <v>PRELUDE 15 PeakForm Main Runner 43x3600m</v>
      </c>
      <c r="C69" s="627" t="e">
        <f>VLOOKUP(#REF!,Sheet1!$A$4:$H$2722,7,1)</f>
        <v>#REF!</v>
      </c>
      <c r="D69" s="628" t="e">
        <f>VLOOKUP(#REF!,Sheet1!$A$4:$H$2722,7,1)</f>
        <v>#REF!</v>
      </c>
      <c r="E69" s="247" t="str">
        <f>IFERROR(VLOOKUP(A69,Sheet1!$A$4:$N$2722,7,1),"-")</f>
        <v xml:space="preserve">ml </v>
      </c>
      <c r="F69" s="247">
        <f>IFERROR(VLOOKUP(A69,Sheet1!$A$4:$N$2722,9,1),"-")</f>
        <v>43</v>
      </c>
      <c r="G69" s="247">
        <f>IFERROR(VLOOKUP(A69,Sheet1!$A$4:$N$2722,10,1),"-")</f>
        <v>0</v>
      </c>
      <c r="H69" s="247">
        <f>IFERROR(VLOOKUP(A69,Sheet1!$A$4:$N$2722,11,1),"-")</f>
        <v>3600</v>
      </c>
      <c r="I69" s="26">
        <f>IFERROR(VLOOKUP($A69,Sheet1!$A$4:$H$2722,8,1),"-")</f>
        <v>5.86</v>
      </c>
      <c r="J69" s="26">
        <f>I69-(I69*Cuprins!$H$31)</f>
        <v>5.86</v>
      </c>
      <c r="L69" s="793">
        <f>L17+1</f>
        <v>95</v>
      </c>
    </row>
    <row r="70" spans="1:12" ht="15" customHeight="1" x14ac:dyDescent="0.3">
      <c r="A70" s="107">
        <f>Sheet1!A1343</f>
        <v>356041102500</v>
      </c>
      <c r="B70" s="799" t="str">
        <f>IFERROR(VLOOKUP(A70,Sheet1!$A$4:$H$2722,5,0),"-")</f>
        <v>PRELUDE 15 Main runner RAL 9006, 43x3600</v>
      </c>
      <c r="C70" s="800"/>
      <c r="D70" s="801"/>
      <c r="E70" s="235" t="str">
        <f>IFERROR(VLOOKUP(A70,Sheet1!$A$4:$N$2722,7,1),"-")</f>
        <v xml:space="preserve">ml </v>
      </c>
      <c r="F70" s="237">
        <f>IFERROR(VLOOKUP(A70,Sheet1!$A$4:$N$2722,9,1),"-")</f>
        <v>43</v>
      </c>
      <c r="G70" s="242">
        <f>IFERROR(VLOOKUP(A70,Sheet1!$A$4:$N$2722,10,1),"-")</f>
        <v>0</v>
      </c>
      <c r="H70" s="235">
        <f>IFERROR(VLOOKUP(A70,Sheet1!$A$4:$N$2722,11,1),"-")</f>
        <v>3600</v>
      </c>
      <c r="I70" s="292">
        <f>IFERROR(VLOOKUP($A70,Sheet1!$A$4:$H$2722,8,1),"-")</f>
        <v>8.73</v>
      </c>
      <c r="J70" s="42">
        <f>I70-(I70*Cuprins!$H$31)</f>
        <v>8.73</v>
      </c>
      <c r="L70" s="793"/>
    </row>
    <row r="71" spans="1:12" ht="15" customHeight="1" x14ac:dyDescent="0.3">
      <c r="A71" s="106">
        <f>Sheet1!A1344</f>
        <v>356041102700</v>
      </c>
      <c r="B71" s="626" t="str">
        <f>IFERROR(VLOOKUP(A71,Sheet1!$A$4:$H$2722,5,0),"-")</f>
        <v>Profil Prelude 15TL CrossTee RAL9006</v>
      </c>
      <c r="C71" s="627" t="e">
        <f>VLOOKUP(#REF!,Sheet1!$A$4:$H$2722,7,1)</f>
        <v>#REF!</v>
      </c>
      <c r="D71" s="628" t="e">
        <f>VLOOKUP(#REF!,Sheet1!$A$4:$H$2722,7,1)</f>
        <v>#REF!</v>
      </c>
      <c r="E71" s="247" t="str">
        <f>IFERROR(VLOOKUP(A71,Sheet1!$A$4:$N$2722,7,1),"-")</f>
        <v xml:space="preserve">ml 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7.87</v>
      </c>
      <c r="J71" s="26">
        <f>I71-(I71*Cuprins!$H$31)</f>
        <v>7.87</v>
      </c>
      <c r="L71" s="776" t="s">
        <v>3345</v>
      </c>
    </row>
    <row r="72" spans="1:12" ht="15" customHeight="1" x14ac:dyDescent="0.3">
      <c r="A72" s="108"/>
      <c r="B72" s="614" t="str">
        <f>IFERROR(VLOOKUP(A72,Sheet1!$A$4:$H$2722,5,0),"-")</f>
        <v>-</v>
      </c>
      <c r="C72" s="609" t="e">
        <f>VLOOKUP(#REF!,Sheet1!$A$4:$H$2722,7,1)</f>
        <v>#REF!</v>
      </c>
      <c r="D72" s="615" t="e">
        <f>VLOOKUP(#REF!,Sheet1!$A$4:$H$2722,7,1)</f>
        <v>#REF!</v>
      </c>
      <c r="E72" s="264" t="str">
        <f>IFERROR(VLOOKUP(A72,Sheet1!$A$4:$N$2722,7,1),"-")</f>
        <v>-</v>
      </c>
      <c r="F72" s="238" t="str">
        <f>IFERROR(VLOOKUP(A72,Sheet1!$A$4:$N$2722,9,1),"-")</f>
        <v>-</v>
      </c>
      <c r="G72" s="264" t="str">
        <f>IFERROR(VLOOKUP(A72,Sheet1!$A$4:$N$2722,10,1),"-")</f>
        <v>-</v>
      </c>
      <c r="H72" s="264" t="str">
        <f>IFERROR(VLOOKUP(A72,Sheet1!$A$4:$N$2722,11,1),"-")</f>
        <v>-</v>
      </c>
      <c r="I72" s="302" t="str">
        <f>IFERROR(VLOOKUP($A72,Sheet1!$A$4:$H$2722,8,1),"-")</f>
        <v>-</v>
      </c>
      <c r="J72" s="43" t="str">
        <f>IFERROR(VLOOKUP($A72,Sheet1!$A$4:$H$2722,8,1),"-")</f>
        <v>-</v>
      </c>
      <c r="L72" s="776"/>
    </row>
    <row r="73" spans="1:12" ht="15" customHeight="1" x14ac:dyDescent="0.3">
      <c r="K73"/>
      <c r="L73" s="776"/>
    </row>
    <row r="74" spans="1:12" ht="15" customHeight="1" x14ac:dyDescent="0.3">
      <c r="A74" s="667"/>
      <c r="B74" s="669" t="s">
        <v>3252</v>
      </c>
      <c r="C74" s="669"/>
      <c r="D74" s="669"/>
      <c r="E74" s="669"/>
      <c r="F74" s="669"/>
      <c r="G74" s="669"/>
      <c r="H74" s="669"/>
      <c r="I74" s="671"/>
      <c r="J74" s="672"/>
      <c r="K74"/>
      <c r="L74" s="776"/>
    </row>
    <row r="75" spans="1:12" ht="15" customHeight="1" x14ac:dyDescent="0.3">
      <c r="A75" s="668"/>
      <c r="B75" s="670"/>
      <c r="C75" s="670"/>
      <c r="D75" s="670"/>
      <c r="E75" s="670"/>
      <c r="F75" s="670"/>
      <c r="G75" s="670"/>
      <c r="H75" s="670"/>
      <c r="I75" s="673"/>
      <c r="J75" s="674"/>
      <c r="K75"/>
      <c r="L75" s="776"/>
    </row>
    <row r="76" spans="1:12" ht="15" customHeight="1" x14ac:dyDescent="0.3">
      <c r="A76" s="520" t="s">
        <v>2989</v>
      </c>
      <c r="B76" s="630" t="s">
        <v>2996</v>
      </c>
      <c r="C76" s="631"/>
      <c r="D76" s="786"/>
      <c r="E76" s="642" t="s">
        <v>3035</v>
      </c>
      <c r="F76" s="789" t="s">
        <v>2991</v>
      </c>
      <c r="G76" s="789" t="s">
        <v>2990</v>
      </c>
      <c r="H76" s="780" t="s">
        <v>3010</v>
      </c>
      <c r="I76" s="783" t="s">
        <v>3430</v>
      </c>
      <c r="J76" s="498" t="s">
        <v>3431</v>
      </c>
      <c r="L76" s="776"/>
    </row>
    <row r="77" spans="1:12" ht="15" customHeight="1" x14ac:dyDescent="0.3">
      <c r="A77" s="521"/>
      <c r="B77" s="632"/>
      <c r="C77" s="633"/>
      <c r="D77" s="787"/>
      <c r="E77" s="643"/>
      <c r="F77" s="790"/>
      <c r="G77" s="790"/>
      <c r="H77" s="781"/>
      <c r="I77" s="784"/>
      <c r="J77" s="500"/>
      <c r="L77" s="776"/>
    </row>
    <row r="78" spans="1:12" ht="15" customHeight="1" x14ac:dyDescent="0.3">
      <c r="A78" s="785"/>
      <c r="B78" s="634"/>
      <c r="C78" s="635"/>
      <c r="D78" s="788"/>
      <c r="E78" s="644"/>
      <c r="F78" s="791"/>
      <c r="G78" s="791"/>
      <c r="H78" s="782"/>
      <c r="I78" s="784"/>
      <c r="J78" s="500"/>
      <c r="L78" s="776"/>
    </row>
    <row r="79" spans="1:12" ht="15" customHeight="1" x14ac:dyDescent="0.3">
      <c r="A79" s="106">
        <f>Sheet1!A1345</f>
        <v>356041103000</v>
      </c>
      <c r="B79" s="626" t="str">
        <f>IFERROR(VLOOKUP(A79,Sheet1!$A$4:$H$2722,5,0),"-")</f>
        <v>Profil compart. Prelude 24 XL PeakF, 625</v>
      </c>
      <c r="C79" s="627" t="e">
        <f>VLOOKUP(#REF!,Sheet1!$A$4:$H$2722,7,1)</f>
        <v>#REF!</v>
      </c>
      <c r="D79" s="628" t="e">
        <f>VLOOKUP(#REF!,Sheet1!$A$4:$H$2722,7,1)</f>
        <v>#REF!</v>
      </c>
      <c r="E79" s="247" t="str">
        <f>IFERROR(VLOOKUP(A79,Sheet1!$A$4:$N$2722,7,1),"-")</f>
        <v xml:space="preserve">ml </v>
      </c>
      <c r="F79" s="247">
        <f>IFERROR(VLOOKUP(A79,Sheet1!$A$4:$N$2722,9,1),"-")</f>
        <v>0</v>
      </c>
      <c r="G79" s="247">
        <f>IFERROR(VLOOKUP(A79,Sheet1!$A$4:$N$2722,10,1),"-")</f>
        <v>0</v>
      </c>
      <c r="H79" s="247">
        <f>IFERROR(VLOOKUP(A79,Sheet1!$A$4:$N$2722,11,1),"-")</f>
        <v>625</v>
      </c>
      <c r="I79" s="26">
        <f>IFERROR(VLOOKUP($A79,Sheet1!$A$4:$H$2722,8,1),"-")</f>
        <v>5.86</v>
      </c>
      <c r="J79" s="26">
        <f>I79-(I79*Cuprins!$H$31)</f>
        <v>5.86</v>
      </c>
      <c r="L79" s="776"/>
    </row>
    <row r="80" spans="1:12" ht="15" customHeight="1" x14ac:dyDescent="0.3">
      <c r="A80" s="107">
        <f>Sheet1!A1346</f>
        <v>356041103500</v>
      </c>
      <c r="B80" s="323" t="str">
        <f>IFERROR(VLOOKUP(A80,Sheet1!$A$4:$H$2722,5,0),"-")</f>
        <v>Profil secundar Prelude 24 XL PeakF,1250</v>
      </c>
      <c r="C80" s="326"/>
      <c r="D80" s="269"/>
      <c r="E80" s="235" t="str">
        <f>IFERROR(VLOOKUP(A80,Sheet1!$A$4:$N$2722,7,1),"-")</f>
        <v xml:space="preserve">ml </v>
      </c>
      <c r="F80" s="237">
        <f>IFERROR(VLOOKUP(A80,Sheet1!$A$4:$N$2722,9,1),"-")</f>
        <v>0</v>
      </c>
      <c r="G80" s="242">
        <f>IFERROR(VLOOKUP(A80,Sheet1!$A$4:$N$2722,10,1),"-")</f>
        <v>0</v>
      </c>
      <c r="H80" s="235">
        <f>IFERROR(VLOOKUP(A80,Sheet1!$A$4:$N$2722,11,1),"-")</f>
        <v>1250</v>
      </c>
      <c r="I80" s="292">
        <f>IFERROR(VLOOKUP($A80,Sheet1!$A$4:$H$2722,8,1),"-")</f>
        <v>5.86</v>
      </c>
      <c r="J80" s="42">
        <f>I80-(I80*Cuprins!$H$31)</f>
        <v>5.86</v>
      </c>
      <c r="L80" s="776"/>
    </row>
    <row r="81" spans="1:12" ht="15" customHeight="1" x14ac:dyDescent="0.3">
      <c r="A81" s="106">
        <f>Sheet1!A1347</f>
        <v>356041104000</v>
      </c>
      <c r="B81" s="626" t="str">
        <f>IFERROR(VLOOKUP(A81,Sheet1!$A$4:$H$2722,5,0),"-")</f>
        <v>Profil principal Prelude 24 PeakForm3750</v>
      </c>
      <c r="C81" s="627" t="e">
        <f>VLOOKUP(#REF!,Sheet1!$A$4:$H$2722,7,1)</f>
        <v>#REF!</v>
      </c>
      <c r="D81" s="628" t="e">
        <f>VLOOKUP(#REF!,Sheet1!$A$4:$H$2722,7,1)</f>
        <v>#REF!</v>
      </c>
      <c r="E81" s="247" t="str">
        <f>IFERROR(VLOOKUP(A81,Sheet1!$A$4:$N$2722,7,1),"-")</f>
        <v xml:space="preserve">ml </v>
      </c>
      <c r="F81" s="247">
        <f>IFERROR(VLOOKUP(A81,Sheet1!$A$4:$N$2722,9,1),"-")</f>
        <v>0</v>
      </c>
      <c r="G81" s="247">
        <f>IFERROR(VLOOKUP(A81,Sheet1!$A$4:$N$2722,10,1),"-")</f>
        <v>0</v>
      </c>
      <c r="H81" s="247">
        <f>IFERROR(VLOOKUP(A81,Sheet1!$A$4:$N$2722,11,1),"-")</f>
        <v>3750</v>
      </c>
      <c r="I81" s="26">
        <f>IFERROR(VLOOKUP($A81,Sheet1!$A$4:$H$2722,8,1),"-")</f>
        <v>5.86</v>
      </c>
      <c r="J81" s="26">
        <f>I81-(I81*Cuprins!$H$31)</f>
        <v>5.86</v>
      </c>
      <c r="L81" s="776"/>
    </row>
    <row r="82" spans="1:12" ht="15" customHeight="1" x14ac:dyDescent="0.3">
      <c r="A82" s="107">
        <f>Sheet1!A1374</f>
        <v>356041120000</v>
      </c>
      <c r="B82" s="744" t="str">
        <f>IFERROR(VLOOKUP(A82,Sheet1!$A$4:$H$2722,5,0),"-")</f>
        <v>Prelude Peakform  XL 3600x43x24</v>
      </c>
      <c r="C82" s="728" t="e">
        <f>VLOOKUP(#REF!,Sheet1!$A$4:$H$2722,7,1)</f>
        <v>#REF!</v>
      </c>
      <c r="D82" s="745" t="e">
        <f>VLOOKUP(#REF!,Sheet1!$A$4:$H$2722,7,1)</f>
        <v>#REF!</v>
      </c>
      <c r="E82" s="235" t="str">
        <f>IFERROR(VLOOKUP(A82,Sheet1!$A$4:$N$2722,7,1),"-")</f>
        <v xml:space="preserve">ml </v>
      </c>
      <c r="F82" s="237">
        <f>IFERROR(VLOOKUP(A82,Sheet1!$A$4:$N$2722,9,1),"-")</f>
        <v>0</v>
      </c>
      <c r="G82" s="242">
        <f>IFERROR(VLOOKUP(A82,Sheet1!$A$4:$N$2722,10,1),"-")</f>
        <v>0</v>
      </c>
      <c r="H82" s="235">
        <f>IFERROR(VLOOKUP(A82,Sheet1!$A$4:$N$2722,11,1),"-")</f>
        <v>0</v>
      </c>
      <c r="I82" s="292">
        <f>IFERROR(VLOOKUP($A82,Sheet1!$A$4:$H$2722,8,1),"-")</f>
        <v>3.61</v>
      </c>
      <c r="J82" s="42">
        <f>I82-(I82*Cuprins!$H$31)</f>
        <v>3.61</v>
      </c>
      <c r="L82" s="776"/>
    </row>
    <row r="83" spans="1:12" ht="15" customHeight="1" x14ac:dyDescent="0.3">
      <c r="A83" s="106"/>
      <c r="B83" s="626" t="str">
        <f>IFERROR(VLOOKUP(A83,Sheet1!$A$4:$H$2722,5,0),"-")</f>
        <v>-</v>
      </c>
      <c r="C83" s="627" t="e">
        <f>VLOOKUP(#REF!,Sheet1!$A$4:$H$2722,7,1)</f>
        <v>#REF!</v>
      </c>
      <c r="D83" s="628" t="e">
        <f>VLOOKUP(#REF!,Sheet1!$A$4:$H$2722,7,1)</f>
        <v>#REF!</v>
      </c>
      <c r="E83" s="247" t="str">
        <f>IFERROR(VLOOKUP(A83,Sheet1!$A$4:$N$2722,7,1),"-")</f>
        <v>-</v>
      </c>
      <c r="F83" s="247" t="str">
        <f>IFERROR(VLOOKUP(A83,Sheet1!$A$4:$N$2722,9,1),"-")</f>
        <v>-</v>
      </c>
      <c r="G83" s="247" t="str">
        <f>IFERROR(VLOOKUP(A83,Sheet1!$A$4:$N$2722,10,1),"-")</f>
        <v>-</v>
      </c>
      <c r="H83" s="247" t="str">
        <f>IFERROR(VLOOKUP(A83,Sheet1!$A$4:$N$2722,11,1),"-")</f>
        <v>-</v>
      </c>
      <c r="I83" s="26" t="str">
        <f>IFERROR(VLOOKUP($A83,Sheet1!$A$4:$H$2722,8,1),"-")</f>
        <v>-</v>
      </c>
      <c r="J83" s="26" t="str">
        <f>IFERROR(VLOOKUP($A83,Sheet1!$A$4:$H$2722,8,1),"-")</f>
        <v>-</v>
      </c>
      <c r="L83" s="776"/>
    </row>
    <row r="84" spans="1:12" ht="15" customHeight="1" x14ac:dyDescent="0.3">
      <c r="A84" s="108"/>
      <c r="B84" s="614" t="str">
        <f>IFERROR(VLOOKUP(A84,Sheet1!$A$4:$H$2722,5,0),"-")</f>
        <v>-</v>
      </c>
      <c r="C84" s="609" t="e">
        <f>VLOOKUP(#REF!,Sheet1!$A$4:$H$2722,7,1)</f>
        <v>#REF!</v>
      </c>
      <c r="D84" s="615" t="e">
        <f>VLOOKUP(#REF!,Sheet1!$A$4:$H$2722,7,1)</f>
        <v>#REF!</v>
      </c>
      <c r="E84" s="264" t="str">
        <f>IFERROR(VLOOKUP(A84,Sheet1!$A$4:$N$2722,7,1),"-")</f>
        <v>-</v>
      </c>
      <c r="F84" s="238" t="str">
        <f>IFERROR(VLOOKUP(A84,Sheet1!$A$4:$N$2722,9,1),"-")</f>
        <v>-</v>
      </c>
      <c r="G84" s="264" t="str">
        <f>IFERROR(VLOOKUP(A84,Sheet1!$A$4:$N$2722,10,1),"-")</f>
        <v>-</v>
      </c>
      <c r="H84" s="264" t="str">
        <f>IFERROR(VLOOKUP(A84,Sheet1!$A$4:$N$2722,11,1),"-")</f>
        <v>-</v>
      </c>
      <c r="I84" s="302" t="str">
        <f>IFERROR(VLOOKUP($A84,Sheet1!$A$4:$H$2722,8,1),"-")</f>
        <v>-</v>
      </c>
      <c r="J84" s="43" t="str">
        <f>IFERROR(VLOOKUP($A84,Sheet1!$A$4:$H$2722,8,1),"-")</f>
        <v>-</v>
      </c>
      <c r="L84" s="776"/>
    </row>
    <row r="85" spans="1:12" ht="15" customHeight="1" x14ac:dyDescent="0.3">
      <c r="L85" s="776"/>
    </row>
    <row r="86" spans="1:12" ht="15" customHeight="1" x14ac:dyDescent="0.3">
      <c r="A86" s="667"/>
      <c r="B86" s="669" t="s">
        <v>3253</v>
      </c>
      <c r="C86" s="669"/>
      <c r="D86" s="669"/>
      <c r="E86" s="669"/>
      <c r="F86" s="669"/>
      <c r="G86" s="669"/>
      <c r="H86" s="669"/>
      <c r="I86" s="671"/>
      <c r="J86" s="672"/>
      <c r="L86" s="776"/>
    </row>
    <row r="87" spans="1:12" ht="15" customHeight="1" x14ac:dyDescent="0.3">
      <c r="A87" s="668"/>
      <c r="B87" s="670"/>
      <c r="C87" s="670"/>
      <c r="D87" s="670"/>
      <c r="E87" s="670"/>
      <c r="F87" s="670"/>
      <c r="G87" s="670"/>
      <c r="H87" s="670"/>
      <c r="I87" s="673"/>
      <c r="J87" s="674"/>
      <c r="L87" s="776"/>
    </row>
    <row r="88" spans="1:12" ht="15" customHeight="1" x14ac:dyDescent="0.3">
      <c r="A88" s="520" t="s">
        <v>2989</v>
      </c>
      <c r="B88" s="630" t="s">
        <v>2996</v>
      </c>
      <c r="C88" s="631"/>
      <c r="D88" s="786"/>
      <c r="E88" s="642" t="s">
        <v>3035</v>
      </c>
      <c r="F88" s="789" t="s">
        <v>2991</v>
      </c>
      <c r="G88" s="789" t="s">
        <v>2990</v>
      </c>
      <c r="H88" s="780" t="s">
        <v>3010</v>
      </c>
      <c r="I88" s="783" t="s">
        <v>3430</v>
      </c>
      <c r="J88" s="498" t="s">
        <v>3431</v>
      </c>
      <c r="L88" s="776"/>
    </row>
    <row r="89" spans="1:12" ht="15" customHeight="1" x14ac:dyDescent="0.3">
      <c r="A89" s="521"/>
      <c r="B89" s="632"/>
      <c r="C89" s="633"/>
      <c r="D89" s="787"/>
      <c r="E89" s="643"/>
      <c r="F89" s="790"/>
      <c r="G89" s="790"/>
      <c r="H89" s="781"/>
      <c r="I89" s="784"/>
      <c r="J89" s="500"/>
      <c r="L89" s="776"/>
    </row>
    <row r="90" spans="1:12" ht="15" customHeight="1" x14ac:dyDescent="0.3">
      <c r="A90" s="785"/>
      <c r="B90" s="634"/>
      <c r="C90" s="635"/>
      <c r="D90" s="788"/>
      <c r="E90" s="644"/>
      <c r="F90" s="791"/>
      <c r="G90" s="791"/>
      <c r="H90" s="782"/>
      <c r="I90" s="784"/>
      <c r="J90" s="500"/>
      <c r="L90" s="776"/>
    </row>
    <row r="91" spans="1:12" ht="15" customHeight="1" x14ac:dyDescent="0.3">
      <c r="A91" s="106">
        <f>Sheet1!A1348</f>
        <v>356041106000</v>
      </c>
      <c r="B91" s="626" t="str">
        <f>IFERROR(VLOOKUP(A91,Sheet1!$A$4:$H$2722,5,0),"-")</f>
        <v>Prelude System S24 Cross tee 24x30x600</v>
      </c>
      <c r="C91" s="627" t="e">
        <f>VLOOKUP(#REF!,Sheet1!$A$4:$H$2722,7,1)</f>
        <v>#REF!</v>
      </c>
      <c r="D91" s="628" t="e">
        <f>VLOOKUP(#REF!,Sheet1!$A$4:$H$2722,7,1)</f>
        <v>#REF!</v>
      </c>
      <c r="E91" s="247" t="str">
        <f>IFERROR(VLOOKUP(A91,Sheet1!$A$4:$N$2722,7,1),"-")</f>
        <v xml:space="preserve">ml </v>
      </c>
      <c r="F91" s="247">
        <f>IFERROR(VLOOKUP(A91,Sheet1!$A$4:$N$2722,9,1),"-")</f>
        <v>24</v>
      </c>
      <c r="G91" s="247">
        <f>IFERROR(VLOOKUP(A91,Sheet1!$A$4:$N$2722,10,1),"-")</f>
        <v>30</v>
      </c>
      <c r="H91" s="247">
        <f>IFERROR(VLOOKUP(A91,Sheet1!$A$4:$N$2722,11,1),"-")</f>
        <v>600</v>
      </c>
      <c r="I91" s="26">
        <f>IFERROR(VLOOKUP($A91,Sheet1!$A$4:$H$2722,8,1),"-")</f>
        <v>3.96</v>
      </c>
      <c r="J91" s="26">
        <f>I91-(I91*Cuprins!$H$31)</f>
        <v>3.96</v>
      </c>
      <c r="L91" s="776"/>
    </row>
    <row r="92" spans="1:12" ht="15" customHeight="1" x14ac:dyDescent="0.3">
      <c r="A92" s="107">
        <f>Sheet1!A1349</f>
        <v>356041106500</v>
      </c>
      <c r="B92" s="323" t="str">
        <f>IFERROR(VLOOKUP(A92,Sheet1!$A$4:$H$2722,5,0),"-")</f>
        <v>Prelude System S24 Cross tee 24x33x1200</v>
      </c>
      <c r="C92" s="326"/>
      <c r="D92" s="269"/>
      <c r="E92" s="235" t="str">
        <f>IFERROR(VLOOKUP(A92,Sheet1!$A$4:$N$2722,7,1),"-")</f>
        <v xml:space="preserve">ml </v>
      </c>
      <c r="F92" s="237">
        <f>IFERROR(VLOOKUP(A92,Sheet1!$A$4:$N$2722,9,1),"-")</f>
        <v>24</v>
      </c>
      <c r="G92" s="242">
        <f>IFERROR(VLOOKUP(A92,Sheet1!$A$4:$N$2722,10,1),"-")</f>
        <v>33</v>
      </c>
      <c r="H92" s="235">
        <f>IFERROR(VLOOKUP(A92,Sheet1!$A$4:$N$2722,11,1),"-")</f>
        <v>1200</v>
      </c>
      <c r="I92" s="292">
        <f>IFERROR(VLOOKUP($A92,Sheet1!$A$4:$H$2722,8,1),"-")</f>
        <v>3.96</v>
      </c>
      <c r="J92" s="42">
        <f>I92-(I92*Cuprins!$H$31)</f>
        <v>3.96</v>
      </c>
      <c r="L92" s="776"/>
    </row>
    <row r="93" spans="1:12" ht="15" customHeight="1" x14ac:dyDescent="0.3">
      <c r="A93" s="106">
        <f>Sheet1!A1350</f>
        <v>356041107000</v>
      </c>
      <c r="B93" s="626" t="str">
        <f>IFERROR(VLOOKUP(A93,Sheet1!$A$4:$H$2722,5,0),"-")</f>
        <v>Prelude System S24 MainRunner 24x38x3600</v>
      </c>
      <c r="C93" s="627" t="e">
        <f>VLOOKUP(#REF!,Sheet1!$A$4:$H$2722,7,1)</f>
        <v>#REF!</v>
      </c>
      <c r="D93" s="628" t="e">
        <f>VLOOKUP(#REF!,Sheet1!$A$4:$H$2722,7,1)</f>
        <v>#REF!</v>
      </c>
      <c r="E93" s="247" t="str">
        <f>IFERROR(VLOOKUP(A93,Sheet1!$A$4:$N$2722,7,1),"-")</f>
        <v xml:space="preserve">ml </v>
      </c>
      <c r="F93" s="247">
        <f>IFERROR(VLOOKUP(A93,Sheet1!$A$4:$N$2722,9,1),"-")</f>
        <v>24</v>
      </c>
      <c r="G93" s="247">
        <f>IFERROR(VLOOKUP(A93,Sheet1!$A$4:$N$2722,10,1),"-")</f>
        <v>38</v>
      </c>
      <c r="H93" s="247">
        <f>IFERROR(VLOOKUP(A93,Sheet1!$A$4:$N$2722,11,1),"-")</f>
        <v>3600</v>
      </c>
      <c r="I93" s="26">
        <f>IFERROR(VLOOKUP($A93,Sheet1!$A$4:$H$2722,8,1),"-")</f>
        <v>3.96</v>
      </c>
      <c r="J93" s="26">
        <f>I93-(I93*Cuprins!$H$31)</f>
        <v>3.96</v>
      </c>
      <c r="L93" s="776"/>
    </row>
    <row r="94" spans="1:12" ht="15" customHeight="1" x14ac:dyDescent="0.3">
      <c r="A94" s="107">
        <f>Sheet1!A1361</f>
        <v>356041111200</v>
      </c>
      <c r="B94" s="744" t="str">
        <f>IFERROR(VLOOKUP(A94,Sheet1!$A$4:$H$2722,5,0),"-")</f>
        <v>Perimetral 19/24 - 3000 Armstrong</v>
      </c>
      <c r="C94" s="728" t="e">
        <f>VLOOKUP(#REF!,Sheet1!$A$4:$H$2722,7,1)</f>
        <v>#REF!</v>
      </c>
      <c r="D94" s="745" t="e">
        <f>VLOOKUP(#REF!,Sheet1!$A$4:$H$2722,7,1)</f>
        <v>#REF!</v>
      </c>
      <c r="E94" s="235" t="str">
        <f>IFERROR(VLOOKUP(A94,Sheet1!$A$4:$N$2722,7,1),"-")</f>
        <v xml:space="preserve">ml </v>
      </c>
      <c r="F94" s="237">
        <f>IFERROR(VLOOKUP(A94,Sheet1!$A$4:$N$2722,9,1),"-")</f>
        <v>19</v>
      </c>
      <c r="G94" s="242">
        <f>IFERROR(VLOOKUP(A94,Sheet1!$A$4:$N$2722,10,1),"-")</f>
        <v>0</v>
      </c>
      <c r="H94" s="235">
        <f>IFERROR(VLOOKUP(A94,Sheet1!$A$4:$N$2722,11,1),"-")</f>
        <v>3000</v>
      </c>
      <c r="I94" s="292">
        <f>IFERROR(VLOOKUP($A94,Sheet1!$A$4:$H$2722,8,1),"-")</f>
        <v>3.51</v>
      </c>
      <c r="J94" s="42">
        <f>I94-(I94*Cuprins!$H$31)</f>
        <v>3.51</v>
      </c>
      <c r="L94" s="776"/>
    </row>
    <row r="95" spans="1:12" ht="15" customHeight="1" x14ac:dyDescent="0.3">
      <c r="A95" s="106"/>
      <c r="B95" s="626" t="str">
        <f>IFERROR(VLOOKUP(A95,Sheet1!$A$4:$H$2722,5,0),"-")</f>
        <v>-</v>
      </c>
      <c r="C95" s="627" t="e">
        <f>VLOOKUP(#REF!,Sheet1!$A$4:$H$2722,7,1)</f>
        <v>#REF!</v>
      </c>
      <c r="D95" s="628" t="e">
        <f>VLOOKUP(#REF!,Sheet1!$A$4:$H$2722,7,1)</f>
        <v>#REF!</v>
      </c>
      <c r="E95" s="247" t="str">
        <f>IFERROR(VLOOKUP(A95,Sheet1!$A$4:$N$2722,7,1),"-")</f>
        <v>-</v>
      </c>
      <c r="F95" s="247" t="str">
        <f>IFERROR(VLOOKUP(A95,Sheet1!$A$4:$N$2722,9,1),"-")</f>
        <v>-</v>
      </c>
      <c r="G95" s="247" t="str">
        <f>IFERROR(VLOOKUP(A95,Sheet1!$A$4:$N$2722,10,1),"-")</f>
        <v>-</v>
      </c>
      <c r="H95" s="247" t="str">
        <f>IFERROR(VLOOKUP(A95,Sheet1!$A$4:$N$2722,11,1),"-")</f>
        <v>-</v>
      </c>
      <c r="I95" s="26" t="str">
        <f>IFERROR(VLOOKUP($A95,Sheet1!$A$4:$H$2722,8,1),"-")</f>
        <v>-</v>
      </c>
      <c r="J95" s="26" t="str">
        <f>IFERROR(VLOOKUP($A95,Sheet1!$A$4:$H$2722,8,1),"-")</f>
        <v>-</v>
      </c>
      <c r="L95" s="776"/>
    </row>
    <row r="96" spans="1:12" ht="15" customHeight="1" x14ac:dyDescent="0.3">
      <c r="A96" s="108"/>
      <c r="B96" s="614" t="str">
        <f>IFERROR(VLOOKUP(A96,Sheet1!$A$4:$H$2722,5,0),"-")</f>
        <v>-</v>
      </c>
      <c r="C96" s="609" t="e">
        <f>VLOOKUP(#REF!,Sheet1!$A$4:$H$2722,7,1)</f>
        <v>#REF!</v>
      </c>
      <c r="D96" s="615" t="e">
        <f>VLOOKUP(#REF!,Sheet1!$A$4:$H$2722,7,1)</f>
        <v>#REF!</v>
      </c>
      <c r="E96" s="264" t="str">
        <f>IFERROR(VLOOKUP(A96,Sheet1!$A$4:$N$2722,7,1),"-")</f>
        <v>-</v>
      </c>
      <c r="F96" s="238" t="str">
        <f>IFERROR(VLOOKUP(A96,Sheet1!$A$4:$N$2722,9,1),"-")</f>
        <v>-</v>
      </c>
      <c r="G96" s="264" t="str">
        <f>IFERROR(VLOOKUP(A96,Sheet1!$A$4:$N$2722,10,1),"-")</f>
        <v>-</v>
      </c>
      <c r="H96" s="264" t="str">
        <f>IFERROR(VLOOKUP(A96,Sheet1!$A$4:$N$2722,11,1),"-")</f>
        <v>-</v>
      </c>
      <c r="I96" s="302" t="str">
        <f>IFERROR(VLOOKUP($A96,Sheet1!$A$4:$H$2722,8,1),"-")</f>
        <v>-</v>
      </c>
      <c r="J96" s="43" t="str">
        <f>IFERROR(VLOOKUP($A96,Sheet1!$A$4:$H$2722,8,1),"-")</f>
        <v>-</v>
      </c>
      <c r="L96" s="776"/>
    </row>
    <row r="97" spans="1:12" ht="15" customHeight="1" x14ac:dyDescent="0.3">
      <c r="A97" s="158"/>
      <c r="B97" s="293"/>
      <c r="C97" s="293"/>
      <c r="D97" s="293"/>
      <c r="E97" s="306"/>
      <c r="F97" s="306"/>
      <c r="G97" s="306"/>
      <c r="H97" s="306"/>
      <c r="I97" s="345"/>
      <c r="J97" s="126"/>
      <c r="L97" s="776"/>
    </row>
    <row r="98" spans="1:12" ht="15" customHeight="1" x14ac:dyDescent="0.3">
      <c r="A98" s="158"/>
      <c r="B98" s="293"/>
      <c r="C98" s="293"/>
      <c r="D98" s="293"/>
      <c r="E98" s="306"/>
      <c r="F98" s="306"/>
      <c r="G98" s="306"/>
      <c r="H98" s="306"/>
      <c r="I98" s="345"/>
      <c r="J98" s="126"/>
      <c r="L98" s="776"/>
    </row>
    <row r="99" spans="1:12" ht="15" customHeight="1" x14ac:dyDescent="0.3">
      <c r="A99" s="158"/>
      <c r="B99" s="293"/>
      <c r="C99" s="293"/>
      <c r="D99" s="293"/>
      <c r="E99" s="306"/>
      <c r="F99" s="306"/>
      <c r="G99" s="306"/>
      <c r="H99" s="306"/>
      <c r="I99" s="345"/>
      <c r="J99" s="126"/>
      <c r="L99" s="776"/>
    </row>
    <row r="100" spans="1:12" ht="15" customHeight="1" x14ac:dyDescent="0.3">
      <c r="A100" s="158"/>
      <c r="B100" s="293"/>
      <c r="C100" s="293"/>
      <c r="D100" s="293"/>
      <c r="E100" s="306"/>
      <c r="F100" s="306"/>
      <c r="G100" s="306"/>
      <c r="H100" s="306"/>
      <c r="I100" s="345"/>
      <c r="J100" s="126"/>
      <c r="L100" s="776"/>
    </row>
    <row r="101" spans="1:12" ht="15" customHeight="1" x14ac:dyDescent="0.3">
      <c r="A101" s="158"/>
      <c r="B101" s="293"/>
      <c r="C101" s="293"/>
      <c r="D101" s="293"/>
      <c r="E101" s="306"/>
      <c r="F101" s="306"/>
      <c r="G101" s="306"/>
      <c r="H101" s="306"/>
      <c r="I101" s="345"/>
      <c r="J101" s="126"/>
      <c r="L101" s="776"/>
    </row>
    <row r="102" spans="1:12" ht="15" customHeight="1" x14ac:dyDescent="0.3">
      <c r="A102" s="158"/>
      <c r="B102" s="293"/>
      <c r="C102" s="293"/>
      <c r="D102" s="293"/>
      <c r="E102" s="306"/>
      <c r="F102" s="306"/>
      <c r="G102" s="306"/>
      <c r="H102" s="306"/>
      <c r="I102" s="345"/>
      <c r="J102" s="126"/>
      <c r="L102" s="776"/>
    </row>
    <row r="103" spans="1:12" ht="15" customHeight="1" x14ac:dyDescent="0.3">
      <c r="A103" s="158"/>
      <c r="B103" s="293"/>
      <c r="C103" s="293"/>
      <c r="D103" s="293"/>
      <c r="E103" s="306"/>
      <c r="F103" s="306"/>
      <c r="G103" s="306"/>
      <c r="H103" s="306"/>
      <c r="I103" s="345"/>
      <c r="J103" s="126"/>
      <c r="L103" s="776"/>
    </row>
    <row r="104" spans="1:12" ht="15" customHeight="1" x14ac:dyDescent="0.3">
      <c r="A104" s="158"/>
      <c r="B104" s="293"/>
      <c r="C104" s="293"/>
      <c r="D104" s="293"/>
      <c r="E104" s="306"/>
      <c r="F104" s="306"/>
      <c r="G104" s="306"/>
      <c r="H104" s="306"/>
      <c r="I104" s="345"/>
      <c r="J104" s="126"/>
      <c r="L104" s="776"/>
    </row>
    <row r="105" spans="1:12" ht="15" customHeight="1" x14ac:dyDescent="0.3">
      <c r="A105" s="158"/>
      <c r="B105" s="293"/>
      <c r="C105" s="293"/>
      <c r="D105" s="293"/>
      <c r="E105" s="306"/>
      <c r="F105" s="306"/>
      <c r="G105" s="306"/>
      <c r="H105" s="306"/>
      <c r="I105" s="345"/>
      <c r="J105" s="126"/>
      <c r="L105" s="776"/>
    </row>
    <row r="106" spans="1:12" ht="15" customHeight="1" x14ac:dyDescent="0.3">
      <c r="A106" s="158"/>
      <c r="B106" s="293"/>
      <c r="C106" s="293"/>
      <c r="D106" s="293"/>
      <c r="E106" s="306"/>
      <c r="F106" s="306"/>
      <c r="G106" s="306"/>
      <c r="H106" s="306"/>
      <c r="I106" s="345"/>
      <c r="J106" s="126"/>
      <c r="L106" s="777" t="s">
        <v>3249</v>
      </c>
    </row>
    <row r="107" spans="1:12" ht="15" customHeight="1" thickBot="1" x14ac:dyDescent="0.35">
      <c r="A107" s="158"/>
      <c r="B107" s="293"/>
      <c r="C107" s="293"/>
      <c r="D107" s="293"/>
      <c r="E107" s="306"/>
      <c r="F107" s="306"/>
      <c r="G107" s="306"/>
      <c r="H107" s="306"/>
      <c r="I107" s="345"/>
      <c r="J107" s="126"/>
      <c r="L107" s="777"/>
    </row>
    <row r="108" spans="1:12" ht="15" customHeight="1" x14ac:dyDescent="0.3">
      <c r="A108" s="686"/>
      <c r="B108" s="794" t="s">
        <v>3509</v>
      </c>
      <c r="C108" s="794"/>
      <c r="D108" s="794"/>
      <c r="E108" s="794"/>
      <c r="F108" s="794"/>
      <c r="G108" s="794"/>
      <c r="H108" s="794"/>
      <c r="I108" s="738"/>
      <c r="J108" s="664"/>
      <c r="L108" s="777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777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777"/>
    </row>
    <row r="111" spans="1:12" ht="15" customHeight="1" x14ac:dyDescent="0.3">
      <c r="L111" s="777"/>
    </row>
    <row r="112" spans="1:12" ht="15" customHeight="1" x14ac:dyDescent="0.3">
      <c r="A112" s="667"/>
      <c r="B112" s="669" t="s">
        <v>3254</v>
      </c>
      <c r="C112" s="669"/>
      <c r="D112" s="669"/>
      <c r="E112" s="669"/>
      <c r="F112" s="669"/>
      <c r="G112" s="669"/>
      <c r="H112" s="669"/>
      <c r="I112" s="671"/>
      <c r="J112" s="672"/>
      <c r="L112" s="77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77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L114" s="777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777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777"/>
    </row>
    <row r="117" spans="1:12" ht="15" customHeight="1" x14ac:dyDescent="0.3">
      <c r="A117" s="106">
        <f>Sheet1!A1351</f>
        <v>356041107500</v>
      </c>
      <c r="B117" s="626" t="str">
        <f>IFERROR(VLOOKUP(A117,Sheet1!$A$4:$H$2722,5,0),"-")</f>
        <v>SILHOUETTE XL Cross tee black, 600</v>
      </c>
      <c r="C117" s="627" t="e">
        <f>VLOOKUP(#REF!,Sheet1!$A$4:$H$2722,7,1)</f>
        <v>#REF!</v>
      </c>
      <c r="D117" s="628" t="e">
        <f>VLOOKUP(#REF!,Sheet1!$A$4:$H$2722,7,1)</f>
        <v>#REF!</v>
      </c>
      <c r="E117" s="247" t="str">
        <f>IFERROR(VLOOKUP(A117,Sheet1!$A$4:$N$2722,7,1),"-")</f>
        <v xml:space="preserve">ml </v>
      </c>
      <c r="F117" s="247">
        <f>IFERROR(VLOOKUP(A117,Sheet1!$A$4:$N$2722,9,1),"-")</f>
        <v>0</v>
      </c>
      <c r="G117" s="247">
        <f>IFERROR(VLOOKUP(A117,Sheet1!$A$4:$N$2722,10,1),"-")</f>
        <v>0</v>
      </c>
      <c r="H117" s="247">
        <f>IFERROR(VLOOKUP(A117,Sheet1!$A$4:$N$2722,11,1),"-")</f>
        <v>600</v>
      </c>
      <c r="I117" s="26">
        <f>IFERROR(VLOOKUP($A117,Sheet1!$A$4:$H$2722,8,1),"-")</f>
        <v>16.48</v>
      </c>
      <c r="J117" s="26">
        <f>I117-(I117*Cuprins!$H$31)</f>
        <v>16.48</v>
      </c>
      <c r="L117" s="777"/>
    </row>
    <row r="118" spans="1:12" ht="15" customHeight="1" x14ac:dyDescent="0.3">
      <c r="A118" s="107">
        <f>Sheet1!A1352</f>
        <v>356041108000</v>
      </c>
      <c r="B118" s="323" t="str">
        <f>IFERROR(VLOOKUP(A118,Sheet1!$A$4:$H$2722,5,0),"-")</f>
        <v>SILHOUETTE XL Cross tee, white 44x600 mm</v>
      </c>
      <c r="C118" s="326"/>
      <c r="D118" s="269"/>
      <c r="E118" s="235" t="str">
        <f>IFERROR(VLOOKUP(A118,Sheet1!$A$4:$N$2722,7,1),"-")</f>
        <v xml:space="preserve">ml </v>
      </c>
      <c r="F118" s="237">
        <f>IFERROR(VLOOKUP(A118,Sheet1!$A$4:$N$2722,9,1),"-")</f>
        <v>0</v>
      </c>
      <c r="G118" s="242">
        <f>IFERROR(VLOOKUP(A118,Sheet1!$A$4:$N$2722,10,1),"-")</f>
        <v>0</v>
      </c>
      <c r="H118" s="235">
        <f>IFERROR(VLOOKUP(A118,Sheet1!$A$4:$N$2722,11,1),"-")</f>
        <v>600</v>
      </c>
      <c r="I118" s="292">
        <f>IFERROR(VLOOKUP($A118,Sheet1!$A$4:$H$2722,8,1),"-")</f>
        <v>16.48</v>
      </c>
      <c r="J118" s="42">
        <f>I118-(I118*Cuprins!$H$31)</f>
        <v>16.48</v>
      </c>
      <c r="L118" s="777"/>
    </row>
    <row r="119" spans="1:12" ht="15" customHeight="1" x14ac:dyDescent="0.3">
      <c r="A119" s="106">
        <f>Sheet1!A1353</f>
        <v>356041108500</v>
      </c>
      <c r="B119" s="626" t="str">
        <f>IFERROR(VLOOKUP(A119,Sheet1!$A$4:$H$2722,5,0),"-")</f>
        <v>SILHOUETTE XL Cross tee black, 1200</v>
      </c>
      <c r="C119" s="627" t="e">
        <f>VLOOKUP(#REF!,Sheet1!$A$4:$H$2722,7,1)</f>
        <v>#REF!</v>
      </c>
      <c r="D119" s="628" t="e">
        <f>VLOOKUP(#REF!,Sheet1!$A$4:$H$2722,7,1)</f>
        <v>#REF!</v>
      </c>
      <c r="E119" s="247" t="str">
        <f>IFERROR(VLOOKUP(A119,Sheet1!$A$4:$N$2722,7,1),"-")</f>
        <v xml:space="preserve">ml </v>
      </c>
      <c r="F119" s="247">
        <f>IFERROR(VLOOKUP(A119,Sheet1!$A$4:$N$2722,9,1),"-")</f>
        <v>0</v>
      </c>
      <c r="G119" s="247">
        <f>IFERROR(VLOOKUP(A119,Sheet1!$A$4:$N$2722,10,1),"-")</f>
        <v>0</v>
      </c>
      <c r="H119" s="247">
        <f>IFERROR(VLOOKUP(A119,Sheet1!$A$4:$N$2722,11,1),"-")</f>
        <v>1200</v>
      </c>
      <c r="I119" s="26">
        <f>IFERROR(VLOOKUP($A119,Sheet1!$A$4:$H$2722,8,1),"-")</f>
        <v>16.48</v>
      </c>
      <c r="J119" s="26">
        <f>I119-(I119*Cuprins!$H$31)</f>
        <v>16.48</v>
      </c>
      <c r="L119" s="777"/>
    </row>
    <row r="120" spans="1:12" ht="15" customHeight="1" x14ac:dyDescent="0.3">
      <c r="A120" s="107">
        <f>Sheet1!A1354</f>
        <v>356041109000</v>
      </c>
      <c r="B120" s="770" t="str">
        <f>IFERROR(VLOOKUP(A120,Sheet1!$A$4:$H$2722,5,0),"-")</f>
        <v>SILHOUETTE XL Cross tee cant alb, 1200</v>
      </c>
      <c r="C120" s="771" t="e">
        <f>VLOOKUP(#REF!,Sheet1!$A$4:$H$2722,7,1)</f>
        <v>#REF!</v>
      </c>
      <c r="D120" s="772" t="e">
        <f>VLOOKUP(#REF!,Sheet1!$A$4:$H$2722,7,1)</f>
        <v>#REF!</v>
      </c>
      <c r="E120" s="235" t="str">
        <f>IFERROR(VLOOKUP(A120,Sheet1!$A$4:$N$2722,7,1),"-")</f>
        <v xml:space="preserve">ml </v>
      </c>
      <c r="F120" s="237">
        <f>IFERROR(VLOOKUP(A120,Sheet1!$A$4:$N$2722,9,1),"-")</f>
        <v>0</v>
      </c>
      <c r="G120" s="242">
        <f>IFERROR(VLOOKUP(A120,Sheet1!$A$4:$N$2722,10,1),"-")</f>
        <v>0</v>
      </c>
      <c r="H120" s="235">
        <f>IFERROR(VLOOKUP(A120,Sheet1!$A$4:$N$2722,11,1),"-")</f>
        <v>1200</v>
      </c>
      <c r="I120" s="292">
        <f>IFERROR(VLOOKUP($A120,Sheet1!$A$4:$H$2722,8,1),"-")</f>
        <v>16.48</v>
      </c>
      <c r="J120" s="42">
        <f>I120-(I120*Cuprins!$H$31)</f>
        <v>16.48</v>
      </c>
      <c r="L120" s="777"/>
    </row>
    <row r="121" spans="1:12" ht="15" customHeight="1" x14ac:dyDescent="0.3">
      <c r="A121" s="106">
        <f>Sheet1!A1355</f>
        <v>356041109200</v>
      </c>
      <c r="B121" s="773" t="str">
        <f>IFERROR(VLOOKUP(A121,Sheet1!$A$4:$H$2722,5,0),"-")</f>
        <v>Silhouette XL Cross Tee 1200  RAL9010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 xml:space="preserve">ml </v>
      </c>
      <c r="F121" s="247">
        <f>IFERROR(VLOOKUP(A121,Sheet1!$A$4:$N$2722,9,1),"-")</f>
        <v>0</v>
      </c>
      <c r="G121" s="247">
        <f>IFERROR(VLOOKUP(A121,Sheet1!$A$4:$N$2722,10,1),"-")</f>
        <v>0</v>
      </c>
      <c r="H121" s="247">
        <f>IFERROR(VLOOKUP(A121,Sheet1!$A$4:$N$2722,11,1),"-")</f>
        <v>1200</v>
      </c>
      <c r="I121" s="26">
        <f>IFERROR(VLOOKUP($A121,Sheet1!$A$4:$H$2722,8,1),"-")</f>
        <v>16.48</v>
      </c>
      <c r="J121" s="26">
        <f>I121-(I121*Cuprins!$H$31)</f>
        <v>16.48</v>
      </c>
      <c r="K121" s="7"/>
      <c r="L121" s="793">
        <f>L69+1</f>
        <v>96</v>
      </c>
    </row>
    <row r="122" spans="1:12" ht="15" customHeight="1" x14ac:dyDescent="0.3">
      <c r="A122" s="107">
        <f>Sheet1!A1356</f>
        <v>356041109500</v>
      </c>
      <c r="B122" s="770" t="str">
        <f>IFERROR(VLOOKUP(A122,Sheet1!$A$4:$H$2722,5,0),"-")</f>
        <v>SILHOUETTE XL Main Ru with black3600</v>
      </c>
      <c r="C122" s="771"/>
      <c r="D122" s="772"/>
      <c r="E122" s="235" t="str">
        <f>IFERROR(VLOOKUP(A122,Sheet1!$A$4:$N$2722,7,1),"-")</f>
        <v xml:space="preserve">ml </v>
      </c>
      <c r="F122" s="237">
        <f>IFERROR(VLOOKUP(A122,Sheet1!$A$4:$N$2722,9,1),"-")</f>
        <v>0</v>
      </c>
      <c r="G122" s="242">
        <f>IFERROR(VLOOKUP(A122,Sheet1!$A$4:$N$2722,10,1),"-")</f>
        <v>0</v>
      </c>
      <c r="H122" s="235">
        <f>IFERROR(VLOOKUP(A122,Sheet1!$A$4:$N$2722,11,1),"-")</f>
        <v>3600</v>
      </c>
      <c r="I122" s="292">
        <f>IFERROR(VLOOKUP($A122,Sheet1!$A$4:$H$2722,8,1),"-")</f>
        <v>16.48</v>
      </c>
      <c r="J122" s="42">
        <f>I122-(I122*Cuprins!$H$31)</f>
        <v>16.48</v>
      </c>
      <c r="L122" s="793"/>
    </row>
    <row r="123" spans="1:12" ht="15" customHeight="1" x14ac:dyDescent="0.3">
      <c r="A123" s="106">
        <f>Sheet1!A1357</f>
        <v>356041110000</v>
      </c>
      <c r="B123" s="773" t="str">
        <f>IFERROR(VLOOKUP(A123,Sheet1!$A$4:$H$2722,5,0),"-")</f>
        <v>SILHOUETTE XL. cant alb 3600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 xml:space="preserve">ml </v>
      </c>
      <c r="F123" s="247">
        <f>IFERROR(VLOOKUP(A123,Sheet1!$A$4:$N$2722,9,1),"-")</f>
        <v>0</v>
      </c>
      <c r="G123" s="247">
        <f>IFERROR(VLOOKUP(A123,Sheet1!$A$4:$N$2722,10,1),"-")</f>
        <v>0</v>
      </c>
      <c r="H123" s="247">
        <f>IFERROR(VLOOKUP(A123,Sheet1!$A$4:$N$2722,11,1),"-")</f>
        <v>3600</v>
      </c>
      <c r="I123" s="26">
        <f>IFERROR(VLOOKUP($A123,Sheet1!$A$4:$H$2722,8,1),"-")</f>
        <v>16.48</v>
      </c>
      <c r="J123" s="26">
        <f>I123-(I123*Cuprins!$H$31)</f>
        <v>16.48</v>
      </c>
      <c r="L123" s="776" t="s">
        <v>3345</v>
      </c>
    </row>
    <row r="124" spans="1:12" ht="15" customHeight="1" x14ac:dyDescent="0.3">
      <c r="A124" s="107">
        <f>Sheet1!A1368</f>
        <v>356041116500</v>
      </c>
      <c r="B124" s="342" t="str">
        <f>IFERROR(VLOOKUP(A124,Sheet1!$A$4:$H$2722,5,0),"-")</f>
        <v xml:space="preserve">Profil SILHOETTE A/A -1200 mm </v>
      </c>
      <c r="C124" s="346"/>
      <c r="D124" s="347"/>
      <c r="E124" s="235" t="str">
        <f>IFERROR(VLOOKUP(A124,Sheet1!$A$4:$N$2722,7,1),"-")</f>
        <v xml:space="preserve">ml </v>
      </c>
      <c r="F124" s="237">
        <f>IFERROR(VLOOKUP(A124,Sheet1!$A$4:$N$2722,9,1),"-")</f>
        <v>0</v>
      </c>
      <c r="G124" s="242">
        <f>IFERROR(VLOOKUP(A124,Sheet1!$A$4:$N$2722,10,1),"-")</f>
        <v>0</v>
      </c>
      <c r="H124" s="235">
        <f>IFERROR(VLOOKUP(A124,Sheet1!$A$4:$N$2722,11,1),"-")</f>
        <v>0</v>
      </c>
      <c r="I124" s="292">
        <f>IFERROR(VLOOKUP($A124,Sheet1!$A$4:$H$2722,8,1),"-")</f>
        <v>3.61</v>
      </c>
      <c r="J124" s="42">
        <f>I124-(I124*Cuprins!$H$31)</f>
        <v>3.61</v>
      </c>
      <c r="L124" s="776"/>
    </row>
    <row r="125" spans="1:12" ht="15" customHeight="1" x14ac:dyDescent="0.3">
      <c r="A125" s="106">
        <f>Sheet1!A1369</f>
        <v>356041117000</v>
      </c>
      <c r="B125" s="773" t="str">
        <f>IFERROR(VLOOKUP(A125,Sheet1!$A$4:$H$2722,5,0),"-")</f>
        <v>Profil SILHOUETTE A/A 3600 mm</v>
      </c>
      <c r="C125" s="774" t="e">
        <f>VLOOKUP(#REF!,Sheet1!$A$4:$H$2722,7,1)</f>
        <v>#REF!</v>
      </c>
      <c r="D125" s="775" t="e">
        <f>VLOOKUP(#REF!,Sheet1!$A$4:$H$2722,7,1)</f>
        <v>#REF!</v>
      </c>
      <c r="E125" s="247" t="str">
        <f>IFERROR(VLOOKUP(A125,Sheet1!$A$4:$N$2722,7,1),"-")</f>
        <v xml:space="preserve">ml </v>
      </c>
      <c r="F125" s="247">
        <f>IFERROR(VLOOKUP(A125,Sheet1!$A$4:$N$2722,9,1),"-")</f>
        <v>0</v>
      </c>
      <c r="G125" s="247">
        <f>IFERROR(VLOOKUP(A125,Sheet1!$A$4:$N$2722,10,1),"-")</f>
        <v>0</v>
      </c>
      <c r="H125" s="247">
        <f>IFERROR(VLOOKUP(A125,Sheet1!$A$4:$N$2722,11,1),"-")</f>
        <v>0</v>
      </c>
      <c r="I125" s="26">
        <f>IFERROR(VLOOKUP($A125,Sheet1!$A$4:$H$2722,8,1),"-")</f>
        <v>3.61</v>
      </c>
      <c r="J125" s="26">
        <f>I125-(I125*Cuprins!$H$31)</f>
        <v>3.61</v>
      </c>
      <c r="L125" s="776"/>
    </row>
    <row r="126" spans="1:12" ht="15" customHeight="1" x14ac:dyDescent="0.3">
      <c r="A126" s="107">
        <f>Sheet1!A1370</f>
        <v>356041117500</v>
      </c>
      <c r="B126" s="796" t="str">
        <f>IFERROR(VLOOKUP(A126,Sheet1!$A$4:$H$2722,5,0),"-")</f>
        <v>Profil SILHOUETTE A/A - 600 mm</v>
      </c>
      <c r="C126" s="797"/>
      <c r="D126" s="798"/>
      <c r="E126" s="235" t="str">
        <f>IFERROR(VLOOKUP(A126,Sheet1!$A$4:$N$2722,7,1),"-")</f>
        <v xml:space="preserve">ml </v>
      </c>
      <c r="F126" s="237">
        <f>IFERROR(VLOOKUP(A126,Sheet1!$A$4:$N$2722,9,1),"-")</f>
        <v>0</v>
      </c>
      <c r="G126" s="242">
        <f>IFERROR(VLOOKUP(A126,Sheet1!$A$4:$N$2722,10,1),"-")</f>
        <v>0</v>
      </c>
      <c r="H126" s="235">
        <f>IFERROR(VLOOKUP(A126,Sheet1!$A$4:$N$2722,11,1),"-")</f>
        <v>0</v>
      </c>
      <c r="I126" s="292">
        <f>IFERROR(VLOOKUP($A126,Sheet1!$A$4:$H$2722,8,1),"-")</f>
        <v>3.61</v>
      </c>
      <c r="J126" s="42">
        <f>I126-(I126*Cuprins!$H$31)</f>
        <v>3.61</v>
      </c>
      <c r="L126" s="776"/>
    </row>
    <row r="127" spans="1:12" ht="15" customHeight="1" x14ac:dyDescent="0.3">
      <c r="A127" s="105"/>
      <c r="B127" s="594" t="str">
        <f>IFERROR(VLOOKUP(A127,Sheet1!$A$4:$H$2722,5,0),"-")</f>
        <v>-</v>
      </c>
      <c r="C127" s="595" t="e">
        <f>VLOOKUP(#REF!,Sheet1!$A$4:$H$2722,7,1)</f>
        <v>#REF!</v>
      </c>
      <c r="D127" s="596" t="e">
        <f>VLOOKUP(#REF!,Sheet1!$A$4:$H$2722,7,1)</f>
        <v>#REF!</v>
      </c>
      <c r="E127" s="236" t="str">
        <f>IFERROR(VLOOKUP(A127,Sheet1!$A$4:$N$2722,7,1),"-")</f>
        <v>-</v>
      </c>
      <c r="F127" s="236" t="str">
        <f>IFERROR(VLOOKUP(A127,Sheet1!$A$4:$N$2722,9,1),"-")</f>
        <v>-</v>
      </c>
      <c r="G127" s="232" t="str">
        <f>IFERROR(VLOOKUP(A127,Sheet1!$A$4:$N$2722,10,1),"-")</f>
        <v>-</v>
      </c>
      <c r="H127" s="236" t="str">
        <f>IFERROR(VLOOKUP(A127,Sheet1!$A$4:$N$2722,11,1),"-")</f>
        <v>-</v>
      </c>
      <c r="I127" s="265" t="str">
        <f>IFERROR(VLOOKUP($A127,Sheet1!$A$4:$H$2722,8,1),"-")</f>
        <v>-</v>
      </c>
      <c r="J127" s="26" t="str">
        <f>IFERROR(VLOOKUP($A127,Sheet1!$A$4:$H$2722,8,1),"-")</f>
        <v>-</v>
      </c>
      <c r="L127" s="776"/>
    </row>
    <row r="128" spans="1:12" ht="15" customHeight="1" x14ac:dyDescent="0.3">
      <c r="A128" s="108"/>
      <c r="B128" s="614" t="str">
        <f>IFERROR(VLOOKUP(A128,Sheet1!$A$4:$H$2722,5,0),"-")</f>
        <v>-</v>
      </c>
      <c r="C128" s="609" t="e">
        <f>VLOOKUP(#REF!,Sheet1!$A$4:$H$2722,7,1)</f>
        <v>#REF!</v>
      </c>
      <c r="D128" s="615" t="e">
        <f>VLOOKUP(#REF!,Sheet1!$A$4:$H$2722,7,1)</f>
        <v>#REF!</v>
      </c>
      <c r="E128" s="264" t="str">
        <f>IFERROR(VLOOKUP(A128,Sheet1!$A$4:$N$2722,7,1),"-")</f>
        <v>-</v>
      </c>
      <c r="F128" s="238" t="str">
        <f>IFERROR(VLOOKUP(A128,Sheet1!$A$4:$N$2722,9,1),"-")</f>
        <v>-</v>
      </c>
      <c r="G128" s="264" t="str">
        <f>IFERROR(VLOOKUP(A128,Sheet1!$A$4:$N$2722,10,1),"-")</f>
        <v>-</v>
      </c>
      <c r="H128" s="264" t="str">
        <f>IFERROR(VLOOKUP(A128,Sheet1!$A$4:$N$2722,11,1),"-")</f>
        <v>-</v>
      </c>
      <c r="I128" s="302" t="str">
        <f>IFERROR(VLOOKUP($A128,Sheet1!$A$4:$H$2722,8,1),"-")</f>
        <v>-</v>
      </c>
      <c r="J128" s="43" t="str">
        <f>IFERROR(VLOOKUP($A128,Sheet1!$A$4:$H$2722,8,1),"-")</f>
        <v>-</v>
      </c>
      <c r="L128" s="776"/>
    </row>
    <row r="129" spans="1:12" ht="15" customHeight="1" x14ac:dyDescent="0.3">
      <c r="L129" s="776"/>
    </row>
    <row r="130" spans="1:12" ht="15" customHeight="1" x14ac:dyDescent="0.3">
      <c r="A130" s="667"/>
      <c r="B130" s="669" t="s">
        <v>3255</v>
      </c>
      <c r="C130" s="669"/>
      <c r="D130" s="669"/>
      <c r="E130" s="669"/>
      <c r="F130" s="669"/>
      <c r="G130" s="669"/>
      <c r="H130" s="669"/>
      <c r="I130" s="671"/>
      <c r="J130" s="672"/>
      <c r="L130" s="776"/>
    </row>
    <row r="131" spans="1:12" ht="15" customHeight="1" x14ac:dyDescent="0.3">
      <c r="A131" s="668"/>
      <c r="B131" s="670"/>
      <c r="C131" s="670"/>
      <c r="D131" s="670"/>
      <c r="E131" s="670"/>
      <c r="F131" s="670"/>
      <c r="G131" s="670"/>
      <c r="H131" s="670"/>
      <c r="I131" s="673"/>
      <c r="J131" s="674"/>
      <c r="K131" s="8"/>
      <c r="L131" s="776"/>
    </row>
    <row r="132" spans="1:12" ht="15" customHeight="1" x14ac:dyDescent="0.3">
      <c r="A132" s="520" t="s">
        <v>2989</v>
      </c>
      <c r="B132" s="630" t="s">
        <v>2996</v>
      </c>
      <c r="C132" s="631"/>
      <c r="D132" s="786"/>
      <c r="E132" s="642" t="s">
        <v>3035</v>
      </c>
      <c r="F132" s="789" t="s">
        <v>2991</v>
      </c>
      <c r="G132" s="789" t="s">
        <v>2990</v>
      </c>
      <c r="H132" s="780" t="s">
        <v>3010</v>
      </c>
      <c r="I132" s="783" t="s">
        <v>3430</v>
      </c>
      <c r="J132" s="498" t="s">
        <v>3431</v>
      </c>
      <c r="L132" s="776"/>
    </row>
    <row r="133" spans="1:12" ht="15" customHeight="1" x14ac:dyDescent="0.3">
      <c r="A133" s="521"/>
      <c r="B133" s="632"/>
      <c r="C133" s="633"/>
      <c r="D133" s="787"/>
      <c r="E133" s="643"/>
      <c r="F133" s="790"/>
      <c r="G133" s="790"/>
      <c r="H133" s="781"/>
      <c r="I133" s="784"/>
      <c r="J133" s="500"/>
      <c r="L133" s="776"/>
    </row>
    <row r="134" spans="1:12" ht="15" customHeight="1" x14ac:dyDescent="0.3">
      <c r="A134" s="785"/>
      <c r="B134" s="634"/>
      <c r="C134" s="635"/>
      <c r="D134" s="788"/>
      <c r="E134" s="644"/>
      <c r="F134" s="791"/>
      <c r="G134" s="791"/>
      <c r="H134" s="782"/>
      <c r="I134" s="784"/>
      <c r="J134" s="500"/>
      <c r="L134" s="776"/>
    </row>
    <row r="135" spans="1:12" ht="15" customHeight="1" x14ac:dyDescent="0.3">
      <c r="A135" s="106">
        <f>Sheet1!A1371</f>
        <v>356041118000</v>
      </c>
      <c r="B135" s="773" t="str">
        <f>IFERROR(VLOOKUP(A135,Sheet1!$A$4:$H$2722,5,0),"-")</f>
        <v>Prelude 15 Peak Form 3750x42 mm</v>
      </c>
      <c r="C135" s="774" t="e">
        <f>VLOOKUP(#REF!,Sheet1!$A$4:$H$2722,7,1)</f>
        <v>#REF!</v>
      </c>
      <c r="D135" s="775" t="e">
        <f>VLOOKUP(#REF!,Sheet1!$A$4:$H$2722,7,1)</f>
        <v>#REF!</v>
      </c>
      <c r="E135" s="247" t="str">
        <f>IFERROR(VLOOKUP(A135,Sheet1!$A$4:$N$2722,7,1),"-")</f>
        <v xml:space="preserve">ml </v>
      </c>
      <c r="F135" s="247">
        <f>IFERROR(VLOOKUP(A135,Sheet1!$A$4:$N$2722,9,1),"-")</f>
        <v>0</v>
      </c>
      <c r="G135" s="247">
        <f>IFERROR(VLOOKUP(A135,Sheet1!$A$4:$N$2722,10,1),"-")</f>
        <v>0</v>
      </c>
      <c r="H135" s="247">
        <f>IFERROR(VLOOKUP(A135,Sheet1!$A$4:$N$2722,11,1),"-")</f>
        <v>0</v>
      </c>
      <c r="I135" s="26">
        <f>IFERROR(VLOOKUP($A135,Sheet1!$A$4:$H$2722,8,1),"-")</f>
        <v>3.61</v>
      </c>
      <c r="J135" s="26">
        <f>I135-(I135*Cuprins!$H$31)</f>
        <v>3.61</v>
      </c>
      <c r="L135" s="776"/>
    </row>
    <row r="136" spans="1:12" ht="15" customHeight="1" x14ac:dyDescent="0.3">
      <c r="A136" s="107">
        <f>Sheet1!A1372</f>
        <v>356041118500</v>
      </c>
      <c r="B136" s="796" t="str">
        <f>IFERROR(VLOOKUP(A136,Sheet1!$A$4:$H$2722,5,0),"-")</f>
        <v>Prelude 15 Peak Form 1250x38 mm</v>
      </c>
      <c r="C136" s="797"/>
      <c r="D136" s="798"/>
      <c r="E136" s="235" t="str">
        <f>IFERROR(VLOOKUP(A136,Sheet1!$A$4:$N$2722,7,1),"-")</f>
        <v xml:space="preserve">ml </v>
      </c>
      <c r="F136" s="237">
        <f>IFERROR(VLOOKUP(A136,Sheet1!$A$4:$N$2722,9,1),"-")</f>
        <v>0</v>
      </c>
      <c r="G136" s="242">
        <f>IFERROR(VLOOKUP(A136,Sheet1!$A$4:$N$2722,10,1),"-")</f>
        <v>0</v>
      </c>
      <c r="H136" s="235">
        <f>IFERROR(VLOOKUP(A136,Sheet1!$A$4:$N$2722,11,1),"-")</f>
        <v>0</v>
      </c>
      <c r="I136" s="292">
        <f>IFERROR(VLOOKUP($A136,Sheet1!$A$4:$H$2722,8,1),"-")</f>
        <v>3.61</v>
      </c>
      <c r="J136" s="42">
        <f>I136-(I136*Cuprins!$H$31)</f>
        <v>3.61</v>
      </c>
      <c r="L136" s="776"/>
    </row>
    <row r="137" spans="1:12" ht="15" customHeight="1" x14ac:dyDescent="0.3">
      <c r="A137" s="105">
        <f>Sheet1!A1373</f>
        <v>356041119000</v>
      </c>
      <c r="B137" s="594" t="str">
        <f>IFERROR(VLOOKUP(A137,Sheet1!$A$4:$H$2722,5,0),"-")</f>
        <v>Prelude 15 Peak Form 625x38 mm</v>
      </c>
      <c r="C137" s="595" t="e">
        <f>VLOOKUP(#REF!,Sheet1!$A$4:$H$2722,7,1)</f>
        <v>#REF!</v>
      </c>
      <c r="D137" s="596" t="e">
        <f>VLOOKUP(#REF!,Sheet1!$A$4:$H$2722,7,1)</f>
        <v>#REF!</v>
      </c>
      <c r="E137" s="236" t="str">
        <f>IFERROR(VLOOKUP(A137,Sheet1!$A$4:$N$2722,7,1),"-")</f>
        <v xml:space="preserve">ml </v>
      </c>
      <c r="F137" s="236">
        <f>IFERROR(VLOOKUP(A137,Sheet1!$A$4:$N$2722,9,1),"-")</f>
        <v>0</v>
      </c>
      <c r="G137" s="232">
        <f>IFERROR(VLOOKUP(A137,Sheet1!$A$4:$N$2722,10,1),"-")</f>
        <v>0</v>
      </c>
      <c r="H137" s="236">
        <f>IFERROR(VLOOKUP(A137,Sheet1!$A$4:$N$2722,11,1),"-")</f>
        <v>0</v>
      </c>
      <c r="I137" s="265">
        <f>IFERROR(VLOOKUP($A137,Sheet1!$A$4:$H$2722,8,1),"-")</f>
        <v>3.61</v>
      </c>
      <c r="J137" s="26">
        <f>I137-(I137*Cuprins!$H$31)</f>
        <v>3.61</v>
      </c>
      <c r="L137" s="776"/>
    </row>
    <row r="138" spans="1:12" ht="15" customHeight="1" x14ac:dyDescent="0.3">
      <c r="A138" s="108"/>
      <c r="B138" s="614" t="str">
        <f>IFERROR(VLOOKUP(A138,Sheet1!$A$4:$H$2722,5,0),"-")</f>
        <v>-</v>
      </c>
      <c r="C138" s="609" t="e">
        <f>VLOOKUP(#REF!,Sheet1!$A$4:$H$2722,7,1)</f>
        <v>#REF!</v>
      </c>
      <c r="D138" s="615" t="e">
        <f>VLOOKUP(#REF!,Sheet1!$A$4:$H$2722,7,1)</f>
        <v>#REF!</v>
      </c>
      <c r="E138" s="264" t="str">
        <f>IFERROR(VLOOKUP(A138,Sheet1!$A$4:$N$2722,7,1),"-")</f>
        <v>-</v>
      </c>
      <c r="F138" s="238" t="str">
        <f>IFERROR(VLOOKUP(A138,Sheet1!$A$4:$N$2722,9,1),"-")</f>
        <v>-</v>
      </c>
      <c r="G138" s="264" t="str">
        <f>IFERROR(VLOOKUP(A138,Sheet1!$A$4:$N$2722,10,1),"-")</f>
        <v>-</v>
      </c>
      <c r="H138" s="264" t="str">
        <f>IFERROR(VLOOKUP(A138,Sheet1!$A$4:$N$2722,11,1),"-")</f>
        <v>-</v>
      </c>
      <c r="I138" s="302" t="str">
        <f>IFERROR(VLOOKUP($A138,Sheet1!$A$4:$H$2722,8,1),"-")</f>
        <v>-</v>
      </c>
      <c r="J138" s="43" t="str">
        <f>IFERROR(VLOOKUP($A138,Sheet1!$A$4:$H$2722,8,1),"-")</f>
        <v>-</v>
      </c>
      <c r="L138" s="776"/>
    </row>
    <row r="139" spans="1:12" ht="15" customHeight="1" x14ac:dyDescent="0.3">
      <c r="L139" s="776"/>
    </row>
    <row r="140" spans="1:12" ht="15" customHeight="1" x14ac:dyDescent="0.3">
      <c r="A140" s="667"/>
      <c r="B140" s="669" t="s">
        <v>3256</v>
      </c>
      <c r="C140" s="669"/>
      <c r="D140" s="669"/>
      <c r="E140" s="669"/>
      <c r="F140" s="669"/>
      <c r="G140" s="669"/>
      <c r="H140" s="669"/>
      <c r="I140" s="671"/>
      <c r="J140" s="672"/>
      <c r="L140" s="776"/>
    </row>
    <row r="141" spans="1:12" ht="15" customHeight="1" x14ac:dyDescent="0.3">
      <c r="A141" s="668"/>
      <c r="B141" s="670"/>
      <c r="C141" s="670"/>
      <c r="D141" s="670"/>
      <c r="E141" s="670"/>
      <c r="F141" s="670"/>
      <c r="G141" s="670"/>
      <c r="H141" s="670"/>
      <c r="I141" s="673"/>
      <c r="J141" s="674"/>
      <c r="L141" s="776"/>
    </row>
    <row r="142" spans="1:12" ht="15" customHeight="1" x14ac:dyDescent="0.3">
      <c r="A142" s="520" t="s">
        <v>2989</v>
      </c>
      <c r="B142" s="630" t="s">
        <v>2996</v>
      </c>
      <c r="C142" s="631"/>
      <c r="D142" s="786"/>
      <c r="E142" s="642" t="s">
        <v>3035</v>
      </c>
      <c r="F142" s="789" t="s">
        <v>2991</v>
      </c>
      <c r="G142" s="789" t="s">
        <v>2990</v>
      </c>
      <c r="H142" s="780" t="s">
        <v>3010</v>
      </c>
      <c r="I142" s="783" t="s">
        <v>3430</v>
      </c>
      <c r="J142" s="498" t="s">
        <v>3431</v>
      </c>
      <c r="K142"/>
      <c r="L142" s="776"/>
    </row>
    <row r="143" spans="1:12" ht="15" customHeight="1" x14ac:dyDescent="0.3">
      <c r="A143" s="521"/>
      <c r="B143" s="632"/>
      <c r="C143" s="633"/>
      <c r="D143" s="787"/>
      <c r="E143" s="643"/>
      <c r="F143" s="790"/>
      <c r="G143" s="790"/>
      <c r="H143" s="781"/>
      <c r="I143" s="784"/>
      <c r="J143" s="500"/>
      <c r="K143"/>
      <c r="L143" s="776"/>
    </row>
    <row r="144" spans="1:12" ht="15" customHeight="1" x14ac:dyDescent="0.3">
      <c r="A144" s="785"/>
      <c r="B144" s="634"/>
      <c r="C144" s="635"/>
      <c r="D144" s="788"/>
      <c r="E144" s="644"/>
      <c r="F144" s="791"/>
      <c r="G144" s="791"/>
      <c r="H144" s="782"/>
      <c r="I144" s="784"/>
      <c r="J144" s="500"/>
      <c r="L144" s="776"/>
    </row>
    <row r="145" spans="1:12" ht="15" customHeight="1" x14ac:dyDescent="0.3">
      <c r="A145" s="106">
        <f>Sheet1!A1362</f>
        <v>356041111500</v>
      </c>
      <c r="B145" s="773" t="str">
        <f>IFERROR(VLOOKUP(A145,Sheet1!$A$4:$H$2722,5,0),"-")</f>
        <v>Perimetral 0,7 x 24/24/3050 HD</v>
      </c>
      <c r="C145" s="774" t="e">
        <f>VLOOKUP(#REF!,Sheet1!$A$4:$H$2722,7,1)</f>
        <v>#REF!</v>
      </c>
      <c r="D145" s="775" t="e">
        <f>VLOOKUP(#REF!,Sheet1!$A$4:$H$2722,7,1)</f>
        <v>#REF!</v>
      </c>
      <c r="E145" s="247" t="str">
        <f>IFERROR(VLOOKUP(A145,Sheet1!$A$4:$N$2722,7,1),"-")</f>
        <v xml:space="preserve">ml </v>
      </c>
      <c r="F145" s="247">
        <f>IFERROR(VLOOKUP(A145,Sheet1!$A$4:$N$2722,9,1),"-")</f>
        <v>0.7</v>
      </c>
      <c r="G145" s="247">
        <f>IFERROR(VLOOKUP(A145,Sheet1!$A$4:$N$2722,10,1),"-")</f>
        <v>24</v>
      </c>
      <c r="H145" s="247">
        <f>IFERROR(VLOOKUP(A145,Sheet1!$A$4:$N$2722,11,1),"-")</f>
        <v>3050</v>
      </c>
      <c r="I145" s="26">
        <f>IFERROR(VLOOKUP($A145,Sheet1!$A$4:$H$2722,8,1),"-")</f>
        <v>5.56</v>
      </c>
      <c r="J145" s="26">
        <f>I145-(I145*Cuprins!$H$31)</f>
        <v>5.56</v>
      </c>
      <c r="L145" s="776"/>
    </row>
    <row r="146" spans="1:12" ht="15" customHeight="1" x14ac:dyDescent="0.3">
      <c r="A146" s="107">
        <f>Sheet1!A1360</f>
        <v>356041111000</v>
      </c>
      <c r="B146" s="796" t="str">
        <f>IFERROR(VLOOKUP(A146,Sheet1!$A$4:$H$2722,5,0),"-")</f>
        <v>Perimetral 19/24/3000 HD Armstrong</v>
      </c>
      <c r="C146" s="797"/>
      <c r="D146" s="798"/>
      <c r="E146" s="235" t="str">
        <f>IFERROR(VLOOKUP(A146,Sheet1!$A$4:$N$2722,7,1),"-")</f>
        <v xml:space="preserve">ml </v>
      </c>
      <c r="F146" s="237">
        <f>IFERROR(VLOOKUP(A146,Sheet1!$A$4:$N$2722,9,1),"-")</f>
        <v>19</v>
      </c>
      <c r="G146" s="242">
        <f>IFERROR(VLOOKUP(A146,Sheet1!$A$4:$N$2722,10,1),"-")</f>
        <v>0</v>
      </c>
      <c r="H146" s="235">
        <f>IFERROR(VLOOKUP(A146,Sheet1!$A$4:$N$2722,11,1),"-")</f>
        <v>3000</v>
      </c>
      <c r="I146" s="292">
        <f>IFERROR(VLOOKUP($A146,Sheet1!$A$4:$H$2722,8,1),"-")</f>
        <v>5.14</v>
      </c>
      <c r="J146" s="42">
        <f>I146-(I146*Cuprins!$H$31)</f>
        <v>5.14</v>
      </c>
      <c r="L146" s="776"/>
    </row>
    <row r="147" spans="1:12" ht="15" customHeight="1" x14ac:dyDescent="0.3">
      <c r="A147" s="105">
        <f>Sheet1!A1363</f>
        <v>356041111600</v>
      </c>
      <c r="B147" s="594" t="str">
        <f>IFERROR(VLOOKUP(A147,Sheet1!$A$4:$H$2722,5,0),"-")</f>
        <v>Perimetral 24/24/3050 HD Armstrong</v>
      </c>
      <c r="C147" s="595" t="e">
        <f>VLOOKUP(#REF!,Sheet1!$A$4:$H$2722,7,1)</f>
        <v>#REF!</v>
      </c>
      <c r="D147" s="596" t="e">
        <f>VLOOKUP(#REF!,Sheet1!$A$4:$H$2722,7,1)</f>
        <v>#REF!</v>
      </c>
      <c r="E147" s="236" t="str">
        <f>IFERROR(VLOOKUP(A147,Sheet1!$A$4:$N$2722,7,1),"-")</f>
        <v xml:space="preserve">ml </v>
      </c>
      <c r="F147" s="236">
        <f>IFERROR(VLOOKUP(A147,Sheet1!$A$4:$N$2722,9,1),"-")</f>
        <v>24</v>
      </c>
      <c r="G147" s="232">
        <f>IFERROR(VLOOKUP(A147,Sheet1!$A$4:$N$2722,10,1),"-")</f>
        <v>0</v>
      </c>
      <c r="H147" s="236">
        <f>IFERROR(VLOOKUP(A147,Sheet1!$A$4:$N$2722,11,1),"-")</f>
        <v>3050</v>
      </c>
      <c r="I147" s="265">
        <f>IFERROR(VLOOKUP($A147,Sheet1!$A$4:$H$2722,8,1),"-")</f>
        <v>6.36</v>
      </c>
      <c r="J147" s="26">
        <f>I147-(I147*Cuprins!$H$31)</f>
        <v>6.36</v>
      </c>
      <c r="L147" s="776"/>
    </row>
    <row r="148" spans="1:12" ht="15" customHeight="1" x14ac:dyDescent="0.3">
      <c r="A148" s="108"/>
      <c r="B148" s="614" t="str">
        <f>IFERROR(VLOOKUP(A148,Sheet1!$A$4:$H$2722,5,0),"-")</f>
        <v>-</v>
      </c>
      <c r="C148" s="609" t="e">
        <f>VLOOKUP(#REF!,Sheet1!$A$4:$H$2722,7,1)</f>
        <v>#REF!</v>
      </c>
      <c r="D148" s="615" t="e">
        <f>VLOOKUP(#REF!,Sheet1!$A$4:$H$2722,7,1)</f>
        <v>#REF!</v>
      </c>
      <c r="E148" s="264" t="str">
        <f>IFERROR(VLOOKUP(A148,Sheet1!$A$4:$N$2722,7,1),"-")</f>
        <v>-</v>
      </c>
      <c r="F148" s="238" t="str">
        <f>IFERROR(VLOOKUP(A148,Sheet1!$A$4:$N$2722,9,1),"-")</f>
        <v>-</v>
      </c>
      <c r="G148" s="264" t="str">
        <f>IFERROR(VLOOKUP(A148,Sheet1!$A$4:$N$2722,10,1),"-")</f>
        <v>-</v>
      </c>
      <c r="H148" s="264" t="str">
        <f>IFERROR(VLOOKUP(A148,Sheet1!$A$4:$N$2722,11,1),"-")</f>
        <v>-</v>
      </c>
      <c r="I148" s="302" t="str">
        <f>IFERROR(VLOOKUP($A148,Sheet1!$A$4:$H$2722,8,1),"-")</f>
        <v>-</v>
      </c>
      <c r="J148" s="43" t="str">
        <f>IFERROR(VLOOKUP($A148,Sheet1!$A$4:$H$2722,8,1),"-")</f>
        <v>-</v>
      </c>
      <c r="L148" s="776"/>
    </row>
    <row r="149" spans="1:12" ht="15" customHeight="1" x14ac:dyDescent="0.3">
      <c r="A149" s="158"/>
      <c r="B149" s="293"/>
      <c r="C149" s="293"/>
      <c r="D149" s="293"/>
      <c r="E149" s="306"/>
      <c r="F149" s="306"/>
      <c r="G149" s="306"/>
      <c r="H149" s="306"/>
      <c r="I149" s="345"/>
      <c r="J149" s="126"/>
      <c r="L149" s="776"/>
    </row>
    <row r="150" spans="1:12" ht="15" customHeight="1" x14ac:dyDescent="0.3">
      <c r="A150" s="158"/>
      <c r="B150" s="293"/>
      <c r="C150" s="293"/>
      <c r="D150" s="293"/>
      <c r="E150" s="306"/>
      <c r="F150" s="306"/>
      <c r="G150" s="306"/>
      <c r="H150" s="306"/>
      <c r="I150" s="345"/>
      <c r="J150" s="126"/>
      <c r="L150" s="776"/>
    </row>
    <row r="151" spans="1:12" ht="15" customHeight="1" x14ac:dyDescent="0.3">
      <c r="A151" s="158"/>
      <c r="B151" s="293"/>
      <c r="C151" s="293"/>
      <c r="D151" s="293"/>
      <c r="E151" s="306"/>
      <c r="F151" s="306"/>
      <c r="G151" s="306"/>
      <c r="H151" s="306"/>
      <c r="I151" s="345"/>
      <c r="J151" s="126"/>
      <c r="L151" s="776"/>
    </row>
    <row r="152" spans="1:12" ht="15" customHeight="1" x14ac:dyDescent="0.3">
      <c r="A152" s="158"/>
      <c r="B152" s="293"/>
      <c r="C152" s="293"/>
      <c r="D152" s="293"/>
      <c r="E152" s="306"/>
      <c r="F152" s="306"/>
      <c r="G152" s="306"/>
      <c r="H152" s="306"/>
      <c r="I152" s="345"/>
      <c r="J152" s="126"/>
      <c r="L152" s="776"/>
    </row>
    <row r="153" spans="1:12" ht="15" customHeight="1" x14ac:dyDescent="0.3">
      <c r="A153" s="158"/>
      <c r="B153" s="293"/>
      <c r="C153" s="293"/>
      <c r="D153" s="293"/>
      <c r="E153" s="306"/>
      <c r="F153" s="306"/>
      <c r="G153" s="306"/>
      <c r="H153" s="306"/>
      <c r="I153" s="345"/>
      <c r="J153" s="126"/>
      <c r="L153" s="776"/>
    </row>
    <row r="154" spans="1:12" ht="15" customHeight="1" x14ac:dyDescent="0.3">
      <c r="A154" s="158"/>
      <c r="B154" s="293"/>
      <c r="C154" s="293"/>
      <c r="D154" s="293"/>
      <c r="E154" s="306"/>
      <c r="F154" s="306"/>
      <c r="G154" s="306"/>
      <c r="H154" s="306"/>
      <c r="I154" s="345"/>
      <c r="J154" s="126"/>
      <c r="L154" s="776"/>
    </row>
    <row r="155" spans="1:12" ht="15" customHeight="1" x14ac:dyDescent="0.3">
      <c r="A155" s="158"/>
      <c r="B155" s="293"/>
      <c r="C155" s="293"/>
      <c r="D155" s="293"/>
      <c r="E155" s="306"/>
      <c r="F155" s="306"/>
      <c r="G155" s="306"/>
      <c r="H155" s="306"/>
      <c r="I155" s="345"/>
      <c r="J155" s="126"/>
      <c r="L155" s="776"/>
    </row>
    <row r="156" spans="1:12" ht="15" customHeight="1" x14ac:dyDescent="0.3">
      <c r="A156" s="158"/>
      <c r="B156" s="293"/>
      <c r="C156" s="293"/>
      <c r="D156" s="293"/>
      <c r="E156" s="306"/>
      <c r="F156" s="306"/>
      <c r="G156" s="306"/>
      <c r="H156" s="306"/>
      <c r="I156" s="345"/>
      <c r="J156" s="126"/>
      <c r="L156" s="776"/>
    </row>
    <row r="157" spans="1:12" ht="15" customHeight="1" x14ac:dyDescent="0.3">
      <c r="A157" s="158"/>
      <c r="B157" s="293"/>
      <c r="C157" s="293"/>
      <c r="D157" s="293"/>
      <c r="E157" s="306"/>
      <c r="F157" s="306"/>
      <c r="G157" s="306"/>
      <c r="H157" s="306"/>
      <c r="I157" s="345"/>
      <c r="J157" s="126"/>
      <c r="L157" s="776"/>
    </row>
    <row r="158" spans="1:12" ht="15" customHeight="1" x14ac:dyDescent="0.3">
      <c r="A158" s="158"/>
      <c r="B158" s="293"/>
      <c r="C158" s="293"/>
      <c r="D158" s="293"/>
      <c r="E158" s="306"/>
      <c r="F158" s="306"/>
      <c r="G158" s="306"/>
      <c r="H158" s="306"/>
      <c r="I158" s="345"/>
      <c r="J158" s="126"/>
      <c r="L158" s="777" t="s">
        <v>3249</v>
      </c>
    </row>
    <row r="159" spans="1:12" ht="15" customHeight="1" thickBot="1" x14ac:dyDescent="0.35">
      <c r="A159" s="158"/>
      <c r="B159" s="293"/>
      <c r="C159" s="293"/>
      <c r="D159" s="293"/>
      <c r="E159" s="306"/>
      <c r="F159" s="306"/>
      <c r="G159" s="306"/>
      <c r="H159" s="306"/>
      <c r="I159" s="345"/>
      <c r="J159" s="126"/>
      <c r="L159" s="777"/>
    </row>
    <row r="160" spans="1:12" ht="15" customHeight="1" x14ac:dyDescent="0.3">
      <c r="A160" s="686"/>
      <c r="B160" s="794" t="s">
        <v>3509</v>
      </c>
      <c r="C160" s="794"/>
      <c r="D160" s="794"/>
      <c r="E160" s="794"/>
      <c r="F160" s="794"/>
      <c r="G160" s="794"/>
      <c r="H160" s="794"/>
      <c r="I160" s="738"/>
      <c r="J160" s="664"/>
      <c r="L160" s="777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L161" s="777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777"/>
    </row>
    <row r="163" spans="1:12" ht="15" customHeight="1" x14ac:dyDescent="0.3">
      <c r="L163" s="777"/>
    </row>
    <row r="164" spans="1:12" ht="15" customHeight="1" x14ac:dyDescent="0.3">
      <c r="A164" s="667"/>
      <c r="B164" s="669" t="s">
        <v>3257</v>
      </c>
      <c r="C164" s="669"/>
      <c r="D164" s="669"/>
      <c r="E164" s="669"/>
      <c r="F164" s="669"/>
      <c r="G164" s="669"/>
      <c r="H164" s="669"/>
      <c r="I164" s="671"/>
      <c r="J164" s="672"/>
      <c r="L164" s="777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777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3431</v>
      </c>
      <c r="L166" s="777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777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L168" s="777"/>
    </row>
    <row r="169" spans="1:12" ht="15" customHeight="1" x14ac:dyDescent="0.3">
      <c r="A169" s="106">
        <f>Sheet1!A1364</f>
        <v>356041111700</v>
      </c>
      <c r="B169" s="773" t="str">
        <f>IFERROR(VLOOKUP(A169,Sheet1!$A$4:$H$2722,5,0),"-")</f>
        <v>Perimetral Axiom Transition pt Tegular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 xml:space="preserve">ml </v>
      </c>
      <c r="F169" s="247">
        <f>IFERROR(VLOOKUP(A169,Sheet1!$A$4:$N$2722,9,1),"-")</f>
        <v>0</v>
      </c>
      <c r="G169" s="247">
        <f>IFERROR(VLOOKUP(A169,Sheet1!$A$4:$N$2722,10,1),"-")</f>
        <v>0</v>
      </c>
      <c r="H169" s="247">
        <f>IFERROR(VLOOKUP(A169,Sheet1!$A$4:$N$2722,11,1),"-")</f>
        <v>0</v>
      </c>
      <c r="I169" s="26">
        <f>IFERROR(VLOOKUP($A169,Sheet1!$A$4:$H$2722,8,1),"-")</f>
        <v>3.61</v>
      </c>
      <c r="J169" s="26">
        <f>I169-(I169*Cuprins!$H$31)</f>
        <v>3.61</v>
      </c>
      <c r="L169" s="777"/>
    </row>
    <row r="170" spans="1:12" ht="15" customHeight="1" x14ac:dyDescent="0.3">
      <c r="A170" s="107">
        <f>Sheet1!A1365</f>
        <v>356041111800</v>
      </c>
      <c r="B170" s="796" t="str">
        <f>IFERROR(VLOOKUP(A170,Sheet1!$A$4:$H$2722,5,0),"-")</f>
        <v>Perimetral Axiom Shadowline 3000 mm</v>
      </c>
      <c r="C170" s="797"/>
      <c r="D170" s="798"/>
      <c r="E170" s="235" t="str">
        <f>IFERROR(VLOOKUP(A170,Sheet1!$A$4:$N$2722,7,1),"-")</f>
        <v xml:space="preserve">ml </v>
      </c>
      <c r="F170" s="237">
        <f>IFERROR(VLOOKUP(A170,Sheet1!$A$4:$N$2722,9,1),"-")</f>
        <v>0</v>
      </c>
      <c r="G170" s="242">
        <f>IFERROR(VLOOKUP(A170,Sheet1!$A$4:$N$2722,10,1),"-")</f>
        <v>0</v>
      </c>
      <c r="H170" s="235">
        <f>IFERROR(VLOOKUP(A170,Sheet1!$A$4:$N$2722,11,1),"-")</f>
        <v>0</v>
      </c>
      <c r="I170" s="292">
        <f>IFERROR(VLOOKUP($A170,Sheet1!$A$4:$H$2722,8,1),"-")</f>
        <v>3.61</v>
      </c>
      <c r="J170" s="42">
        <f>I170-(I170*Cuprins!$H$31)</f>
        <v>3.61</v>
      </c>
      <c r="L170" s="777"/>
    </row>
    <row r="171" spans="1:12" ht="15" customHeight="1" x14ac:dyDescent="0.3">
      <c r="A171" s="106">
        <f>Sheet1!A1366</f>
        <v>356041111900</v>
      </c>
      <c r="B171" s="773" t="str">
        <f>IFERROR(VLOOKUP(A171,Sheet1!$A$4:$H$2722,5,0),"-")</f>
        <v>Perimetral Axiom Transition pt Board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 xml:space="preserve">ml </v>
      </c>
      <c r="F171" s="247">
        <f>IFERROR(VLOOKUP(A171,Sheet1!$A$4:$N$2722,9,1),"-")</f>
        <v>0</v>
      </c>
      <c r="G171" s="247">
        <f>IFERROR(VLOOKUP(A171,Sheet1!$A$4:$N$2722,10,1),"-")</f>
        <v>0</v>
      </c>
      <c r="H171" s="247">
        <f>IFERROR(VLOOKUP(A171,Sheet1!$A$4:$N$2722,11,1),"-")</f>
        <v>0</v>
      </c>
      <c r="I171" s="26">
        <f>IFERROR(VLOOKUP($A171,Sheet1!$A$4:$H$2722,8,1),"-")</f>
        <v>3.61</v>
      </c>
      <c r="J171" s="26">
        <f>I171-(I171*Cuprins!$H$31)</f>
        <v>3.61</v>
      </c>
      <c r="L171" s="777"/>
    </row>
    <row r="172" spans="1:12" ht="15" customHeight="1" x14ac:dyDescent="0.3">
      <c r="A172" s="107">
        <f>Sheet1!A1367</f>
        <v>356041112100</v>
      </c>
      <c r="B172" s="796" t="str">
        <f>IFERROR(VLOOKUP(A172,Sheet1!$A$4:$H$2722,5,0),"-")</f>
        <v>Profil Axiom 50 mm 3000x19 mm</v>
      </c>
      <c r="C172" s="797" t="e">
        <f>VLOOKUP(#REF!,Sheet1!$A$4:$H$2722,7,1)</f>
        <v>#REF!</v>
      </c>
      <c r="D172" s="798" t="e">
        <f>VLOOKUP(#REF!,Sheet1!$A$4:$H$2722,7,1)</f>
        <v>#REF!</v>
      </c>
      <c r="E172" s="235" t="str">
        <f>IFERROR(VLOOKUP(A172,Sheet1!$A$4:$N$2722,7,1),"-")</f>
        <v xml:space="preserve">ml </v>
      </c>
      <c r="F172" s="237">
        <f>IFERROR(VLOOKUP(A172,Sheet1!$A$4:$N$2722,9,1),"-")</f>
        <v>0</v>
      </c>
      <c r="G172" s="242">
        <f>IFERROR(VLOOKUP(A172,Sheet1!$A$4:$N$2722,10,1),"-")</f>
        <v>0</v>
      </c>
      <c r="H172" s="235">
        <f>IFERROR(VLOOKUP(A172,Sheet1!$A$4:$N$2722,11,1),"-")</f>
        <v>0</v>
      </c>
      <c r="I172" s="292">
        <f>IFERROR(VLOOKUP($A172,Sheet1!$A$4:$H$2722,8,1),"-")</f>
        <v>3.61</v>
      </c>
      <c r="J172" s="42">
        <f>I172-(I172*Cuprins!$H$31)</f>
        <v>3.61</v>
      </c>
      <c r="L172" s="777"/>
    </row>
    <row r="173" spans="1:12" ht="15" customHeight="1" x14ac:dyDescent="0.3">
      <c r="A173" s="106"/>
      <c r="B173" s="773" t="str">
        <f>IFERROR(VLOOKUP(A173,Sheet1!$A$4:$H$2722,5,0),"-")</f>
        <v>-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>-</v>
      </c>
      <c r="F173" s="247" t="str">
        <f>IFERROR(VLOOKUP(A173,Sheet1!$A$4:$N$2722,9,1),"-")</f>
        <v>-</v>
      </c>
      <c r="G173" s="247" t="str">
        <f>IFERROR(VLOOKUP(A173,Sheet1!$A$4:$N$2722,10,1),"-")</f>
        <v>-</v>
      </c>
      <c r="H173" s="247" t="str">
        <f>IFERROR(VLOOKUP(A173,Sheet1!$A$4:$N$2722,11,1),"-")</f>
        <v>-</v>
      </c>
      <c r="I173" s="26" t="str">
        <f>IFERROR(VLOOKUP($A173,Sheet1!$A$4:$H$2722,8,1),"-")</f>
        <v>-</v>
      </c>
      <c r="J173" s="26" t="str">
        <f>IFERROR(VLOOKUP($A173,Sheet1!$A$4:$H$2722,8,1),"-")</f>
        <v>-</v>
      </c>
      <c r="L173" s="793">
        <f>L121+1</f>
        <v>97</v>
      </c>
    </row>
    <row r="174" spans="1:12" ht="15" customHeight="1" x14ac:dyDescent="0.3">
      <c r="A174" s="108"/>
      <c r="B174" s="614" t="str">
        <f>IFERROR(VLOOKUP(A174,Sheet1!$A$4:$H$2722,5,0),"-")</f>
        <v>-</v>
      </c>
      <c r="C174" s="609" t="e">
        <f>VLOOKUP(#REF!,Sheet1!$A$4:$H$2722,7,1)</f>
        <v>#REF!</v>
      </c>
      <c r="D174" s="615" t="e">
        <f>VLOOKUP(#REF!,Sheet1!$A$4:$H$2722,7,1)</f>
        <v>#REF!</v>
      </c>
      <c r="E174" s="264" t="str">
        <f>IFERROR(VLOOKUP(A174,Sheet1!$A$4:$N$2722,7,1),"-")</f>
        <v>-</v>
      </c>
      <c r="F174" s="238" t="str">
        <f>IFERROR(VLOOKUP(A174,Sheet1!$A$4:$N$2722,9,1),"-")</f>
        <v>-</v>
      </c>
      <c r="G174" s="264" t="str">
        <f>IFERROR(VLOOKUP(A174,Sheet1!$A$4:$N$2722,10,1),"-")</f>
        <v>-</v>
      </c>
      <c r="H174" s="264" t="str">
        <f>IFERROR(VLOOKUP(A174,Sheet1!$A$4:$N$2722,11,1),"-")</f>
        <v>-</v>
      </c>
      <c r="I174" s="302" t="str">
        <f>IFERROR(VLOOKUP($A174,Sheet1!$A$4:$H$2722,8,1),"-")</f>
        <v>-</v>
      </c>
      <c r="J174" s="43" t="str">
        <f>IFERROR(VLOOKUP($A174,Sheet1!$A$4:$H$2722,8,1),"-")</f>
        <v>-</v>
      </c>
      <c r="L174" s="793"/>
    </row>
    <row r="175" spans="1:12" ht="15" customHeight="1" x14ac:dyDescent="0.3">
      <c r="L175" s="776" t="s">
        <v>3345</v>
      </c>
    </row>
    <row r="176" spans="1:12" ht="15" customHeight="1" x14ac:dyDescent="0.3">
      <c r="A176" s="667"/>
      <c r="B176" s="669" t="s">
        <v>3258</v>
      </c>
      <c r="C176" s="669"/>
      <c r="D176" s="669"/>
      <c r="E176" s="669"/>
      <c r="F176" s="669"/>
      <c r="G176" s="669"/>
      <c r="H176" s="669"/>
      <c r="I176" s="671"/>
      <c r="J176" s="672"/>
      <c r="L176" s="776"/>
    </row>
    <row r="177" spans="1:12" ht="15" customHeight="1" x14ac:dyDescent="0.3">
      <c r="A177" s="668"/>
      <c r="B177" s="670"/>
      <c r="C177" s="670"/>
      <c r="D177" s="670"/>
      <c r="E177" s="670"/>
      <c r="F177" s="670"/>
      <c r="G177" s="670"/>
      <c r="H177" s="670"/>
      <c r="I177" s="673"/>
      <c r="J177" s="674"/>
      <c r="L177" s="776"/>
    </row>
    <row r="178" spans="1:12" ht="15" customHeight="1" x14ac:dyDescent="0.3">
      <c r="A178" s="520" t="s">
        <v>2989</v>
      </c>
      <c r="B178" s="630" t="s">
        <v>2996</v>
      </c>
      <c r="C178" s="631"/>
      <c r="D178" s="786"/>
      <c r="E178" s="642" t="s">
        <v>3035</v>
      </c>
      <c r="F178" s="789" t="s">
        <v>2991</v>
      </c>
      <c r="G178" s="789" t="s">
        <v>2990</v>
      </c>
      <c r="H178" s="780" t="s">
        <v>3010</v>
      </c>
      <c r="I178" s="783" t="s">
        <v>3430</v>
      </c>
      <c r="J178" s="498" t="s">
        <v>3431</v>
      </c>
      <c r="L178" s="776"/>
    </row>
    <row r="179" spans="1:12" ht="15" customHeight="1" x14ac:dyDescent="0.3">
      <c r="A179" s="521"/>
      <c r="B179" s="632"/>
      <c r="C179" s="633"/>
      <c r="D179" s="787"/>
      <c r="E179" s="643"/>
      <c r="F179" s="790"/>
      <c r="G179" s="790"/>
      <c r="H179" s="781"/>
      <c r="I179" s="784"/>
      <c r="J179" s="500"/>
      <c r="L179" s="776"/>
    </row>
    <row r="180" spans="1:12" ht="15" customHeight="1" x14ac:dyDescent="0.3">
      <c r="A180" s="785"/>
      <c r="B180" s="634"/>
      <c r="C180" s="635"/>
      <c r="D180" s="788"/>
      <c r="E180" s="644"/>
      <c r="F180" s="791"/>
      <c r="G180" s="791"/>
      <c r="H180" s="782"/>
      <c r="I180" s="784"/>
      <c r="J180" s="500"/>
      <c r="L180" s="776"/>
    </row>
    <row r="181" spans="1:12" ht="15" customHeight="1" x14ac:dyDescent="0.3">
      <c r="A181" s="106">
        <f>Sheet1!A1358</f>
        <v>356041110500</v>
      </c>
      <c r="B181" s="773" t="str">
        <f>IFERROR(VLOOKUP(A181,Sheet1!$A$4:$H$2722,5,0),"-")</f>
        <v>Perimetral Shadowline Microlook 3,05 ml</v>
      </c>
      <c r="C181" s="774" t="e">
        <f>VLOOKUP(#REF!,Sheet1!$A$4:$H$2722,7,1)</f>
        <v>#REF!</v>
      </c>
      <c r="D181" s="775" t="e">
        <f>VLOOKUP(#REF!,Sheet1!$A$4:$H$2722,7,1)</f>
        <v>#REF!</v>
      </c>
      <c r="E181" s="247" t="str">
        <f>IFERROR(VLOOKUP(A181,Sheet1!$A$4:$N$2722,7,1),"-")</f>
        <v xml:space="preserve">ml </v>
      </c>
      <c r="F181" s="247">
        <f>IFERROR(VLOOKUP(A181,Sheet1!$A$4:$N$2722,9,1),"-")</f>
        <v>0</v>
      </c>
      <c r="G181" s="247">
        <f>IFERROR(VLOOKUP(A181,Sheet1!$A$4:$N$2722,10,1),"-")</f>
        <v>0</v>
      </c>
      <c r="H181" s="247">
        <f>IFERROR(VLOOKUP(A181,Sheet1!$A$4:$N$2722,11,1),"-")</f>
        <v>3050</v>
      </c>
      <c r="I181" s="26">
        <f>IFERROR(VLOOKUP($A181,Sheet1!$A$4:$H$2722,8,1),"-")</f>
        <v>8.08</v>
      </c>
      <c r="J181" s="26">
        <f>I181-(I181*Cuprins!$H$31)</f>
        <v>8.08</v>
      </c>
      <c r="K181" s="7"/>
      <c r="L181" s="776"/>
    </row>
    <row r="182" spans="1:12" ht="15" customHeight="1" x14ac:dyDescent="0.3">
      <c r="A182" s="107">
        <f>Sheet1!A1359</f>
        <v>356041110600</v>
      </c>
      <c r="B182" s="796" t="str">
        <f>IFERROR(VLOOKUP(A182,Sheet1!$A$4:$H$2722,5,0),"-")</f>
        <v>Perimetral Shadowline pt Vector 3,05 ml</v>
      </c>
      <c r="C182" s="797"/>
      <c r="D182" s="798"/>
      <c r="E182" s="235" t="str">
        <f>IFERROR(VLOOKUP(A182,Sheet1!$A$4:$N$2722,7,1),"-")</f>
        <v>ml</v>
      </c>
      <c r="F182" s="237">
        <f>IFERROR(VLOOKUP(A182,Sheet1!$A$4:$N$2722,9,1),"-")</f>
        <v>0</v>
      </c>
      <c r="G182" s="242">
        <f>IFERROR(VLOOKUP(A182,Sheet1!$A$4:$N$2722,10,1),"-")</f>
        <v>0</v>
      </c>
      <c r="H182" s="235">
        <f>IFERROR(VLOOKUP(A182,Sheet1!$A$4:$N$2722,11,1),"-")</f>
        <v>3050</v>
      </c>
      <c r="I182" s="292">
        <f>IFERROR(VLOOKUP($A182,Sheet1!$A$4:$H$2722,8,1),"-")</f>
        <v>14.15</v>
      </c>
      <c r="J182" s="42">
        <f>I182-(I182*Cuprins!$H$31)</f>
        <v>14.15</v>
      </c>
      <c r="L182" s="776"/>
    </row>
    <row r="183" spans="1:12" ht="15" customHeight="1" x14ac:dyDescent="0.3">
      <c r="A183" s="106"/>
      <c r="B183" s="773"/>
      <c r="C183" s="774"/>
      <c r="D183" s="775"/>
      <c r="E183" s="247"/>
      <c r="F183" s="247"/>
      <c r="G183" s="247"/>
      <c r="H183" s="247"/>
      <c r="I183" s="26"/>
      <c r="J183" s="26"/>
      <c r="L183" s="776"/>
    </row>
    <row r="184" spans="1:12" ht="15" customHeight="1" x14ac:dyDescent="0.3">
      <c r="A184" s="108"/>
      <c r="B184" s="614"/>
      <c r="C184" s="609"/>
      <c r="D184" s="615"/>
      <c r="E184" s="264"/>
      <c r="F184" s="238"/>
      <c r="G184" s="264"/>
      <c r="H184" s="264"/>
      <c r="I184" s="302"/>
      <c r="J184" s="43"/>
      <c r="L184" s="776"/>
    </row>
    <row r="185" spans="1:12" ht="15" customHeight="1" x14ac:dyDescent="0.3">
      <c r="A185" s="158"/>
      <c r="B185" s="293"/>
      <c r="C185" s="293"/>
      <c r="D185" s="293"/>
      <c r="E185" s="306"/>
      <c r="F185" s="306"/>
      <c r="G185" s="306"/>
      <c r="H185" s="306"/>
      <c r="I185" s="126"/>
      <c r="J185" s="126"/>
      <c r="L185" s="776"/>
    </row>
    <row r="186" spans="1:12" ht="15" customHeight="1" x14ac:dyDescent="0.3">
      <c r="A186" s="667"/>
      <c r="B186" s="669" t="s">
        <v>3259</v>
      </c>
      <c r="C186" s="669"/>
      <c r="D186" s="669"/>
      <c r="E186" s="669"/>
      <c r="F186" s="669"/>
      <c r="G186" s="669"/>
      <c r="H186" s="669"/>
      <c r="I186" s="671"/>
      <c r="J186" s="672"/>
      <c r="L186" s="776"/>
    </row>
    <row r="187" spans="1:12" ht="15" customHeight="1" x14ac:dyDescent="0.3">
      <c r="A187" s="668"/>
      <c r="B187" s="670"/>
      <c r="C187" s="670"/>
      <c r="D187" s="670"/>
      <c r="E187" s="670"/>
      <c r="F187" s="670"/>
      <c r="G187" s="670"/>
      <c r="H187" s="670"/>
      <c r="I187" s="673"/>
      <c r="J187" s="674"/>
      <c r="L187" s="776"/>
    </row>
    <row r="188" spans="1:12" ht="15" customHeight="1" x14ac:dyDescent="0.3">
      <c r="A188" s="520" t="s">
        <v>2989</v>
      </c>
      <c r="B188" s="630" t="s">
        <v>2996</v>
      </c>
      <c r="C188" s="631"/>
      <c r="D188" s="786"/>
      <c r="E188" s="642" t="s">
        <v>3035</v>
      </c>
      <c r="F188" s="789" t="s">
        <v>2991</v>
      </c>
      <c r="G188" s="789" t="s">
        <v>2990</v>
      </c>
      <c r="H188" s="780" t="s">
        <v>3010</v>
      </c>
      <c r="I188" s="783" t="s">
        <v>3430</v>
      </c>
      <c r="J188" s="498" t="s">
        <v>3431</v>
      </c>
      <c r="L188" s="776"/>
    </row>
    <row r="189" spans="1:12" ht="15" customHeight="1" x14ac:dyDescent="0.3">
      <c r="A189" s="521"/>
      <c r="B189" s="632"/>
      <c r="C189" s="633"/>
      <c r="D189" s="787"/>
      <c r="E189" s="643"/>
      <c r="F189" s="790"/>
      <c r="G189" s="790"/>
      <c r="H189" s="781"/>
      <c r="I189" s="784"/>
      <c r="J189" s="500"/>
      <c r="L189" s="776"/>
    </row>
    <row r="190" spans="1:12" ht="15" customHeight="1" x14ac:dyDescent="0.3">
      <c r="A190" s="785"/>
      <c r="B190" s="634"/>
      <c r="C190" s="635"/>
      <c r="D190" s="788"/>
      <c r="E190" s="644"/>
      <c r="F190" s="791"/>
      <c r="G190" s="791"/>
      <c r="H190" s="782"/>
      <c r="I190" s="784"/>
      <c r="J190" s="500"/>
      <c r="L190" s="776"/>
    </row>
    <row r="191" spans="1:12" ht="15" customHeight="1" x14ac:dyDescent="0.3">
      <c r="A191" s="106">
        <f>Sheet1!A1375</f>
        <v>356041210500</v>
      </c>
      <c r="B191" s="773" t="str">
        <f>IFERROR(VLOOKUP(A191,Sheet1!$A$4:$H$2722,5,0),"-")</f>
        <v>Interlude - 3600 mm</v>
      </c>
      <c r="C191" s="774" t="e">
        <f>VLOOKUP(#REF!,Sheet1!$A$4:$H$2722,7,1)</f>
        <v>#REF!</v>
      </c>
      <c r="D191" s="775" t="e">
        <f>VLOOKUP(#REF!,Sheet1!$A$4:$H$2722,7,1)</f>
        <v>#REF!</v>
      </c>
      <c r="E191" s="247" t="str">
        <f>IFERROR(VLOOKUP(A191,Sheet1!$A$4:$N$2722,7,1),"-")</f>
        <v xml:space="preserve">ml </v>
      </c>
      <c r="F191" s="247">
        <f>IFERROR(VLOOKUP(A191,Sheet1!$A$4:$N$2722,9,1),"-")</f>
        <v>0</v>
      </c>
      <c r="G191" s="247">
        <f>IFERROR(VLOOKUP(A191,Sheet1!$A$4:$N$2722,10,1),"-")</f>
        <v>0</v>
      </c>
      <c r="H191" s="247">
        <f>IFERROR(VLOOKUP(A191,Sheet1!$A$4:$N$2722,11,1),"-")</f>
        <v>0</v>
      </c>
      <c r="I191" s="26">
        <f>IFERROR(VLOOKUP($A191,Sheet1!$A$4:$H$2722,8,1),"-")</f>
        <v>3.61</v>
      </c>
      <c r="J191" s="26">
        <f>I191-(I191*Cuprins!$H$31)</f>
        <v>3.61</v>
      </c>
      <c r="K191" s="8"/>
      <c r="L191" s="776"/>
    </row>
    <row r="192" spans="1:12" ht="15" customHeight="1" x14ac:dyDescent="0.3">
      <c r="A192" s="107">
        <f>Sheet1!A1376</f>
        <v>356041211000</v>
      </c>
      <c r="B192" s="796" t="str">
        <f>IFERROR(VLOOKUP(A192,Sheet1!$A$4:$H$2722,5,0),"-")</f>
        <v>Interlude XL2 - 1200 mm</v>
      </c>
      <c r="C192" s="797"/>
      <c r="D192" s="798"/>
      <c r="E192" s="235" t="str">
        <f>IFERROR(VLOOKUP(A192,Sheet1!$A$4:$N$2722,7,1),"-")</f>
        <v xml:space="preserve">ml </v>
      </c>
      <c r="F192" s="237">
        <f>IFERROR(VLOOKUP(A192,Sheet1!$A$4:$N$2722,9,1),"-")</f>
        <v>0</v>
      </c>
      <c r="G192" s="242">
        <f>IFERROR(VLOOKUP(A192,Sheet1!$A$4:$N$2722,10,1),"-")</f>
        <v>0</v>
      </c>
      <c r="H192" s="235">
        <f>IFERROR(VLOOKUP(A192,Sheet1!$A$4:$N$2722,11,1),"-")</f>
        <v>0</v>
      </c>
      <c r="I192" s="292">
        <f>IFERROR(VLOOKUP($A192,Sheet1!$A$4:$H$2722,8,1),"-")</f>
        <v>3.61</v>
      </c>
      <c r="J192" s="42">
        <f>I192-(I192*Cuprins!$H$31)</f>
        <v>3.61</v>
      </c>
      <c r="L192" s="776"/>
    </row>
    <row r="193" spans="1:12" ht="15" customHeight="1" x14ac:dyDescent="0.3">
      <c r="A193" s="106">
        <f>Sheet1!A1377</f>
        <v>356041211500</v>
      </c>
      <c r="B193" s="773" t="str">
        <f>IFERROR(VLOOKUP(A193,Sheet1!$A$4:$H$2722,5,0),"-")</f>
        <v>Interlude XL2 nestantat - 600 mm</v>
      </c>
      <c r="C193" s="774" t="e">
        <f>VLOOKUP(#REF!,Sheet1!$A$4:$H$2722,7,1)</f>
        <v>#REF!</v>
      </c>
      <c r="D193" s="775" t="e">
        <f>VLOOKUP(#REF!,Sheet1!$A$4:$H$2722,7,1)</f>
        <v>#REF!</v>
      </c>
      <c r="E193" s="247" t="str">
        <f>IFERROR(VLOOKUP(A193,Sheet1!$A$4:$N$2722,7,1),"-")</f>
        <v xml:space="preserve">ml </v>
      </c>
      <c r="F193" s="247">
        <f>IFERROR(VLOOKUP(A193,Sheet1!$A$4:$N$2722,9,1),"-")</f>
        <v>0</v>
      </c>
      <c r="G193" s="247">
        <f>IFERROR(VLOOKUP(A193,Sheet1!$A$4:$N$2722,10,1),"-")</f>
        <v>0</v>
      </c>
      <c r="H193" s="247">
        <f>IFERROR(VLOOKUP(A193,Sheet1!$A$4:$N$2722,11,1),"-")</f>
        <v>0</v>
      </c>
      <c r="I193" s="26">
        <f>IFERROR(VLOOKUP($A193,Sheet1!$A$4:$H$2722,8,1),"-")</f>
        <v>3.61</v>
      </c>
      <c r="J193" s="26">
        <f>I193-(I193*Cuprins!$H$31)</f>
        <v>3.61</v>
      </c>
      <c r="L193" s="776"/>
    </row>
    <row r="194" spans="1:12" ht="15" customHeight="1" x14ac:dyDescent="0.3">
      <c r="A194" s="108">
        <f>Sheet1!A1378</f>
        <v>356041212000</v>
      </c>
      <c r="B194" s="614" t="str">
        <f>IFERROR(VLOOKUP(A194,Sheet1!$A$4:$H$2722,5,0),"-")</f>
        <v>Interlude XL2 nestantat - 300 mm</v>
      </c>
      <c r="C194" s="609"/>
      <c r="D194" s="615"/>
      <c r="E194" s="264" t="str">
        <f>IFERROR(VLOOKUP(A194,Sheet1!$A$4:$N$2722,7,1),"-")</f>
        <v xml:space="preserve">ml </v>
      </c>
      <c r="F194" s="238">
        <f>IFERROR(VLOOKUP(A194,Sheet1!$A$4:$N$2722,9,1),"-")</f>
        <v>0</v>
      </c>
      <c r="G194" s="264">
        <f>IFERROR(VLOOKUP(A194,Sheet1!$A$4:$N$2722,10,1),"-")</f>
        <v>0</v>
      </c>
      <c r="H194" s="264">
        <f>IFERROR(VLOOKUP(A194,Sheet1!$A$4:$N$2722,11,1),"-")</f>
        <v>0</v>
      </c>
      <c r="I194" s="302">
        <f>IFERROR(VLOOKUP($A194,Sheet1!$A$4:$H$2722,8,1),"-")</f>
        <v>3.61</v>
      </c>
      <c r="J194" s="43">
        <f>I194-(I194*Cuprins!$H$31)</f>
        <v>3.61</v>
      </c>
      <c r="L194" s="776"/>
    </row>
    <row r="195" spans="1:12" ht="15" customHeight="1" x14ac:dyDescent="0.3">
      <c r="L195" s="776"/>
    </row>
    <row r="196" spans="1:12" ht="15" customHeight="1" x14ac:dyDescent="0.3">
      <c r="L196" s="776"/>
    </row>
    <row r="197" spans="1:12" ht="15" customHeight="1" x14ac:dyDescent="0.3">
      <c r="L197" s="776"/>
    </row>
    <row r="198" spans="1:12" ht="15" customHeight="1" x14ac:dyDescent="0.3">
      <c r="L198" s="776"/>
    </row>
    <row r="199" spans="1:12" ht="15" customHeight="1" x14ac:dyDescent="0.3">
      <c r="L199" s="776"/>
    </row>
    <row r="200" spans="1:12" ht="15" customHeight="1" x14ac:dyDescent="0.3">
      <c r="K200" s="7"/>
      <c r="L200" s="776"/>
    </row>
    <row r="201" spans="1:12" ht="15" customHeight="1" x14ac:dyDescent="0.3">
      <c r="K201" s="9"/>
      <c r="L201" s="776"/>
    </row>
    <row r="202" spans="1:12" ht="15" customHeight="1" x14ac:dyDescent="0.3">
      <c r="L202" s="776"/>
    </row>
    <row r="203" spans="1:12" ht="15" customHeight="1" x14ac:dyDescent="0.3">
      <c r="K203" s="9"/>
      <c r="L203" s="776"/>
    </row>
    <row r="204" spans="1:12" ht="15" customHeight="1" x14ac:dyDescent="0.3">
      <c r="K204" s="9"/>
      <c r="L204" s="776"/>
    </row>
    <row r="205" spans="1:12" ht="15" customHeight="1" x14ac:dyDescent="0.3">
      <c r="K205" s="9"/>
      <c r="L205" s="776"/>
    </row>
    <row r="206" spans="1:12" ht="15" customHeight="1" x14ac:dyDescent="0.3">
      <c r="K206" s="9"/>
      <c r="L206" s="776"/>
    </row>
    <row r="207" spans="1:12" ht="15" customHeight="1" x14ac:dyDescent="0.3">
      <c r="K207" s="9"/>
      <c r="L207" s="776"/>
    </row>
    <row r="208" spans="1:12" ht="15" customHeight="1" x14ac:dyDescent="0.3">
      <c r="K208" s="9"/>
      <c r="L208" s="776"/>
    </row>
    <row r="209" spans="1:12" ht="15" customHeight="1" x14ac:dyDescent="0.3">
      <c r="K209" s="9"/>
      <c r="L209" s="776"/>
    </row>
    <row r="210" spans="1:12" ht="15" customHeight="1" x14ac:dyDescent="0.3">
      <c r="K210" s="9"/>
      <c r="L210" s="777" t="s">
        <v>3249</v>
      </c>
    </row>
    <row r="211" spans="1:12" ht="15" customHeight="1" thickBot="1" x14ac:dyDescent="0.35">
      <c r="K211" s="9"/>
      <c r="L211" s="777"/>
    </row>
    <row r="212" spans="1:12" ht="15" customHeight="1" x14ac:dyDescent="0.3">
      <c r="A212" s="686"/>
      <c r="B212" s="794" t="s">
        <v>3512</v>
      </c>
      <c r="C212" s="794"/>
      <c r="D212" s="794"/>
      <c r="E212" s="794"/>
      <c r="F212" s="794"/>
      <c r="G212" s="794"/>
      <c r="H212" s="794"/>
      <c r="I212" s="738"/>
      <c r="J212" s="664"/>
      <c r="K212" s="9"/>
      <c r="L212" s="777"/>
    </row>
    <row r="213" spans="1:12" ht="15" customHeight="1" x14ac:dyDescent="0.3">
      <c r="A213" s="687"/>
      <c r="B213" s="676"/>
      <c r="C213" s="676"/>
      <c r="D213" s="676"/>
      <c r="E213" s="676"/>
      <c r="F213" s="676"/>
      <c r="G213" s="676"/>
      <c r="H213" s="676"/>
      <c r="I213" s="739"/>
      <c r="J213" s="665"/>
      <c r="L213" s="777"/>
    </row>
    <row r="214" spans="1:12" ht="15" customHeight="1" thickBot="1" x14ac:dyDescent="0.35">
      <c r="A214" s="688"/>
      <c r="B214" s="795"/>
      <c r="C214" s="795"/>
      <c r="D214" s="795"/>
      <c r="E214" s="795"/>
      <c r="F214" s="795"/>
      <c r="G214" s="795"/>
      <c r="H214" s="795"/>
      <c r="I214" s="740"/>
      <c r="J214" s="666"/>
      <c r="L214" s="777"/>
    </row>
    <row r="215" spans="1:12" ht="15" customHeight="1" x14ac:dyDescent="0.3">
      <c r="A215" s="1"/>
      <c r="B215" s="88"/>
      <c r="C215" s="250"/>
      <c r="D215" s="250"/>
      <c r="E215" s="250"/>
      <c r="F215" s="250"/>
      <c r="G215" s="250"/>
      <c r="H215" s="251"/>
      <c r="I215" s="267"/>
      <c r="J215" s="3"/>
      <c r="L215" s="777"/>
    </row>
    <row r="216" spans="1:12" ht="15" customHeight="1" x14ac:dyDescent="0.3">
      <c r="A216" s="667"/>
      <c r="B216" s="669" t="s">
        <v>3260</v>
      </c>
      <c r="C216" s="669"/>
      <c r="D216" s="669"/>
      <c r="E216" s="669"/>
      <c r="F216" s="669"/>
      <c r="G216" s="669"/>
      <c r="H216" s="669"/>
      <c r="I216" s="671"/>
      <c r="J216" s="672"/>
      <c r="L216" s="777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777"/>
    </row>
    <row r="218" spans="1:12" ht="15" customHeight="1" x14ac:dyDescent="0.3">
      <c r="A218" s="520" t="s">
        <v>2989</v>
      </c>
      <c r="B218" s="630" t="s">
        <v>2996</v>
      </c>
      <c r="C218" s="631"/>
      <c r="D218" s="786"/>
      <c r="E218" s="642" t="s">
        <v>3035</v>
      </c>
      <c r="F218" s="789" t="s">
        <v>2991</v>
      </c>
      <c r="G218" s="789" t="s">
        <v>2990</v>
      </c>
      <c r="H218" s="780" t="s">
        <v>3010</v>
      </c>
      <c r="I218" s="783" t="s">
        <v>3430</v>
      </c>
      <c r="J218" s="498" t="s">
        <v>3431</v>
      </c>
      <c r="L218" s="777"/>
    </row>
    <row r="219" spans="1:12" ht="15" customHeight="1" x14ac:dyDescent="0.3">
      <c r="A219" s="521"/>
      <c r="B219" s="632"/>
      <c r="C219" s="633"/>
      <c r="D219" s="787"/>
      <c r="E219" s="643"/>
      <c r="F219" s="790"/>
      <c r="G219" s="790"/>
      <c r="H219" s="781"/>
      <c r="I219" s="784"/>
      <c r="J219" s="500"/>
      <c r="L219" s="777"/>
    </row>
    <row r="220" spans="1:12" ht="15" customHeight="1" x14ac:dyDescent="0.3">
      <c r="A220" s="785"/>
      <c r="B220" s="634"/>
      <c r="C220" s="635"/>
      <c r="D220" s="788"/>
      <c r="E220" s="644"/>
      <c r="F220" s="791"/>
      <c r="G220" s="791"/>
      <c r="H220" s="782"/>
      <c r="I220" s="784"/>
      <c r="J220" s="500"/>
      <c r="K220" s="7"/>
      <c r="L220" s="777"/>
    </row>
    <row r="221" spans="1:12" ht="15" customHeight="1" x14ac:dyDescent="0.3">
      <c r="A221" s="106">
        <f>Sheet1!A1379</f>
        <v>356045100300</v>
      </c>
      <c r="B221" s="773" t="str">
        <f>IFERROR(VLOOKUP(A221,Sheet1!$A$4:$H$2722,5,0),"-")</f>
        <v>Profil CD27 Aluzinc 3000 mm G</v>
      </c>
      <c r="C221" s="774" t="e">
        <f>VLOOKUP(#REF!,Sheet1!$A$4:$H$2722,7,1)</f>
        <v>#REF!</v>
      </c>
      <c r="D221" s="775" t="e">
        <f>VLOOKUP(#REF!,Sheet1!$A$4:$H$2722,7,1)</f>
        <v>#REF!</v>
      </c>
      <c r="E221" s="247" t="str">
        <f>IFERROR(VLOOKUP(A221,Sheet1!$A$4:$N$2722,7,1),"-")</f>
        <v xml:space="preserve">ml </v>
      </c>
      <c r="F221" s="247">
        <f>IFERROR(VLOOKUP(A221,Sheet1!$A$4:$N$2722,9,1),"-")</f>
        <v>0</v>
      </c>
      <c r="G221" s="247">
        <f>IFERROR(VLOOKUP(A221,Sheet1!$A$4:$N$2722,10,1),"-")</f>
        <v>0</v>
      </c>
      <c r="H221" s="247">
        <f>IFERROR(VLOOKUP(A221,Sheet1!$A$4:$N$2722,11,1),"-")</f>
        <v>0</v>
      </c>
      <c r="I221" s="26">
        <f>IFERROR(VLOOKUP($A221,Sheet1!$A$4:$H$2722,8,1),"-")</f>
        <v>3.61</v>
      </c>
      <c r="J221" s="26">
        <f>I221-(I221*Cuprins!$H$31)</f>
        <v>3.61</v>
      </c>
      <c r="L221" s="777"/>
    </row>
    <row r="222" spans="1:12" ht="15" customHeight="1" x14ac:dyDescent="0.3">
      <c r="A222" s="107">
        <f>Sheet1!A1380</f>
        <v>356045100400</v>
      </c>
      <c r="B222" s="796" t="str">
        <f>IFERROR(VLOOKUP(A222,Sheet1!$A$4:$H$2722,5,0),"-")</f>
        <v>Profil CD27 Aluzinc 4000 mm G</v>
      </c>
      <c r="C222" s="797"/>
      <c r="D222" s="798"/>
      <c r="E222" s="235" t="str">
        <f>IFERROR(VLOOKUP(A222,Sheet1!$A$4:$N$2722,7,1),"-")</f>
        <v xml:space="preserve">ml </v>
      </c>
      <c r="F222" s="237">
        <f>IFERROR(VLOOKUP(A222,Sheet1!$A$4:$N$2722,9,1),"-")</f>
        <v>0</v>
      </c>
      <c r="G222" s="242">
        <f>IFERROR(VLOOKUP(A222,Sheet1!$A$4:$N$2722,10,1),"-")</f>
        <v>0</v>
      </c>
      <c r="H222" s="235">
        <f>IFERROR(VLOOKUP(A222,Sheet1!$A$4:$N$2722,11,1),"-")</f>
        <v>0</v>
      </c>
      <c r="I222" s="292">
        <f>IFERROR(VLOOKUP($A222,Sheet1!$A$4:$H$2722,8,1),"-")</f>
        <v>3.61</v>
      </c>
      <c r="J222" s="42">
        <f>I222-(I222*Cuprins!$H$31)</f>
        <v>3.61</v>
      </c>
      <c r="L222" s="777"/>
    </row>
    <row r="223" spans="1:12" ht="15" customHeight="1" x14ac:dyDescent="0.3">
      <c r="A223" s="106">
        <f>Sheet1!A1381</f>
        <v>356045100500</v>
      </c>
      <c r="B223" s="773" t="str">
        <f>IFERROR(VLOOKUP(A223,Sheet1!$A$4:$H$2722,5,0),"-")</f>
        <v>Profil TGFO alunzinc 8/10  4 ml</v>
      </c>
      <c r="C223" s="774" t="e">
        <f>VLOOKUP(#REF!,Sheet1!$A$4:$H$2722,7,1)</f>
        <v>#REF!</v>
      </c>
      <c r="D223" s="775" t="e">
        <f>VLOOKUP(#REF!,Sheet1!$A$4:$H$2722,7,1)</f>
        <v>#REF!</v>
      </c>
      <c r="E223" s="247" t="str">
        <f>IFERROR(VLOOKUP(A223,Sheet1!$A$4:$N$2722,7,1),"-")</f>
        <v xml:space="preserve">ml </v>
      </c>
      <c r="F223" s="247">
        <f>IFERROR(VLOOKUP(A223,Sheet1!$A$4:$N$2722,9,1),"-")</f>
        <v>0</v>
      </c>
      <c r="G223" s="247">
        <f>IFERROR(VLOOKUP(A223,Sheet1!$A$4:$N$2722,10,1),"-")</f>
        <v>0</v>
      </c>
      <c r="H223" s="247">
        <f>IFERROR(VLOOKUP(A223,Sheet1!$A$4:$N$2722,11,1),"-")</f>
        <v>0</v>
      </c>
      <c r="I223" s="26">
        <f>IFERROR(VLOOKUP($A223,Sheet1!$A$4:$H$2722,8,1),"-")</f>
        <v>3.61</v>
      </c>
      <c r="J223" s="26">
        <f>I223-(I223*Cuprins!$H$31)</f>
        <v>3.61</v>
      </c>
      <c r="K223" s="9"/>
      <c r="L223" s="777"/>
    </row>
    <row r="224" spans="1:12" ht="15" customHeight="1" x14ac:dyDescent="0.3">
      <c r="A224" s="107">
        <f>Sheet1!A1382</f>
        <v>356045101000</v>
      </c>
      <c r="B224" s="796" t="str">
        <f>IFERROR(VLOOKUP(A224,Sheet1!$A$4:$H$2722,5,0),"-")</f>
        <v>Profil intermediar T24/38  1200 mm</v>
      </c>
      <c r="C224" s="797" t="e">
        <f>VLOOKUP(#REF!,Sheet1!$A$4:$H$2722,7,1)</f>
        <v>#REF!</v>
      </c>
      <c r="D224" s="798" t="e">
        <f>VLOOKUP(#REF!,Sheet1!$A$4:$H$2722,7,1)</f>
        <v>#REF!</v>
      </c>
      <c r="E224" s="235" t="str">
        <f>IFERROR(VLOOKUP(A224,Sheet1!$A$4:$N$2722,7,1),"-")</f>
        <v xml:space="preserve">ml </v>
      </c>
      <c r="F224" s="237">
        <f>IFERROR(VLOOKUP(A224,Sheet1!$A$4:$N$2722,9,1),"-")</f>
        <v>0</v>
      </c>
      <c r="G224" s="242">
        <f>IFERROR(VLOOKUP(A224,Sheet1!$A$4:$N$2722,10,1),"-")</f>
        <v>0</v>
      </c>
      <c r="H224" s="235">
        <f>IFERROR(VLOOKUP(A224,Sheet1!$A$4:$N$2722,11,1),"-")</f>
        <v>0</v>
      </c>
      <c r="I224" s="292">
        <f>IFERROR(VLOOKUP($A224,Sheet1!$A$4:$H$2722,8,1),"-")</f>
        <v>3.61</v>
      </c>
      <c r="J224" s="42">
        <f>I224-(I224*Cuprins!$H$31)</f>
        <v>3.61</v>
      </c>
      <c r="L224" s="777"/>
    </row>
    <row r="225" spans="1:12" ht="15" customHeight="1" x14ac:dyDescent="0.3">
      <c r="A225" s="106">
        <f>Sheet1!A1415</f>
        <v>356045207000</v>
      </c>
      <c r="B225" s="773" t="str">
        <f>IFERROR(VLOOKUP(A225,Sheet1!$A$4:$H$2722,5,0),"-")</f>
        <v>Profil intermediar  silver T24/32 G</v>
      </c>
      <c r="C225" s="774" t="e">
        <f>VLOOKUP(#REF!,Sheet1!$A$4:$H$2722,7,1)</f>
        <v>#REF!</v>
      </c>
      <c r="D225" s="775" t="e">
        <f>VLOOKUP(#REF!,Sheet1!$A$4:$H$2722,7,1)</f>
        <v>#REF!</v>
      </c>
      <c r="E225" s="247" t="str">
        <f>IFERROR(VLOOKUP(A225,Sheet1!$A$4:$N$2722,7,1),"-")</f>
        <v xml:space="preserve">ml </v>
      </c>
      <c r="F225" s="247">
        <f>IFERROR(VLOOKUP(A225,Sheet1!$A$4:$N$2722,9,1),"-")</f>
        <v>0</v>
      </c>
      <c r="G225" s="247">
        <f>IFERROR(VLOOKUP(A225,Sheet1!$A$4:$N$2722,10,1),"-")</f>
        <v>0</v>
      </c>
      <c r="H225" s="247">
        <f>IFERROR(VLOOKUP(A225,Sheet1!$A$4:$N$2722,11,1),"-")</f>
        <v>0</v>
      </c>
      <c r="I225" s="26">
        <f>IFERROR(VLOOKUP($A225,Sheet1!$A$4:$H$2722,8,1),"-")</f>
        <v>3.61</v>
      </c>
      <c r="J225" s="26">
        <f>I225-(I225*Cuprins!$H$31)</f>
        <v>3.61</v>
      </c>
      <c r="L225" s="793">
        <f>L173+1</f>
        <v>98</v>
      </c>
    </row>
    <row r="226" spans="1:12" ht="15" customHeight="1" x14ac:dyDescent="0.3">
      <c r="A226" s="107">
        <f>Sheet1!A1383</f>
        <v>356045102000</v>
      </c>
      <c r="B226" s="796" t="str">
        <f>IFERROR(VLOOKUP(A226,Sheet1!$A$4:$H$2722,5,0),"-")</f>
        <v>Profil perimetral 24x24x3000 mm 4/10</v>
      </c>
      <c r="C226" s="797" t="e">
        <f>VLOOKUP(#REF!,Sheet1!$A$4:$H$2722,7,1)</f>
        <v>#REF!</v>
      </c>
      <c r="D226" s="798" t="e">
        <f>VLOOKUP(#REF!,Sheet1!$A$4:$H$2722,7,1)</f>
        <v>#REF!</v>
      </c>
      <c r="E226" s="235" t="str">
        <f>IFERROR(VLOOKUP(A226,Sheet1!$A$4:$N$2722,7,1),"-")</f>
        <v xml:space="preserve">ml </v>
      </c>
      <c r="F226" s="237">
        <f>IFERROR(VLOOKUP(A226,Sheet1!$A$4:$N$2722,9,1),"-")</f>
        <v>0</v>
      </c>
      <c r="G226" s="242">
        <f>IFERROR(VLOOKUP(A226,Sheet1!$A$4:$N$2722,10,1),"-")</f>
        <v>0</v>
      </c>
      <c r="H226" s="235">
        <f>IFERROR(VLOOKUP(A226,Sheet1!$A$4:$N$2722,11,1),"-")</f>
        <v>0</v>
      </c>
      <c r="I226" s="292">
        <f>IFERROR(VLOOKUP($A226,Sheet1!$A$4:$H$2722,8,1),"-")</f>
        <v>3.61</v>
      </c>
      <c r="J226" s="42">
        <f>I226-(I226*Cuprins!$H$31)</f>
        <v>3.61</v>
      </c>
      <c r="L226" s="793"/>
    </row>
    <row r="227" spans="1:12" ht="15" customHeight="1" x14ac:dyDescent="0.3">
      <c r="A227" s="106">
        <f>Sheet1!A1384</f>
        <v>356045102100</v>
      </c>
      <c r="B227" s="773" t="str">
        <f>IFERROR(VLOOKUP(A227,Sheet1!$A$4:$H$2722,5,0),"-")</f>
        <v>Perimetral 24x24x3000mm alb G</v>
      </c>
      <c r="C227" s="774" t="e">
        <f>VLOOKUP(#REF!,Sheet1!$A$4:$H$2722,7,1)</f>
        <v>#REF!</v>
      </c>
      <c r="D227" s="775" t="e">
        <f>VLOOKUP(#REF!,Sheet1!$A$4:$H$2722,7,1)</f>
        <v>#REF!</v>
      </c>
      <c r="E227" s="247" t="str">
        <f>IFERROR(VLOOKUP(A227,Sheet1!$A$4:$N$2722,7,1),"-")</f>
        <v xml:space="preserve">ml </v>
      </c>
      <c r="F227" s="247">
        <f>IFERROR(VLOOKUP(A227,Sheet1!$A$4:$N$2722,9,1),"-")</f>
        <v>0</v>
      </c>
      <c r="G227" s="247">
        <f>IFERROR(VLOOKUP(A227,Sheet1!$A$4:$N$2722,10,1),"-")</f>
        <v>0</v>
      </c>
      <c r="H227" s="247">
        <f>IFERROR(VLOOKUP(A227,Sheet1!$A$4:$N$2722,11,1),"-")</f>
        <v>0</v>
      </c>
      <c r="I227" s="26">
        <f>IFERROR(VLOOKUP($A227,Sheet1!$A$4:$H$2722,8,1),"-")</f>
        <v>3.61</v>
      </c>
      <c r="J227" s="26">
        <f>I227-(I227*Cuprins!$H$31)</f>
        <v>3.61</v>
      </c>
      <c r="K227" s="7"/>
      <c r="L227" s="776" t="s">
        <v>3345</v>
      </c>
    </row>
    <row r="228" spans="1:12" ht="15" customHeight="1" x14ac:dyDescent="0.3">
      <c r="A228" s="107">
        <f>Sheet1!A1385</f>
        <v>356045102200</v>
      </c>
      <c r="B228" s="796" t="str">
        <f>IFERROR(VLOOKUP(A228,Sheet1!$A$4:$H$2722,5,0),"-")</f>
        <v>Profil perimetral 24x24x3000 mm alb</v>
      </c>
      <c r="C228" s="797" t="e">
        <f>VLOOKUP(#REF!,Sheet1!$A$4:$H$2722,7,1)</f>
        <v>#REF!</v>
      </c>
      <c r="D228" s="798" t="e">
        <f>VLOOKUP(#REF!,Sheet1!$A$4:$H$2722,7,1)</f>
        <v>#REF!</v>
      </c>
      <c r="E228" s="235" t="str">
        <f>IFERROR(VLOOKUP(A228,Sheet1!$A$4:$N$2722,7,1),"-")</f>
        <v xml:space="preserve">ml </v>
      </c>
      <c r="F228" s="237">
        <f>IFERROR(VLOOKUP(A228,Sheet1!$A$4:$N$2722,9,1),"-")</f>
        <v>0</v>
      </c>
      <c r="G228" s="242">
        <f>IFERROR(VLOOKUP(A228,Sheet1!$A$4:$N$2722,10,1),"-")</f>
        <v>0</v>
      </c>
      <c r="H228" s="235">
        <f>IFERROR(VLOOKUP(A228,Sheet1!$A$4:$N$2722,11,1),"-")</f>
        <v>0</v>
      </c>
      <c r="I228" s="292">
        <f>IFERROR(VLOOKUP($A228,Sheet1!$A$4:$H$2722,8,1),"-")</f>
        <v>3.61</v>
      </c>
      <c r="J228" s="42">
        <f>I228-(I228*Cuprins!$H$31)</f>
        <v>3.61</v>
      </c>
      <c r="L228" s="776"/>
    </row>
    <row r="229" spans="1:12" ht="15" customHeight="1" x14ac:dyDescent="0.3">
      <c r="A229" s="106">
        <f>Sheet1!A1386</f>
        <v>356045102300</v>
      </c>
      <c r="B229" s="773" t="str">
        <f>IFERROR(VLOOKUP(A229,Sheet1!$A$4:$H$2722,5,0),"-")</f>
        <v>Perimetral C 20x40x20 alb 3000 mm G</v>
      </c>
      <c r="C229" s="774" t="e">
        <f>VLOOKUP(#REF!,Sheet1!$A$4:$H$2722,7,1)</f>
        <v>#REF!</v>
      </c>
      <c r="D229" s="775" t="e">
        <f>VLOOKUP(#REF!,Sheet1!$A$4:$H$2722,7,1)</f>
        <v>#REF!</v>
      </c>
      <c r="E229" s="247" t="str">
        <f>IFERROR(VLOOKUP(A229,Sheet1!$A$4:$N$2722,7,1),"-")</f>
        <v xml:space="preserve">ml </v>
      </c>
      <c r="F229" s="247">
        <f>IFERROR(VLOOKUP(A229,Sheet1!$A$4:$N$2722,9,1),"-")</f>
        <v>0</v>
      </c>
      <c r="G229" s="247">
        <f>IFERROR(VLOOKUP(A229,Sheet1!$A$4:$N$2722,10,1),"-")</f>
        <v>0</v>
      </c>
      <c r="H229" s="247">
        <f>IFERROR(VLOOKUP(A229,Sheet1!$A$4:$N$2722,11,1),"-")</f>
        <v>0</v>
      </c>
      <c r="I229" s="26">
        <f>IFERROR(VLOOKUP($A229,Sheet1!$A$4:$H$2722,8,1),"-")</f>
        <v>3.61</v>
      </c>
      <c r="J229" s="26">
        <f>I229-(I229*Cuprins!$H$31)</f>
        <v>3.61</v>
      </c>
      <c r="L229" s="776"/>
    </row>
    <row r="230" spans="1:12" ht="15" customHeight="1" x14ac:dyDescent="0.3">
      <c r="A230" s="107">
        <f>Sheet1!A1388</f>
        <v>356045102500</v>
      </c>
      <c r="B230" s="796" t="str">
        <f>IFERROR(VLOOKUP(A230,Sheet1!$A$4:$H$2722,5,0),"-")</f>
        <v xml:space="preserve">Perimetral C 25x25x25 AL 3000 mm </v>
      </c>
      <c r="C230" s="797" t="e">
        <f>VLOOKUP(#REF!,Sheet1!$A$4:$H$2722,7,1)</f>
        <v>#REF!</v>
      </c>
      <c r="D230" s="798" t="e">
        <f>VLOOKUP(#REF!,Sheet1!$A$4:$H$2722,7,1)</f>
        <v>#REF!</v>
      </c>
      <c r="E230" s="235" t="str">
        <f>IFERROR(VLOOKUP(A230,Sheet1!$A$4:$N$2722,7,1),"-")</f>
        <v xml:space="preserve">ml </v>
      </c>
      <c r="F230" s="237">
        <f>IFERROR(VLOOKUP(A230,Sheet1!$A$4:$N$2722,9,1),"-")</f>
        <v>0</v>
      </c>
      <c r="G230" s="242">
        <f>IFERROR(VLOOKUP(A230,Sheet1!$A$4:$N$2722,10,1),"-")</f>
        <v>0</v>
      </c>
      <c r="H230" s="235">
        <f>IFERROR(VLOOKUP(A230,Sheet1!$A$4:$N$2722,11,1),"-")</f>
        <v>0</v>
      </c>
      <c r="I230" s="292">
        <f>IFERROR(VLOOKUP($A230,Sheet1!$A$4:$H$2722,8,1),"-")</f>
        <v>3.61</v>
      </c>
      <c r="J230" s="42">
        <f>I230-(I230*Cuprins!$H$31)</f>
        <v>3.61</v>
      </c>
      <c r="L230" s="776"/>
    </row>
    <row r="231" spans="1:12" ht="15" customHeight="1" x14ac:dyDescent="0.3">
      <c r="A231" s="106">
        <f>Sheet1!A1389</f>
        <v>356045102600</v>
      </c>
      <c r="B231" s="773" t="str">
        <f>IFERROR(VLOOKUP(A231,Sheet1!$A$4:$H$2722,5,0),"-")</f>
        <v>Perimetral 20x20x20 otel zn RAL7022 G</v>
      </c>
      <c r="C231" s="774" t="e">
        <f>VLOOKUP(#REF!,Sheet1!$A$4:$H$2722,7,1)</f>
        <v>#REF!</v>
      </c>
      <c r="D231" s="775" t="e">
        <f>VLOOKUP(#REF!,Sheet1!$A$4:$H$2722,7,1)</f>
        <v>#REF!</v>
      </c>
      <c r="E231" s="247" t="str">
        <f>IFERROR(VLOOKUP(A231,Sheet1!$A$4:$N$2722,7,1),"-")</f>
        <v xml:space="preserve">ml </v>
      </c>
      <c r="F231" s="247">
        <f>IFERROR(VLOOKUP(A231,Sheet1!$A$4:$N$2722,9,1),"-")</f>
        <v>0</v>
      </c>
      <c r="G231" s="247">
        <f>IFERROR(VLOOKUP(A231,Sheet1!$A$4:$N$2722,10,1),"-")</f>
        <v>0</v>
      </c>
      <c r="H231" s="247">
        <f>IFERROR(VLOOKUP(A231,Sheet1!$A$4:$N$2722,11,1),"-")</f>
        <v>0</v>
      </c>
      <c r="I231" s="26">
        <f>IFERROR(VLOOKUP($A231,Sheet1!$A$4:$H$2722,8,1),"-")</f>
        <v>3.61</v>
      </c>
      <c r="J231" s="26">
        <f>I231-(I231*Cuprins!$H$31)</f>
        <v>3.61</v>
      </c>
      <c r="L231" s="776"/>
    </row>
    <row r="232" spans="1:12" ht="15" customHeight="1" x14ac:dyDescent="0.3">
      <c r="A232" s="107">
        <f>Sheet1!A1390</f>
        <v>356045103000</v>
      </c>
      <c r="B232" s="796" t="str">
        <f>IFERROR(VLOOKUP(A232,Sheet1!$A$4:$H$2722,5,0),"-")</f>
        <v>Profil perimetral C pt tavan lamelar</v>
      </c>
      <c r="C232" s="797" t="e">
        <f>VLOOKUP(#REF!,Sheet1!$A$4:$H$2722,7,1)</f>
        <v>#REF!</v>
      </c>
      <c r="D232" s="798" t="e">
        <f>VLOOKUP(#REF!,Sheet1!$A$4:$H$2722,7,1)</f>
        <v>#REF!</v>
      </c>
      <c r="E232" s="235" t="str">
        <f>IFERROR(VLOOKUP(A232,Sheet1!$A$4:$N$2722,7,1),"-")</f>
        <v xml:space="preserve">ml </v>
      </c>
      <c r="F232" s="237">
        <f>IFERROR(VLOOKUP(A232,Sheet1!$A$4:$N$2722,9,1),"-")</f>
        <v>0</v>
      </c>
      <c r="G232" s="242">
        <f>IFERROR(VLOOKUP(A232,Sheet1!$A$4:$N$2722,10,1),"-")</f>
        <v>0</v>
      </c>
      <c r="H232" s="235">
        <f>IFERROR(VLOOKUP(A232,Sheet1!$A$4:$N$2722,11,1),"-")</f>
        <v>0</v>
      </c>
      <c r="I232" s="292">
        <f>IFERROR(VLOOKUP($A232,Sheet1!$A$4:$H$2722,8,1),"-")</f>
        <v>3.61</v>
      </c>
      <c r="J232" s="42">
        <f>I232-(I232*Cuprins!$H$31)</f>
        <v>3.61</v>
      </c>
      <c r="K232" s="9"/>
      <c r="L232" s="776"/>
    </row>
    <row r="233" spans="1:12" ht="15" customHeight="1" x14ac:dyDescent="0.3">
      <c r="A233" s="106">
        <f>Sheet1!A1391</f>
        <v>356045103500</v>
      </c>
      <c r="B233" s="773" t="str">
        <f>IFERROR(VLOOKUP(A233,Sheet1!$A$4:$H$2722,5,0),"-")</f>
        <v>Perimetral C 20x40x20 RAL9001 aluminiu G</v>
      </c>
      <c r="C233" s="774" t="e">
        <f>VLOOKUP(#REF!,Sheet1!$A$4:$H$2722,7,1)</f>
        <v>#REF!</v>
      </c>
      <c r="D233" s="775" t="e">
        <f>VLOOKUP(#REF!,Sheet1!$A$4:$H$2722,7,1)</f>
        <v>#REF!</v>
      </c>
      <c r="E233" s="247" t="str">
        <f>IFERROR(VLOOKUP(A233,Sheet1!$A$4:$N$2722,7,1),"-")</f>
        <v xml:space="preserve">ml </v>
      </c>
      <c r="F233" s="247">
        <f>IFERROR(VLOOKUP(A233,Sheet1!$A$4:$N$2722,9,1),"-")</f>
        <v>0</v>
      </c>
      <c r="G233" s="247">
        <f>IFERROR(VLOOKUP(A233,Sheet1!$A$4:$N$2722,10,1),"-")</f>
        <v>0</v>
      </c>
      <c r="H233" s="247">
        <f>IFERROR(VLOOKUP(A233,Sheet1!$A$4:$N$2722,11,1),"-")</f>
        <v>0</v>
      </c>
      <c r="I233" s="26">
        <f>IFERROR(VLOOKUP($A233,Sheet1!$A$4:$H$2722,8,1),"-")</f>
        <v>3.61</v>
      </c>
      <c r="J233" s="26">
        <f>I233-(I233*Cuprins!$H$31)</f>
        <v>3.61</v>
      </c>
      <c r="L233" s="776"/>
    </row>
    <row r="234" spans="1:12" ht="15" customHeight="1" x14ac:dyDescent="0.3">
      <c r="A234" s="107">
        <f>Sheet1!A1403</f>
        <v>356045202000</v>
      </c>
      <c r="B234" s="796" t="str">
        <f>IFERROR(VLOOKUP(A234,Sheet1!$A$4:$H$2722,5,0),"-")</f>
        <v>Perimetral 24x24x3000 5/40 silver G</v>
      </c>
      <c r="C234" s="797" t="e">
        <f>VLOOKUP(#REF!,Sheet1!$A$4:$H$2722,7,1)</f>
        <v>#REF!</v>
      </c>
      <c r="D234" s="798" t="e">
        <f>VLOOKUP(#REF!,Sheet1!$A$4:$H$2722,7,1)</f>
        <v>#REF!</v>
      </c>
      <c r="E234" s="235" t="str">
        <f>IFERROR(VLOOKUP(A234,Sheet1!$A$4:$N$2722,7,1),"-")</f>
        <v xml:space="preserve">ml </v>
      </c>
      <c r="F234" s="237">
        <f>IFERROR(VLOOKUP(A234,Sheet1!$A$4:$N$2722,9,1),"-")</f>
        <v>0</v>
      </c>
      <c r="G234" s="242">
        <f>IFERROR(VLOOKUP(A234,Sheet1!$A$4:$N$2722,10,1),"-")</f>
        <v>0</v>
      </c>
      <c r="H234" s="235">
        <f>IFERROR(VLOOKUP(A234,Sheet1!$A$4:$N$2722,11,1),"-")</f>
        <v>0</v>
      </c>
      <c r="I234" s="292">
        <f>IFERROR(VLOOKUP($A234,Sheet1!$A$4:$H$2722,8,1),"-")</f>
        <v>3.61</v>
      </c>
      <c r="J234" s="42">
        <f>I234-(I234*Cuprins!$H$31)</f>
        <v>3.61</v>
      </c>
      <c r="L234" s="776"/>
    </row>
    <row r="235" spans="1:12" ht="15" customHeight="1" x14ac:dyDescent="0.3">
      <c r="A235" s="106">
        <f>Sheet1!A1404</f>
        <v>356045202500</v>
      </c>
      <c r="B235" s="773" t="str">
        <f>IFERROR(VLOOKUP(A235,Sheet1!$A$4:$H$2722,5,0),"-")</f>
        <v>Perimetral C silver cu perforatie 6 mm G</v>
      </c>
      <c r="C235" s="774" t="e">
        <f>VLOOKUP(#REF!,Sheet1!$A$4:$H$2722,7,1)</f>
        <v>#REF!</v>
      </c>
      <c r="D235" s="775" t="e">
        <f>VLOOKUP(#REF!,Sheet1!$A$4:$H$2722,7,1)</f>
        <v>#REF!</v>
      </c>
      <c r="E235" s="247" t="str">
        <f>IFERROR(VLOOKUP(A235,Sheet1!$A$4:$N$2722,7,1),"-")</f>
        <v xml:space="preserve">ml </v>
      </c>
      <c r="F235" s="247">
        <f>IFERROR(VLOOKUP(A235,Sheet1!$A$4:$N$2722,9,1),"-")</f>
        <v>0</v>
      </c>
      <c r="G235" s="247">
        <f>IFERROR(VLOOKUP(A235,Sheet1!$A$4:$N$2722,10,1),"-")</f>
        <v>0</v>
      </c>
      <c r="H235" s="247">
        <f>IFERROR(VLOOKUP(A235,Sheet1!$A$4:$N$2722,11,1),"-")</f>
        <v>0</v>
      </c>
      <c r="I235" s="26">
        <f>IFERROR(VLOOKUP($A235,Sheet1!$A$4:$H$2722,8,1),"-")</f>
        <v>3.61</v>
      </c>
      <c r="J235" s="26">
        <f>I235-(I235*Cuprins!$H$31)</f>
        <v>3.61</v>
      </c>
      <c r="L235" s="776"/>
    </row>
    <row r="236" spans="1:12" ht="15" customHeight="1" x14ac:dyDescent="0.3">
      <c r="A236" s="107">
        <f>Sheet1!A1405</f>
        <v>356045202600</v>
      </c>
      <c r="B236" s="796" t="str">
        <f>IFERROR(VLOOKUP(A236,Sheet1!$A$4:$H$2722,5,0),"-")</f>
        <v>Perimetral C silver perforat + blocaj G</v>
      </c>
      <c r="C236" s="797" t="e">
        <f>VLOOKUP(#REF!,Sheet1!$A$4:$H$2722,7,1)</f>
        <v>#REF!</v>
      </c>
      <c r="D236" s="798" t="e">
        <f>VLOOKUP(#REF!,Sheet1!$A$4:$H$2722,7,1)</f>
        <v>#REF!</v>
      </c>
      <c r="E236" s="235" t="str">
        <f>IFERROR(VLOOKUP(A236,Sheet1!$A$4:$N$2722,7,1),"-")</f>
        <v xml:space="preserve">ml </v>
      </c>
      <c r="F236" s="237">
        <f>IFERROR(VLOOKUP(A236,Sheet1!$A$4:$N$2722,9,1),"-")</f>
        <v>0</v>
      </c>
      <c r="G236" s="242">
        <f>IFERROR(VLOOKUP(A236,Sheet1!$A$4:$N$2722,10,1),"-")</f>
        <v>0</v>
      </c>
      <c r="H236" s="235">
        <f>IFERROR(VLOOKUP(A236,Sheet1!$A$4:$N$2722,11,1),"-")</f>
        <v>0</v>
      </c>
      <c r="I236" s="292">
        <f>IFERROR(VLOOKUP($A236,Sheet1!$A$4:$H$2722,8,1),"-")</f>
        <v>3.61</v>
      </c>
      <c r="J236" s="42">
        <f>I236-(I236*Cuprins!$H$31)</f>
        <v>3.61</v>
      </c>
      <c r="L236" s="776"/>
    </row>
    <row r="237" spans="1:12" ht="15" customHeight="1" x14ac:dyDescent="0.3">
      <c r="A237" s="106">
        <f>Sheet1!A1417</f>
        <v>356045300200</v>
      </c>
      <c r="B237" s="773" t="str">
        <f>IFERROR(VLOOKUP(A237,Sheet1!$A$4:$H$2722,5,0),"-")</f>
        <v>Profil perimetral silver 24x24x3000</v>
      </c>
      <c r="C237" s="774" t="e">
        <f>VLOOKUP(#REF!,Sheet1!$A$4:$H$2722,7,1)</f>
        <v>#REF!</v>
      </c>
      <c r="D237" s="775" t="e">
        <f>VLOOKUP(#REF!,Sheet1!$A$4:$H$2722,7,1)</f>
        <v>#REF!</v>
      </c>
      <c r="E237" s="247" t="str">
        <f>IFERROR(VLOOKUP(A237,Sheet1!$A$4:$N$2722,7,1),"-")</f>
        <v xml:space="preserve">ml </v>
      </c>
      <c r="F237" s="247">
        <f>IFERROR(VLOOKUP(A237,Sheet1!$A$4:$N$2722,9,1),"-")</f>
        <v>0</v>
      </c>
      <c r="G237" s="247">
        <f>IFERROR(VLOOKUP(A237,Sheet1!$A$4:$N$2722,10,1),"-")</f>
        <v>0</v>
      </c>
      <c r="H237" s="247">
        <f>IFERROR(VLOOKUP(A237,Sheet1!$A$4:$N$2722,11,1),"-")</f>
        <v>0</v>
      </c>
      <c r="I237" s="26">
        <f>IFERROR(VLOOKUP($A237,Sheet1!$A$4:$H$2722,8,1),"-")</f>
        <v>3.61</v>
      </c>
      <c r="J237" s="26">
        <f>I237-(I237*Cuprins!$H$31)</f>
        <v>3.61</v>
      </c>
      <c r="L237" s="776"/>
    </row>
    <row r="238" spans="1:12" ht="15" customHeight="1" x14ac:dyDescent="0.3">
      <c r="A238" s="107">
        <f>Sheet1!A1418</f>
        <v>356045300500</v>
      </c>
      <c r="B238" s="796" t="str">
        <f>IFERROR(VLOOKUP(A238,Sheet1!$A$4:$H$2722,5,0),"-")</f>
        <v>Perimetral pt griliato 40x20 argintiu</v>
      </c>
      <c r="C238" s="797" t="e">
        <f>VLOOKUP(#REF!,Sheet1!$A$4:$H$2722,7,1)</f>
        <v>#REF!</v>
      </c>
      <c r="D238" s="798" t="e">
        <f>VLOOKUP(#REF!,Sheet1!$A$4:$H$2722,7,1)</f>
        <v>#REF!</v>
      </c>
      <c r="E238" s="235" t="str">
        <f>IFERROR(VLOOKUP(A238,Sheet1!$A$4:$N$2722,7,1),"-")</f>
        <v xml:space="preserve">ml </v>
      </c>
      <c r="F238" s="237">
        <f>IFERROR(VLOOKUP(A238,Sheet1!$A$4:$N$2722,9,1),"-")</f>
        <v>0</v>
      </c>
      <c r="G238" s="242">
        <f>IFERROR(VLOOKUP(A238,Sheet1!$A$4:$N$2722,10,1),"-")</f>
        <v>0</v>
      </c>
      <c r="H238" s="235">
        <f>IFERROR(VLOOKUP(A238,Sheet1!$A$4:$N$2722,11,1),"-")</f>
        <v>0</v>
      </c>
      <c r="I238" s="292">
        <f>IFERROR(VLOOKUP($A238,Sheet1!$A$4:$H$2722,8,1),"-")</f>
        <v>3.61</v>
      </c>
      <c r="J238" s="42">
        <f>I238-(I238*Cuprins!$H$31)</f>
        <v>3.61</v>
      </c>
      <c r="L238" s="776"/>
    </row>
    <row r="239" spans="1:12" ht="15" customHeight="1" x14ac:dyDescent="0.3">
      <c r="A239" s="106">
        <f>Sheet1!A1422</f>
        <v>356045700900</v>
      </c>
      <c r="B239" s="773" t="str">
        <f>IFERROR(VLOOKUP(A239,Sheet1!$A$4:$H$2722,5,0),"-")</f>
        <v>Perimetral C20x25x20 4/10 RAL7022 - 3ml</v>
      </c>
      <c r="C239" s="774" t="e">
        <f>VLOOKUP(#REF!,Sheet1!$A$4:$H$2722,7,1)</f>
        <v>#REF!</v>
      </c>
      <c r="D239" s="775" t="e">
        <f>VLOOKUP(#REF!,Sheet1!$A$4:$H$2722,7,1)</f>
        <v>#REF!</v>
      </c>
      <c r="E239" s="247" t="str">
        <f>IFERROR(VLOOKUP(A239,Sheet1!$A$4:$N$2722,7,1),"-")</f>
        <v xml:space="preserve">ml </v>
      </c>
      <c r="F239" s="247">
        <f>IFERROR(VLOOKUP(A239,Sheet1!$A$4:$N$2722,9,1),"-")</f>
        <v>0</v>
      </c>
      <c r="G239" s="247">
        <f>IFERROR(VLOOKUP(A239,Sheet1!$A$4:$N$2722,10,1),"-")</f>
        <v>0</v>
      </c>
      <c r="H239" s="247">
        <f>IFERROR(VLOOKUP(A239,Sheet1!$A$4:$N$2722,11,1),"-")</f>
        <v>0</v>
      </c>
      <c r="I239" s="26">
        <f>IFERROR(VLOOKUP($A239,Sheet1!$A$4:$H$2722,8,1),"-")</f>
        <v>3.61</v>
      </c>
      <c r="J239" s="26">
        <f>I239-(I239*Cuprins!$H$31)</f>
        <v>3.61</v>
      </c>
      <c r="L239" s="776"/>
    </row>
    <row r="240" spans="1:12" ht="15" customHeight="1" x14ac:dyDescent="0.3">
      <c r="A240" s="107">
        <f>Sheet1!A1392</f>
        <v>356045103600</v>
      </c>
      <c r="B240" s="796" t="str">
        <f>IFERROR(VLOOKUP(A240,Sheet1!$A$4:$H$2722,5,0),"-")</f>
        <v xml:space="preserve">Profil blocant perim.C 20x40 Al RAL9001 </v>
      </c>
      <c r="C240" s="797" t="e">
        <f>VLOOKUP(#REF!,Sheet1!$A$4:$H$2722,7,1)</f>
        <v>#REF!</v>
      </c>
      <c r="D240" s="798" t="e">
        <f>VLOOKUP(#REF!,Sheet1!$A$4:$H$2722,7,1)</f>
        <v>#REF!</v>
      </c>
      <c r="E240" s="235" t="str">
        <f>IFERROR(VLOOKUP(A240,Sheet1!$A$4:$N$2722,7,1),"-")</f>
        <v xml:space="preserve">ml </v>
      </c>
      <c r="F240" s="237">
        <f>IFERROR(VLOOKUP(A240,Sheet1!$A$4:$N$2722,9,1),"-")</f>
        <v>0</v>
      </c>
      <c r="G240" s="242">
        <f>IFERROR(VLOOKUP(A240,Sheet1!$A$4:$N$2722,10,1),"-")</f>
        <v>0</v>
      </c>
      <c r="H240" s="235">
        <f>IFERROR(VLOOKUP(A240,Sheet1!$A$4:$N$2722,11,1),"-")</f>
        <v>0</v>
      </c>
      <c r="I240" s="292">
        <f>IFERROR(VLOOKUP($A240,Sheet1!$A$4:$H$2722,8,1),"-")</f>
        <v>3.61</v>
      </c>
      <c r="J240" s="42">
        <f>I240-(I240*Cuprins!$H$31)</f>
        <v>3.61</v>
      </c>
      <c r="L240" s="776"/>
    </row>
    <row r="241" spans="1:12" ht="15" customHeight="1" x14ac:dyDescent="0.3">
      <c r="A241" s="106">
        <f>Sheet1!A1387</f>
        <v>356045102400</v>
      </c>
      <c r="B241" s="773" t="str">
        <f>IFERROR(VLOOKUP(A241,Sheet1!$A$4:$H$2722,5,0),"-")</f>
        <v>Profil blocant perimetral alb C 20x40 G</v>
      </c>
      <c r="C241" s="774" t="e">
        <f>VLOOKUP(#REF!,Sheet1!$A$4:$H$2722,7,1)</f>
        <v>#REF!</v>
      </c>
      <c r="D241" s="775" t="e">
        <f>VLOOKUP(#REF!,Sheet1!$A$4:$H$2722,7,1)</f>
        <v>#REF!</v>
      </c>
      <c r="E241" s="247" t="str">
        <f>IFERROR(VLOOKUP(A241,Sheet1!$A$4:$N$2722,7,1),"-")</f>
        <v xml:space="preserve">ml </v>
      </c>
      <c r="F241" s="247">
        <f>IFERROR(VLOOKUP(A241,Sheet1!$A$4:$N$2722,9,1),"-")</f>
        <v>0</v>
      </c>
      <c r="G241" s="247">
        <f>IFERROR(VLOOKUP(A241,Sheet1!$A$4:$N$2722,10,1),"-")</f>
        <v>0</v>
      </c>
      <c r="H241" s="247">
        <f>IFERROR(VLOOKUP(A241,Sheet1!$A$4:$N$2722,11,1),"-")</f>
        <v>0</v>
      </c>
      <c r="I241" s="26">
        <f>IFERROR(VLOOKUP($A241,Sheet1!$A$4:$H$2722,8,1),"-")</f>
        <v>3.61</v>
      </c>
      <c r="J241" s="26">
        <f>I241-(I241*Cuprins!$H$31)</f>
        <v>3.61</v>
      </c>
      <c r="L241" s="776"/>
    </row>
    <row r="242" spans="1:12" ht="15" customHeight="1" x14ac:dyDescent="0.3">
      <c r="A242" s="107">
        <f>Sheet1!A1393</f>
        <v>356045104000</v>
      </c>
      <c r="B242" s="796" t="str">
        <f>IFERROR(VLOOKUP(A242,Sheet1!$A$4:$H$2722,5,0),"-")</f>
        <v>Profil portant pentru lamelar C200</v>
      </c>
      <c r="C242" s="797" t="e">
        <f>VLOOKUP(#REF!,Sheet1!$A$4:$H$2722,7,1)</f>
        <v>#REF!</v>
      </c>
      <c r="D242" s="798" t="e">
        <f>VLOOKUP(#REF!,Sheet1!$A$4:$H$2722,7,1)</f>
        <v>#REF!</v>
      </c>
      <c r="E242" s="235" t="str">
        <f>IFERROR(VLOOKUP(A242,Sheet1!$A$4:$N$2722,7,1),"-")</f>
        <v xml:space="preserve">ml </v>
      </c>
      <c r="F242" s="237">
        <f>IFERROR(VLOOKUP(A242,Sheet1!$A$4:$N$2722,9,1),"-")</f>
        <v>0</v>
      </c>
      <c r="G242" s="242">
        <f>IFERROR(VLOOKUP(A242,Sheet1!$A$4:$N$2722,10,1),"-")</f>
        <v>0</v>
      </c>
      <c r="H242" s="235">
        <f>IFERROR(VLOOKUP(A242,Sheet1!$A$4:$N$2722,11,1),"-")</f>
        <v>0</v>
      </c>
      <c r="I242" s="292">
        <f>IFERROR(VLOOKUP($A242,Sheet1!$A$4:$H$2722,8,1),"-")</f>
        <v>3.61</v>
      </c>
      <c r="J242" s="42">
        <f>I242-(I242*Cuprins!$H$31)</f>
        <v>3.61</v>
      </c>
      <c r="L242" s="776"/>
    </row>
    <row r="243" spans="1:12" ht="15" customHeight="1" x14ac:dyDescent="0.3">
      <c r="A243" s="106">
        <f>Sheet1!A1394</f>
        <v>356045104200</v>
      </c>
      <c r="B243" s="773" t="str">
        <f>IFERROR(VLOOKUP(A243,Sheet1!$A$4:$H$2722,5,0),"-")</f>
        <v>Profil portant pentru lamelar C300</v>
      </c>
      <c r="C243" s="774" t="e">
        <f>VLOOKUP(#REF!,Sheet1!$A$4:$H$2722,7,1)</f>
        <v>#REF!</v>
      </c>
      <c r="D243" s="775" t="e">
        <f>VLOOKUP(#REF!,Sheet1!$A$4:$H$2722,7,1)</f>
        <v>#REF!</v>
      </c>
      <c r="E243" s="247" t="str">
        <f>IFERROR(VLOOKUP(A243,Sheet1!$A$4:$N$2722,7,1),"-")</f>
        <v xml:space="preserve">ml </v>
      </c>
      <c r="F243" s="247">
        <f>IFERROR(VLOOKUP(A243,Sheet1!$A$4:$N$2722,9,1),"-")</f>
        <v>0</v>
      </c>
      <c r="G243" s="247">
        <f>IFERROR(VLOOKUP(A243,Sheet1!$A$4:$N$2722,10,1),"-")</f>
        <v>0</v>
      </c>
      <c r="H243" s="247">
        <f>IFERROR(VLOOKUP(A243,Sheet1!$A$4:$N$2722,11,1),"-")</f>
        <v>0</v>
      </c>
      <c r="I243" s="26">
        <f>IFERROR(VLOOKUP($A243,Sheet1!$A$4:$H$2722,8,1),"-")</f>
        <v>3.61</v>
      </c>
      <c r="J243" s="26">
        <f>I243-(I243*Cuprins!$H$31)</f>
        <v>3.61</v>
      </c>
      <c r="L243" s="776"/>
    </row>
    <row r="244" spans="1:12" ht="15" customHeight="1" x14ac:dyDescent="0.3">
      <c r="A244" s="107">
        <f>Sheet1!A1395</f>
        <v>356045105000</v>
      </c>
      <c r="B244" s="796" t="str">
        <f>IFERROR(VLOOKUP(A244,Sheet1!$A$4:$H$2722,5,0),"-")</f>
        <v>Profil portant pentru lamelar Q50x150</v>
      </c>
      <c r="C244" s="797" t="e">
        <f>VLOOKUP(#REF!,Sheet1!$A$4:$H$2722,7,1)</f>
        <v>#REF!</v>
      </c>
      <c r="D244" s="798" t="e">
        <f>VLOOKUP(#REF!,Sheet1!$A$4:$H$2722,7,1)</f>
        <v>#REF!</v>
      </c>
      <c r="E244" s="235" t="str">
        <f>IFERROR(VLOOKUP(A244,Sheet1!$A$4:$N$2722,7,1),"-")</f>
        <v xml:space="preserve">ml </v>
      </c>
      <c r="F244" s="237">
        <f>IFERROR(VLOOKUP(A244,Sheet1!$A$4:$N$2722,9,1),"-")</f>
        <v>0</v>
      </c>
      <c r="G244" s="242">
        <f>IFERROR(VLOOKUP(A244,Sheet1!$A$4:$N$2722,10,1),"-")</f>
        <v>0</v>
      </c>
      <c r="H244" s="235">
        <f>IFERROR(VLOOKUP(A244,Sheet1!$A$4:$N$2722,11,1),"-")</f>
        <v>0</v>
      </c>
      <c r="I244" s="292">
        <f>IFERROR(VLOOKUP($A244,Sheet1!$A$4:$H$2722,8,1),"-")</f>
        <v>3.61</v>
      </c>
      <c r="J244" s="42">
        <f>I244-(I244*Cuprins!$H$31)</f>
        <v>3.61</v>
      </c>
      <c r="L244" s="776"/>
    </row>
    <row r="245" spans="1:12" ht="15" customHeight="1" x14ac:dyDescent="0.3">
      <c r="A245" s="106">
        <f>Sheet1!A1396</f>
        <v>356045105200</v>
      </c>
      <c r="B245" s="773" t="str">
        <f>IFERROR(VLOOKUP(A245,Sheet1!$A$4:$H$2722,5,0),"-")</f>
        <v>Profil portant pentru lamelar Q50x70</v>
      </c>
      <c r="C245" s="774" t="e">
        <f>VLOOKUP(#REF!,Sheet1!$A$4:$H$2722,7,1)</f>
        <v>#REF!</v>
      </c>
      <c r="D245" s="775" t="e">
        <f>VLOOKUP(#REF!,Sheet1!$A$4:$H$2722,7,1)</f>
        <v>#REF!</v>
      </c>
      <c r="E245" s="247" t="str">
        <f>IFERROR(VLOOKUP(A245,Sheet1!$A$4:$N$2722,7,1),"-")</f>
        <v xml:space="preserve">ml </v>
      </c>
      <c r="F245" s="247">
        <f>IFERROR(VLOOKUP(A245,Sheet1!$A$4:$N$2722,9,1),"-")</f>
        <v>0</v>
      </c>
      <c r="G245" s="247">
        <f>IFERROR(VLOOKUP(A245,Sheet1!$A$4:$N$2722,10,1),"-")</f>
        <v>0</v>
      </c>
      <c r="H245" s="247">
        <f>IFERROR(VLOOKUP(A245,Sheet1!$A$4:$N$2722,11,1),"-")</f>
        <v>0</v>
      </c>
      <c r="I245" s="26">
        <f>IFERROR(VLOOKUP($A245,Sheet1!$A$4:$H$2722,8,1),"-")</f>
        <v>3.61</v>
      </c>
      <c r="J245" s="26">
        <f>I245-(I245*Cuprins!$H$31)</f>
        <v>3.61</v>
      </c>
      <c r="L245" s="776"/>
    </row>
    <row r="246" spans="1:12" ht="15" customHeight="1" x14ac:dyDescent="0.3">
      <c r="A246" s="107">
        <f>Sheet1!A1399</f>
        <v>356045107000</v>
      </c>
      <c r="B246" s="796" t="str">
        <f>IFERROR(VLOOKUP(A246,Sheet1!$A$4:$H$2722,5,0),"-")</f>
        <v>Profil portant pentru lamelar A85</v>
      </c>
      <c r="C246" s="797" t="e">
        <f>VLOOKUP(#REF!,Sheet1!$A$4:$H$2722,7,1)</f>
        <v>#REF!</v>
      </c>
      <c r="D246" s="798" t="e">
        <f>VLOOKUP(#REF!,Sheet1!$A$4:$H$2722,7,1)</f>
        <v>#REF!</v>
      </c>
      <c r="E246" s="235" t="str">
        <f>IFERROR(VLOOKUP(A246,Sheet1!$A$4:$N$2722,7,1),"-")</f>
        <v xml:space="preserve">ml </v>
      </c>
      <c r="F246" s="237">
        <f>IFERROR(VLOOKUP(A246,Sheet1!$A$4:$N$2722,9,1),"-")</f>
        <v>0</v>
      </c>
      <c r="G246" s="242">
        <f>IFERROR(VLOOKUP(A246,Sheet1!$A$4:$N$2722,10,1),"-")</f>
        <v>0</v>
      </c>
      <c r="H246" s="235">
        <f>IFERROR(VLOOKUP(A246,Sheet1!$A$4:$N$2722,11,1),"-")</f>
        <v>0</v>
      </c>
      <c r="I246" s="292">
        <f>IFERROR(VLOOKUP($A246,Sheet1!$A$4:$H$2722,8,1),"-")</f>
        <v>3.61</v>
      </c>
      <c r="J246" s="42">
        <f>I246-(I246*Cuprins!$H$31)</f>
        <v>3.61</v>
      </c>
      <c r="L246" s="776"/>
    </row>
    <row r="247" spans="1:12" ht="15" customHeight="1" x14ac:dyDescent="0.3">
      <c r="A247" s="106">
        <f>Sheet1!A1400</f>
        <v>356045108000</v>
      </c>
      <c r="B247" s="773" t="str">
        <f>IFERROR(VLOOKUP(A247,Sheet1!$A$4:$H$2722,5,0),"-")</f>
        <v xml:space="preserve">Profil portant otel negru lamelar Q80 </v>
      </c>
      <c r="C247" s="774" t="e">
        <f>VLOOKUP(#REF!,Sheet1!$A$4:$H$2722,7,1)</f>
        <v>#REF!</v>
      </c>
      <c r="D247" s="775" t="e">
        <f>VLOOKUP(#REF!,Sheet1!$A$4:$H$2722,7,1)</f>
        <v>#REF!</v>
      </c>
      <c r="E247" s="247" t="str">
        <f>IFERROR(VLOOKUP(A247,Sheet1!$A$4:$N$2722,7,1),"-")</f>
        <v xml:space="preserve">ml </v>
      </c>
      <c r="F247" s="247">
        <f>IFERROR(VLOOKUP(A247,Sheet1!$A$4:$N$2722,9,1),"-")</f>
        <v>0</v>
      </c>
      <c r="G247" s="247">
        <f>IFERROR(VLOOKUP(A247,Sheet1!$A$4:$N$2722,10,1),"-")</f>
        <v>0</v>
      </c>
      <c r="H247" s="247">
        <f>IFERROR(VLOOKUP(A247,Sheet1!$A$4:$N$2722,11,1),"-")</f>
        <v>0</v>
      </c>
      <c r="I247" s="26">
        <f>IFERROR(VLOOKUP($A247,Sheet1!$A$4:$H$2722,8,1),"-")</f>
        <v>3.61</v>
      </c>
      <c r="J247" s="26">
        <f>I247-(I247*Cuprins!$H$31)</f>
        <v>3.61</v>
      </c>
      <c r="L247" s="776"/>
    </row>
    <row r="248" spans="1:12" ht="15" customHeight="1" x14ac:dyDescent="0.3">
      <c r="A248" s="107">
        <f>Sheet1!A1401</f>
        <v>356045150000</v>
      </c>
      <c r="B248" s="796" t="str">
        <f>IFERROR(VLOOKUP(A248,Sheet1!$A$4:$H$2722,5,0),"-")</f>
        <v>Profil special incastrare lampi G</v>
      </c>
      <c r="C248" s="797" t="e">
        <f>VLOOKUP(#REF!,Sheet1!$A$4:$H$2722,7,1)</f>
        <v>#REF!</v>
      </c>
      <c r="D248" s="798" t="e">
        <f>VLOOKUP(#REF!,Sheet1!$A$4:$H$2722,7,1)</f>
        <v>#REF!</v>
      </c>
      <c r="E248" s="235" t="str">
        <f>IFERROR(VLOOKUP(A248,Sheet1!$A$4:$N$2722,7,1),"-")</f>
        <v xml:space="preserve">ml </v>
      </c>
      <c r="F248" s="237">
        <f>IFERROR(VLOOKUP(A248,Sheet1!$A$4:$N$2722,9,1),"-")</f>
        <v>0</v>
      </c>
      <c r="G248" s="242">
        <f>IFERROR(VLOOKUP(A248,Sheet1!$A$4:$N$2722,10,1),"-")</f>
        <v>0</v>
      </c>
      <c r="H248" s="235">
        <f>IFERROR(VLOOKUP(A248,Sheet1!$A$4:$N$2722,11,1),"-")</f>
        <v>0</v>
      </c>
      <c r="I248" s="292">
        <f>IFERROR(VLOOKUP($A248,Sheet1!$A$4:$H$2722,8,1),"-")</f>
        <v>3.61</v>
      </c>
      <c r="J248" s="42">
        <f>I248-(I248*Cuprins!$H$31)</f>
        <v>3.61</v>
      </c>
      <c r="L248" s="776"/>
    </row>
    <row r="249" spans="1:12" ht="15" customHeight="1" x14ac:dyDescent="0.3">
      <c r="A249" s="106">
        <f>Sheet1!A1402</f>
        <v>356045200500</v>
      </c>
      <c r="B249" s="773" t="str">
        <f>IFERROR(VLOOKUP(A249,Sheet1!$A$4:$H$2722,5,0),"-")</f>
        <v>Profil pentru clip-in 4000 mm G</v>
      </c>
      <c r="C249" s="774" t="e">
        <f>VLOOKUP(#REF!,Sheet1!$A$4:$H$2722,7,1)</f>
        <v>#REF!</v>
      </c>
      <c r="D249" s="775" t="e">
        <f>VLOOKUP(#REF!,Sheet1!$A$4:$H$2722,7,1)</f>
        <v>#REF!</v>
      </c>
      <c r="E249" s="247" t="str">
        <f>IFERROR(VLOOKUP(A249,Sheet1!$A$4:$N$2722,7,1),"-")</f>
        <v xml:space="preserve">ml </v>
      </c>
      <c r="F249" s="247">
        <f>IFERROR(VLOOKUP(A249,Sheet1!$A$4:$N$2722,9,1),"-")</f>
        <v>0</v>
      </c>
      <c r="G249" s="247">
        <f>IFERROR(VLOOKUP(A249,Sheet1!$A$4:$N$2722,10,1),"-")</f>
        <v>0</v>
      </c>
      <c r="H249" s="247">
        <f>IFERROR(VLOOKUP(A249,Sheet1!$A$4:$N$2722,11,1),"-")</f>
        <v>0</v>
      </c>
      <c r="I249" s="26">
        <f>IFERROR(VLOOKUP($A249,Sheet1!$A$4:$H$2722,8,1),"-")</f>
        <v>3.61</v>
      </c>
      <c r="J249" s="26">
        <f>I249-(I249*Cuprins!$H$31)</f>
        <v>3.61</v>
      </c>
      <c r="L249" s="776"/>
    </row>
    <row r="250" spans="1:12" ht="15" customHeight="1" x14ac:dyDescent="0.3">
      <c r="A250" s="107">
        <f>Sheet1!A1406</f>
        <v>356045202700</v>
      </c>
      <c r="B250" s="796" t="str">
        <f>IFERROR(VLOOKUP(A250,Sheet1!$A$4:$H$2722,5,0),"-")</f>
        <v>Profil special T silver 40x45 G</v>
      </c>
      <c r="C250" s="797" t="e">
        <f>VLOOKUP(#REF!,Sheet1!$A$4:$H$2722,7,1)</f>
        <v>#REF!</v>
      </c>
      <c r="D250" s="798" t="e">
        <f>VLOOKUP(#REF!,Sheet1!$A$4:$H$2722,7,1)</f>
        <v>#REF!</v>
      </c>
      <c r="E250" s="235" t="str">
        <f>IFERROR(VLOOKUP(A250,Sheet1!$A$4:$N$2722,7,1),"-")</f>
        <v xml:space="preserve">ml </v>
      </c>
      <c r="F250" s="237">
        <f>IFERROR(VLOOKUP(A250,Sheet1!$A$4:$N$2722,9,1),"-")</f>
        <v>0</v>
      </c>
      <c r="G250" s="242">
        <f>IFERROR(VLOOKUP(A250,Sheet1!$A$4:$N$2722,10,1),"-")</f>
        <v>0</v>
      </c>
      <c r="H250" s="235">
        <f>IFERROR(VLOOKUP(A250,Sheet1!$A$4:$N$2722,11,1),"-")</f>
        <v>0</v>
      </c>
      <c r="I250" s="292">
        <f>IFERROR(VLOOKUP($A250,Sheet1!$A$4:$H$2722,8,1),"-")</f>
        <v>3.61</v>
      </c>
      <c r="J250" s="42">
        <f>I250-(I250*Cuprins!$H$31)</f>
        <v>3.61</v>
      </c>
      <c r="L250" s="776"/>
    </row>
    <row r="251" spans="1:12" ht="15" customHeight="1" x14ac:dyDescent="0.3">
      <c r="A251" s="106">
        <f>Sheet1!A1419</f>
        <v>356045502000</v>
      </c>
      <c r="B251" s="773" t="str">
        <f>IFERROR(VLOOKUP(A251,Sheet1!$A$4:$H$2722,5,0),"-")</f>
        <v>Profil primar SP45/18 4000 mm G</v>
      </c>
      <c r="C251" s="774" t="e">
        <f>VLOOKUP(#REF!,Sheet1!$A$4:$H$2722,7,1)</f>
        <v>#REF!</v>
      </c>
      <c r="D251" s="775" t="e">
        <f>VLOOKUP(#REF!,Sheet1!$A$4:$H$2722,7,1)</f>
        <v>#REF!</v>
      </c>
      <c r="E251" s="247" t="str">
        <f>IFERROR(VLOOKUP(A251,Sheet1!$A$4:$N$2722,7,1),"-")</f>
        <v xml:space="preserve">ml </v>
      </c>
      <c r="F251" s="247">
        <f>IFERROR(VLOOKUP(A251,Sheet1!$A$4:$N$2722,9,1),"-")</f>
        <v>0</v>
      </c>
      <c r="G251" s="247">
        <f>IFERROR(VLOOKUP(A251,Sheet1!$A$4:$N$2722,10,1),"-")</f>
        <v>0</v>
      </c>
      <c r="H251" s="247">
        <f>IFERROR(VLOOKUP(A251,Sheet1!$A$4:$N$2722,11,1),"-")</f>
        <v>0</v>
      </c>
      <c r="I251" s="26">
        <f>IFERROR(VLOOKUP($A251,Sheet1!$A$4:$H$2722,8,1),"-")</f>
        <v>3.61</v>
      </c>
      <c r="J251" s="26">
        <f>I251-(I251*Cuprins!$H$31)</f>
        <v>3.61</v>
      </c>
      <c r="L251" s="776"/>
    </row>
    <row r="252" spans="1:12" ht="15" customHeight="1" x14ac:dyDescent="0.3">
      <c r="A252" s="107">
        <f>Sheet1!A1420</f>
        <v>356045502100</v>
      </c>
      <c r="B252" s="796" t="str">
        <f>IFERROR(VLOOKUP(A252,Sheet1!$A$4:$H$2722,5,0),"-")</f>
        <v>Profil primar SP45/18  3000 mm  G</v>
      </c>
      <c r="C252" s="797" t="e">
        <f>VLOOKUP(#REF!,Sheet1!$A$4:$H$2722,7,1)</f>
        <v>#REF!</v>
      </c>
      <c r="D252" s="798" t="e">
        <f>VLOOKUP(#REF!,Sheet1!$A$4:$H$2722,7,1)</f>
        <v>#REF!</v>
      </c>
      <c r="E252" s="235" t="str">
        <f>IFERROR(VLOOKUP(A252,Sheet1!$A$4:$N$2722,7,1),"-")</f>
        <v xml:space="preserve">ml </v>
      </c>
      <c r="F252" s="237">
        <f>IFERROR(VLOOKUP(A252,Sheet1!$A$4:$N$2722,9,1),"-")</f>
        <v>0</v>
      </c>
      <c r="G252" s="242">
        <f>IFERROR(VLOOKUP(A252,Sheet1!$A$4:$N$2722,10,1),"-")</f>
        <v>0</v>
      </c>
      <c r="H252" s="235">
        <f>IFERROR(VLOOKUP(A252,Sheet1!$A$4:$N$2722,11,1),"-")</f>
        <v>0</v>
      </c>
      <c r="I252" s="292">
        <f>IFERROR(VLOOKUP($A252,Sheet1!$A$4:$H$2722,8,1),"-")</f>
        <v>3.61</v>
      </c>
      <c r="J252" s="42">
        <f>I252-(I252*Cuprins!$H$31)</f>
        <v>3.61</v>
      </c>
      <c r="L252" s="776"/>
    </row>
    <row r="253" spans="1:12" ht="15" customHeight="1" x14ac:dyDescent="0.3">
      <c r="A253" s="106">
        <f>Sheet1!A1416</f>
        <v>356045207500</v>
      </c>
      <c r="B253" s="773" t="str">
        <f>IFERROR(VLOOKUP(A253,Sheet1!$A$4:$H$2722,5,0),"-")</f>
        <v>Profil compartimentare silver T24/32 G</v>
      </c>
      <c r="C253" s="774" t="e">
        <f>VLOOKUP(#REF!,Sheet1!$A$4:$H$2722,7,1)</f>
        <v>#REF!</v>
      </c>
      <c r="D253" s="775" t="e">
        <f>VLOOKUP(#REF!,Sheet1!$A$4:$H$2722,7,1)</f>
        <v>#REF!</v>
      </c>
      <c r="E253" s="247" t="str">
        <f>IFERROR(VLOOKUP(A253,Sheet1!$A$4:$N$2722,7,1),"-")</f>
        <v xml:space="preserve">ml </v>
      </c>
      <c r="F253" s="247">
        <f>IFERROR(VLOOKUP(A253,Sheet1!$A$4:$N$2722,9,1),"-")</f>
        <v>0</v>
      </c>
      <c r="G253" s="247">
        <f>IFERROR(VLOOKUP(A253,Sheet1!$A$4:$N$2722,10,1),"-")</f>
        <v>0</v>
      </c>
      <c r="H253" s="247">
        <f>IFERROR(VLOOKUP(A253,Sheet1!$A$4:$N$2722,11,1),"-")</f>
        <v>0</v>
      </c>
      <c r="I253" s="26">
        <f>IFERROR(VLOOKUP($A253,Sheet1!$A$4:$H$2722,8,1),"-")</f>
        <v>3.61</v>
      </c>
      <c r="J253" s="26">
        <f>I253-(I253*Cuprins!$H$31)</f>
        <v>3.61</v>
      </c>
      <c r="L253" s="776"/>
    </row>
    <row r="254" spans="1:12" ht="15" customHeight="1" x14ac:dyDescent="0.3">
      <c r="A254" s="107">
        <f>Sheet1!A1414</f>
        <v>356045206500</v>
      </c>
      <c r="B254" s="796" t="str">
        <f>IFERROR(VLOOKUP(A254,Sheet1!$A$4:$H$2722,5,0),"-")</f>
        <v>Profil principal silver T24/38 G</v>
      </c>
      <c r="C254" s="797" t="e">
        <f>VLOOKUP(#REF!,Sheet1!$A$4:$H$2722,7,1)</f>
        <v>#REF!</v>
      </c>
      <c r="D254" s="798" t="e">
        <f>VLOOKUP(#REF!,Sheet1!$A$4:$H$2722,7,1)</f>
        <v>#REF!</v>
      </c>
      <c r="E254" s="235" t="str">
        <f>IFERROR(VLOOKUP(A254,Sheet1!$A$4:$N$2722,7,1),"-")</f>
        <v xml:space="preserve">ml </v>
      </c>
      <c r="F254" s="237">
        <f>IFERROR(VLOOKUP(A254,Sheet1!$A$4:$N$2722,9,1),"-")</f>
        <v>0</v>
      </c>
      <c r="G254" s="242">
        <f>IFERROR(VLOOKUP(A254,Sheet1!$A$4:$N$2722,10,1),"-")</f>
        <v>0</v>
      </c>
      <c r="H254" s="235">
        <f>IFERROR(VLOOKUP(A254,Sheet1!$A$4:$N$2722,11,1),"-")</f>
        <v>0</v>
      </c>
      <c r="I254" s="292">
        <f>IFERROR(VLOOKUP($A254,Sheet1!$A$4:$H$2722,8,1),"-")</f>
        <v>3.61</v>
      </c>
      <c r="J254" s="42">
        <f>I254-(I254*Cuprins!$H$31)</f>
        <v>3.61</v>
      </c>
      <c r="L254" s="776"/>
    </row>
    <row r="255" spans="1:12" x14ac:dyDescent="0.3">
      <c r="A255" s="106">
        <f>Sheet1!A1411</f>
        <v>356045203600</v>
      </c>
      <c r="B255" s="773" t="str">
        <f>IFERROR(VLOOKUP(A255,Sheet1!$A$4:$H$2722,5,0),"-")</f>
        <v>Profil portant C50/27 - 2 ml</v>
      </c>
      <c r="C255" s="774" t="e">
        <f>VLOOKUP(#REF!,Sheet1!$A$4:$H$2722,7,1)</f>
        <v>#REF!</v>
      </c>
      <c r="D255" s="775" t="e">
        <f>VLOOKUP(#REF!,Sheet1!$A$4:$H$2722,7,1)</f>
        <v>#REF!</v>
      </c>
      <c r="E255" s="247" t="str">
        <f>IFERROR(VLOOKUP(A255,Sheet1!$A$4:$N$2722,7,1),"-")</f>
        <v xml:space="preserve">ml </v>
      </c>
      <c r="F255" s="247">
        <f>IFERROR(VLOOKUP(A255,Sheet1!$A$4:$N$2722,9,1),"-")</f>
        <v>0</v>
      </c>
      <c r="G255" s="247">
        <f>IFERROR(VLOOKUP(A255,Sheet1!$A$4:$N$2722,10,1),"-")</f>
        <v>0</v>
      </c>
      <c r="H255" s="247">
        <f>IFERROR(VLOOKUP(A255,Sheet1!$A$4:$N$2722,11,1),"-")</f>
        <v>0</v>
      </c>
      <c r="I255" s="26">
        <f>IFERROR(VLOOKUP($A255,Sheet1!$A$4:$H$2722,8,1),"-")</f>
        <v>3.61</v>
      </c>
      <c r="J255" s="26">
        <f>I255-(I255*Cuprins!$H$31)</f>
        <v>3.61</v>
      </c>
      <c r="L255" s="776"/>
    </row>
    <row r="256" spans="1:12" x14ac:dyDescent="0.3">
      <c r="A256" s="107">
        <f>Sheet1!A1397</f>
        <v>356045106000</v>
      </c>
      <c r="B256" s="796" t="str">
        <f>IFERROR(VLOOKUP(A256,Sheet1!$A$4:$H$2722,5,0),"-")</f>
        <v>Profil pt tavan lamelar TR4  4 ml</v>
      </c>
      <c r="C256" s="797" t="e">
        <f>VLOOKUP(#REF!,Sheet1!$A$4:$H$2722,7,1)</f>
        <v>#REF!</v>
      </c>
      <c r="D256" s="798" t="e">
        <f>VLOOKUP(#REF!,Sheet1!$A$4:$H$2722,7,1)</f>
        <v>#REF!</v>
      </c>
      <c r="E256" s="235" t="str">
        <f>IFERROR(VLOOKUP(A256,Sheet1!$A$4:$N$2722,7,1),"-")</f>
        <v xml:space="preserve">ml </v>
      </c>
      <c r="F256" s="237">
        <f>IFERROR(VLOOKUP(A256,Sheet1!$A$4:$N$2722,9,1),"-")</f>
        <v>0</v>
      </c>
      <c r="G256" s="242">
        <f>IFERROR(VLOOKUP(A256,Sheet1!$A$4:$N$2722,10,1),"-")</f>
        <v>0</v>
      </c>
      <c r="H256" s="235">
        <f>IFERROR(VLOOKUP(A256,Sheet1!$A$4:$N$2722,11,1),"-")</f>
        <v>0</v>
      </c>
      <c r="I256" s="292">
        <f>IFERROR(VLOOKUP($A256,Sheet1!$A$4:$H$2722,8,1),"-")</f>
        <v>3.61</v>
      </c>
      <c r="J256" s="42">
        <f>I256-(I256*Cuprins!$H$31)</f>
        <v>3.61</v>
      </c>
      <c r="L256" s="776"/>
    </row>
    <row r="257" spans="1:12" x14ac:dyDescent="0.3">
      <c r="A257" s="106">
        <f>Sheet1!A1398</f>
        <v>356045106500</v>
      </c>
      <c r="B257" s="773" t="str">
        <f>IFERROR(VLOOKUP(A257,Sheet1!$A$4:$H$2722,5,0),"-")</f>
        <v>Profil pt tavan lamelar TR5  4000 mm</v>
      </c>
      <c r="C257" s="774" t="e">
        <f>VLOOKUP(#REF!,Sheet1!$A$4:$H$2722,7,1)</f>
        <v>#REF!</v>
      </c>
      <c r="D257" s="775" t="e">
        <f>VLOOKUP(#REF!,Sheet1!$A$4:$H$2722,7,1)</f>
        <v>#REF!</v>
      </c>
      <c r="E257" s="247" t="str">
        <f>IFERROR(VLOOKUP(A257,Sheet1!$A$4:$N$2722,7,1),"-")</f>
        <v xml:space="preserve">ml </v>
      </c>
      <c r="F257" s="247">
        <f>IFERROR(VLOOKUP(A257,Sheet1!$A$4:$N$2722,9,1),"-")</f>
        <v>0</v>
      </c>
      <c r="G257" s="247">
        <f>IFERROR(VLOOKUP(A257,Sheet1!$A$4:$N$2722,10,1),"-")</f>
        <v>0</v>
      </c>
      <c r="H257" s="247">
        <f>IFERROR(VLOOKUP(A257,Sheet1!$A$4:$N$2722,11,1),"-")</f>
        <v>0</v>
      </c>
      <c r="I257" s="26">
        <f>IFERROR(VLOOKUP($A257,Sheet1!$A$4:$H$2722,8,1),"-")</f>
        <v>3.61</v>
      </c>
      <c r="J257" s="26">
        <f>I257-(I257*Cuprins!$H$31)</f>
        <v>3.61</v>
      </c>
      <c r="L257" s="776"/>
    </row>
    <row r="258" spans="1:12" x14ac:dyDescent="0.3">
      <c r="A258" s="107">
        <f>Sheet1!A1407</f>
        <v>356045202900</v>
      </c>
      <c r="B258" s="796" t="str">
        <f>IFERROR(VLOOKUP(A258,Sheet1!$A$4:$H$2722,5,0),"-")</f>
        <v>Profil legatura tavan clip-in G</v>
      </c>
      <c r="C258" s="797" t="e">
        <f>VLOOKUP(#REF!,Sheet1!$A$4:$H$2722,7,1)</f>
        <v>#REF!</v>
      </c>
      <c r="D258" s="798" t="e">
        <f>VLOOKUP(#REF!,Sheet1!$A$4:$H$2722,7,1)</f>
        <v>#REF!</v>
      </c>
      <c r="E258" s="235" t="str">
        <f>IFERROR(VLOOKUP(A258,Sheet1!$A$4:$N$2722,7,1),"-")</f>
        <v xml:space="preserve">ml </v>
      </c>
      <c r="F258" s="237">
        <f>IFERROR(VLOOKUP(A258,Sheet1!$A$4:$N$2722,9,1),"-")</f>
        <v>0</v>
      </c>
      <c r="G258" s="242">
        <f>IFERROR(VLOOKUP(A258,Sheet1!$A$4:$N$2722,10,1),"-")</f>
        <v>0</v>
      </c>
      <c r="H258" s="235">
        <f>IFERROR(VLOOKUP(A258,Sheet1!$A$4:$N$2722,11,1),"-")</f>
        <v>0</v>
      </c>
      <c r="I258" s="292">
        <f>IFERROR(VLOOKUP($A258,Sheet1!$A$4:$H$2722,8,1),"-")</f>
        <v>3.61</v>
      </c>
      <c r="J258" s="42">
        <f>I258-(I258*Cuprins!$H$31)</f>
        <v>3.61</v>
      </c>
      <c r="L258" s="776"/>
    </row>
    <row r="259" spans="1:12" x14ac:dyDescent="0.3">
      <c r="A259" s="106">
        <f>Sheet1!A1423</f>
        <v>356045701200</v>
      </c>
      <c r="B259" s="773" t="str">
        <f>IFERROR(VLOOKUP(A259,Sheet1!$A$4:$H$2722,5,0),"-")</f>
        <v>Profil conector Q80 40x20 RAL7022 - 4ml</v>
      </c>
      <c r="C259" s="774" t="e">
        <f>VLOOKUP(#REF!,Sheet1!$A$4:$H$2722,7,1)</f>
        <v>#REF!</v>
      </c>
      <c r="D259" s="775" t="e">
        <f>VLOOKUP(#REF!,Sheet1!$A$4:$H$2722,7,1)</f>
        <v>#REF!</v>
      </c>
      <c r="E259" s="247" t="str">
        <f>IFERROR(VLOOKUP(A259,Sheet1!$A$4:$N$2722,7,1),"-")</f>
        <v xml:space="preserve">ml </v>
      </c>
      <c r="F259" s="247">
        <f>IFERROR(VLOOKUP(A259,Sheet1!$A$4:$N$2722,9,1),"-")</f>
        <v>0</v>
      </c>
      <c r="G259" s="247">
        <f>IFERROR(VLOOKUP(A259,Sheet1!$A$4:$N$2722,10,1),"-")</f>
        <v>0</v>
      </c>
      <c r="H259" s="247">
        <f>IFERROR(VLOOKUP(A259,Sheet1!$A$4:$N$2722,11,1),"-")</f>
        <v>0</v>
      </c>
      <c r="I259" s="26">
        <f>IFERROR(VLOOKUP($A259,Sheet1!$A$4:$H$2722,8,1),"-")</f>
        <v>3.61</v>
      </c>
      <c r="J259" s="26">
        <f>I259-(I259*Cuprins!$H$31)</f>
        <v>3.61</v>
      </c>
      <c r="L259" s="776"/>
    </row>
    <row r="260" spans="1:12" x14ac:dyDescent="0.3">
      <c r="A260" s="108">
        <f>Sheet1!A1408</f>
        <v>356045203000</v>
      </c>
      <c r="B260" s="614" t="str">
        <f>IFERROR(VLOOKUP(A260,Sheet1!$A$4:$H$2722,5,0),"-")</f>
        <v>Tub Elios diam. 22 mm G - 2 ml</v>
      </c>
      <c r="C260" s="609" t="e">
        <f>VLOOKUP(#REF!,Sheet1!$A$4:$H$2722,7,1)</f>
        <v>#REF!</v>
      </c>
      <c r="D260" s="615" t="e">
        <f>VLOOKUP(#REF!,Sheet1!$A$4:$H$2722,7,1)</f>
        <v>#REF!</v>
      </c>
      <c r="E260" s="264" t="str">
        <f>IFERROR(VLOOKUP(A260,Sheet1!$A$4:$N$2722,7,1),"-")</f>
        <v xml:space="preserve">ml </v>
      </c>
      <c r="F260" s="238">
        <f>IFERROR(VLOOKUP(A260,Sheet1!$A$4:$N$2722,9,1),"-")</f>
        <v>0</v>
      </c>
      <c r="G260" s="264">
        <f>IFERROR(VLOOKUP(A260,Sheet1!$A$4:$N$2722,10,1),"-")</f>
        <v>0</v>
      </c>
      <c r="H260" s="264">
        <f>IFERROR(VLOOKUP(A260,Sheet1!$A$4:$N$2722,11,1),"-")</f>
        <v>0</v>
      </c>
      <c r="I260" s="302">
        <f>IFERROR(VLOOKUP($A260,Sheet1!$A$4:$H$2722,8,1),"-")</f>
        <v>3.61</v>
      </c>
      <c r="J260" s="43">
        <f>I260-(I260*Cuprins!$H$31)</f>
        <v>3.61</v>
      </c>
      <c r="L260" s="776"/>
    </row>
    <row r="261" spans="1:12" x14ac:dyDescent="0.3">
      <c r="A261" s="158"/>
      <c r="B261" s="350"/>
      <c r="C261" s="350"/>
      <c r="D261" s="350"/>
      <c r="E261" s="306"/>
      <c r="F261" s="306"/>
      <c r="G261" s="306"/>
      <c r="H261" s="306"/>
      <c r="I261" s="126"/>
      <c r="J261" s="126"/>
      <c r="L261" s="776"/>
    </row>
    <row r="262" spans="1:12" x14ac:dyDescent="0.3">
      <c r="A262" s="158"/>
      <c r="B262" s="350"/>
      <c r="C262" s="350"/>
      <c r="D262" s="350"/>
      <c r="E262" s="306"/>
      <c r="F262" s="306"/>
      <c r="G262" s="306"/>
      <c r="H262" s="306"/>
      <c r="I262" s="126"/>
      <c r="J262" s="126"/>
      <c r="L262" s="777" t="s">
        <v>3249</v>
      </c>
    </row>
    <row r="263" spans="1:12" ht="15" customHeight="1" thickBot="1" x14ac:dyDescent="0.35">
      <c r="A263" s="158"/>
      <c r="B263" s="350"/>
      <c r="C263" s="350"/>
      <c r="D263" s="350"/>
      <c r="E263" s="306"/>
      <c r="F263" s="306"/>
      <c r="G263" s="306"/>
      <c r="H263" s="306"/>
      <c r="I263" s="126"/>
      <c r="J263" s="126"/>
      <c r="L263" s="777"/>
    </row>
    <row r="264" spans="1:12" ht="15" customHeight="1" x14ac:dyDescent="0.3">
      <c r="A264" s="686"/>
      <c r="B264" s="794" t="s">
        <v>3512</v>
      </c>
      <c r="C264" s="794"/>
      <c r="D264" s="794"/>
      <c r="E264" s="794"/>
      <c r="F264" s="794"/>
      <c r="G264" s="794"/>
      <c r="H264" s="794"/>
      <c r="I264" s="738"/>
      <c r="J264" s="664"/>
      <c r="L264" s="777"/>
    </row>
    <row r="265" spans="1:12" ht="15" customHeight="1" x14ac:dyDescent="0.3">
      <c r="A265" s="687"/>
      <c r="B265" s="676"/>
      <c r="C265" s="676"/>
      <c r="D265" s="676"/>
      <c r="E265" s="676"/>
      <c r="F265" s="676"/>
      <c r="G265" s="676"/>
      <c r="H265" s="676"/>
      <c r="I265" s="739"/>
      <c r="J265" s="665"/>
      <c r="L265" s="777"/>
    </row>
    <row r="266" spans="1:12" ht="15" customHeight="1" thickBot="1" x14ac:dyDescent="0.35">
      <c r="A266" s="688"/>
      <c r="B266" s="795"/>
      <c r="C266" s="795"/>
      <c r="D266" s="795"/>
      <c r="E266" s="795"/>
      <c r="F266" s="795"/>
      <c r="G266" s="795"/>
      <c r="H266" s="795"/>
      <c r="I266" s="740"/>
      <c r="J266" s="666"/>
      <c r="L266" s="777"/>
    </row>
    <row r="267" spans="1:12" ht="15" customHeight="1" x14ac:dyDescent="0.3">
      <c r="A267" s="1"/>
      <c r="B267" s="325"/>
      <c r="C267" s="250"/>
      <c r="D267" s="250"/>
      <c r="E267" s="250"/>
      <c r="F267" s="250"/>
      <c r="G267" s="250"/>
      <c r="H267" s="251"/>
      <c r="I267" s="267"/>
      <c r="J267" s="3"/>
      <c r="L267" s="777"/>
    </row>
    <row r="268" spans="1:12" ht="15" customHeight="1" x14ac:dyDescent="0.3">
      <c r="A268" s="667"/>
      <c r="B268" s="669" t="s">
        <v>3511</v>
      </c>
      <c r="C268" s="669"/>
      <c r="D268" s="669"/>
      <c r="E268" s="669"/>
      <c r="F268" s="669"/>
      <c r="G268" s="669"/>
      <c r="H268" s="669"/>
      <c r="I268" s="671"/>
      <c r="J268" s="672"/>
      <c r="L268" s="777"/>
    </row>
    <row r="269" spans="1:12" ht="15" customHeight="1" x14ac:dyDescent="0.3">
      <c r="A269" s="668"/>
      <c r="B269" s="670"/>
      <c r="C269" s="670"/>
      <c r="D269" s="670"/>
      <c r="E269" s="670"/>
      <c r="F269" s="670"/>
      <c r="G269" s="670"/>
      <c r="H269" s="670"/>
      <c r="I269" s="673"/>
      <c r="J269" s="674"/>
      <c r="L269" s="777"/>
    </row>
    <row r="270" spans="1:12" ht="15" customHeight="1" x14ac:dyDescent="0.3">
      <c r="A270" s="520" t="s">
        <v>2989</v>
      </c>
      <c r="B270" s="630" t="s">
        <v>2996</v>
      </c>
      <c r="C270" s="631"/>
      <c r="D270" s="786"/>
      <c r="E270" s="642" t="s">
        <v>3035</v>
      </c>
      <c r="F270" s="789" t="s">
        <v>2991</v>
      </c>
      <c r="G270" s="789" t="s">
        <v>2990</v>
      </c>
      <c r="H270" s="780" t="s">
        <v>3010</v>
      </c>
      <c r="I270" s="783" t="s">
        <v>3430</v>
      </c>
      <c r="J270" s="498" t="s">
        <v>3431</v>
      </c>
      <c r="L270" s="777"/>
    </row>
    <row r="271" spans="1:12" ht="15" customHeight="1" x14ac:dyDescent="0.3">
      <c r="A271" s="521"/>
      <c r="B271" s="632"/>
      <c r="C271" s="633"/>
      <c r="D271" s="787"/>
      <c r="E271" s="643"/>
      <c r="F271" s="790"/>
      <c r="G271" s="790"/>
      <c r="H271" s="781"/>
      <c r="I271" s="784"/>
      <c r="J271" s="500"/>
      <c r="L271" s="777"/>
    </row>
    <row r="272" spans="1:12" ht="15" customHeight="1" x14ac:dyDescent="0.3">
      <c r="A272" s="785"/>
      <c r="B272" s="634"/>
      <c r="C272" s="635"/>
      <c r="D272" s="788"/>
      <c r="E272" s="644"/>
      <c r="F272" s="791"/>
      <c r="G272" s="791"/>
      <c r="H272" s="782"/>
      <c r="I272" s="784"/>
      <c r="J272" s="500"/>
      <c r="L272" s="777"/>
    </row>
    <row r="273" spans="1:12" ht="15" customHeight="1" x14ac:dyDescent="0.3">
      <c r="A273" s="351">
        <f>Sheet1!A1409</f>
        <v>356045203200</v>
      </c>
      <c r="B273" s="802" t="str">
        <f>IFERROR(VLOOKUP(A273,Sheet1!$A$4:$H$2722,5,0),"-")</f>
        <v>Prelungitor tub Elios diam. 22 ml</v>
      </c>
      <c r="C273" s="803" t="e">
        <f>VLOOKUP(#REF!,Sheet1!$A$4:$H$2722,7,1)</f>
        <v>#REF!</v>
      </c>
      <c r="D273" s="804" t="e">
        <f>VLOOKUP(#REF!,Sheet1!$A$4:$H$2722,7,1)</f>
        <v>#REF!</v>
      </c>
      <c r="E273" s="352" t="str">
        <f>IFERROR(VLOOKUP(A273,Sheet1!$A$4:$N$2722,7,1),"-")</f>
        <v xml:space="preserve">ml </v>
      </c>
      <c r="F273" s="352">
        <f>IFERROR(VLOOKUP(A273,Sheet1!$A$4:$N$2722,9,1),"-")</f>
        <v>0</v>
      </c>
      <c r="G273" s="352">
        <f>IFERROR(VLOOKUP(A273,Sheet1!$A$4:$N$2722,10,1),"-")</f>
        <v>0</v>
      </c>
      <c r="H273" s="352">
        <f>IFERROR(VLOOKUP(A273,Sheet1!$A$4:$N$2722,11,1),"-")</f>
        <v>0</v>
      </c>
      <c r="I273" s="26">
        <f>IFERROR(VLOOKUP($A273,Sheet1!$A$4:$H$2722,8,1),"-")</f>
        <v>3.61</v>
      </c>
      <c r="J273" s="26">
        <f>I273-(I273*Cuprins!$H$31)</f>
        <v>3.61</v>
      </c>
      <c r="L273" s="777"/>
    </row>
    <row r="274" spans="1:12" ht="15" customHeight="1" x14ac:dyDescent="0.3">
      <c r="A274" s="107">
        <f>Sheet1!A1410</f>
        <v>356045203400</v>
      </c>
      <c r="B274" s="770" t="str">
        <f>IFERROR(VLOOKUP(A274,Sheet1!$A$4:$H$2722,5,0),"-")</f>
        <v xml:space="preserve">Racord suspensie panou / tub Elios </v>
      </c>
      <c r="C274" s="771" t="e">
        <f>VLOOKUP(#REF!,Sheet1!$A$4:$H$2722,7,1)</f>
        <v>#REF!</v>
      </c>
      <c r="D274" s="772" t="e">
        <f>VLOOKUP(#REF!,Sheet1!$A$4:$H$2722,7,1)</f>
        <v>#REF!</v>
      </c>
      <c r="E274" s="235" t="str">
        <f>IFERROR(VLOOKUP(A274,Sheet1!$A$4:$N$2722,7,1),"-")</f>
        <v xml:space="preserve">ml </v>
      </c>
      <c r="F274" s="237">
        <f>IFERROR(VLOOKUP(A274,Sheet1!$A$4:$N$2722,9,1),"-")</f>
        <v>0</v>
      </c>
      <c r="G274" s="242">
        <f>IFERROR(VLOOKUP(A274,Sheet1!$A$4:$N$2722,10,1),"-")</f>
        <v>0</v>
      </c>
      <c r="H274" s="235">
        <f>IFERROR(VLOOKUP(A274,Sheet1!$A$4:$N$2722,11,1),"-")</f>
        <v>0</v>
      </c>
      <c r="I274" s="292">
        <f>IFERROR(VLOOKUP($A274,Sheet1!$A$4:$H$2722,8,1),"-")</f>
        <v>3.61</v>
      </c>
      <c r="J274" s="42">
        <f>I274-(I274*Cuprins!$H$31)</f>
        <v>3.61</v>
      </c>
      <c r="L274" s="777"/>
    </row>
    <row r="275" spans="1:12" ht="15" customHeight="1" x14ac:dyDescent="0.3">
      <c r="A275" s="106">
        <f>Sheet1!A1413</f>
        <v>356045205500</v>
      </c>
      <c r="B275" s="773" t="str">
        <f>IFERROR(VLOOKUP(A275,Sheet1!$A$4:$H$2722,5,0),"-")</f>
        <v>Canal suspensie grigliato G</v>
      </c>
      <c r="C275" s="774" t="e">
        <f>VLOOKUP(#REF!,Sheet1!$A$4:$H$2722,7,1)</f>
        <v>#REF!</v>
      </c>
      <c r="D275" s="775" t="e">
        <f>VLOOKUP(#REF!,Sheet1!$A$4:$H$2722,7,1)</f>
        <v>#REF!</v>
      </c>
      <c r="E275" s="247" t="str">
        <f>IFERROR(VLOOKUP(A275,Sheet1!$A$4:$N$2722,7,1),"-")</f>
        <v xml:space="preserve">ml </v>
      </c>
      <c r="F275" s="247">
        <f>IFERROR(VLOOKUP(A275,Sheet1!$A$4:$N$2722,9,1),"-")</f>
        <v>0</v>
      </c>
      <c r="G275" s="247">
        <f>IFERROR(VLOOKUP(A275,Sheet1!$A$4:$N$2722,10,1),"-")</f>
        <v>0</v>
      </c>
      <c r="H275" s="247">
        <f>IFERROR(VLOOKUP(A275,Sheet1!$A$4:$N$2722,11,1),"-")</f>
        <v>0</v>
      </c>
      <c r="I275" s="26">
        <f>IFERROR(VLOOKUP($A275,Sheet1!$A$4:$H$2722,8,1),"-")</f>
        <v>3.61</v>
      </c>
      <c r="J275" s="26">
        <f>I275-(I275*Cuprins!$H$31)</f>
        <v>3.61</v>
      </c>
      <c r="L275" s="777"/>
    </row>
    <row r="276" spans="1:12" ht="15" customHeight="1" x14ac:dyDescent="0.3">
      <c r="A276" s="107">
        <f>Sheet1!A1421</f>
        <v>356045600500</v>
      </c>
      <c r="B276" s="796" t="str">
        <f>IFERROR(VLOOKUP(A276,Sheet1!$A$4:$H$2722,5,0),"-")</f>
        <v>Bara suspensie rigida pt tavan lamelar G</v>
      </c>
      <c r="C276" s="797" t="e">
        <f>VLOOKUP(#REF!,Sheet1!$A$4:$H$2722,7,1)</f>
        <v>#REF!</v>
      </c>
      <c r="D276" s="798" t="e">
        <f>VLOOKUP(#REF!,Sheet1!$A$4:$H$2722,7,1)</f>
        <v>#REF!</v>
      </c>
      <c r="E276" s="235" t="str">
        <f>IFERROR(VLOOKUP(A276,Sheet1!$A$4:$N$2722,7,1),"-")</f>
        <v xml:space="preserve">ml </v>
      </c>
      <c r="F276" s="237">
        <f>IFERROR(VLOOKUP(A276,Sheet1!$A$4:$N$2722,9,1),"-")</f>
        <v>0</v>
      </c>
      <c r="G276" s="242">
        <f>IFERROR(VLOOKUP(A276,Sheet1!$A$4:$N$2722,10,1),"-")</f>
        <v>0</v>
      </c>
      <c r="H276" s="235">
        <f>IFERROR(VLOOKUP(A276,Sheet1!$A$4:$N$2722,11,1),"-")</f>
        <v>0</v>
      </c>
      <c r="I276" s="292">
        <f>IFERROR(VLOOKUP($A276,Sheet1!$A$4:$H$2722,8,1),"-")</f>
        <v>3.61</v>
      </c>
      <c r="J276" s="42">
        <f>I276-(I276*Cuprins!$H$31)</f>
        <v>3.61</v>
      </c>
      <c r="L276" s="777"/>
    </row>
    <row r="277" spans="1:12" ht="15" customHeight="1" x14ac:dyDescent="0.3">
      <c r="A277" s="106"/>
      <c r="B277" s="773" t="str">
        <f>IFERROR(VLOOKUP(A277,Sheet1!$A$4:$H$2722,5,0),"-")</f>
        <v>-</v>
      </c>
      <c r="C277" s="774" t="e">
        <f>VLOOKUP(#REF!,Sheet1!$A$4:$H$2722,7,1)</f>
        <v>#REF!</v>
      </c>
      <c r="D277" s="775" t="e">
        <f>VLOOKUP(#REF!,Sheet1!$A$4:$H$2722,7,1)</f>
        <v>#REF!</v>
      </c>
      <c r="E277" s="247" t="str">
        <f>IFERROR(VLOOKUP(A277,Sheet1!$A$4:$N$2722,7,1),"-")</f>
        <v>-</v>
      </c>
      <c r="F277" s="247" t="str">
        <f>IFERROR(VLOOKUP(A277,Sheet1!$A$4:$N$2722,9,1),"-")</f>
        <v>-</v>
      </c>
      <c r="G277" s="247" t="str">
        <f>IFERROR(VLOOKUP(A277,Sheet1!$A$4:$N$2722,10,1),"-")</f>
        <v>-</v>
      </c>
      <c r="H277" s="247" t="str">
        <f>IFERROR(VLOOKUP(A277,Sheet1!$A$4:$N$2722,11,1),"-")</f>
        <v>-</v>
      </c>
      <c r="I277" s="26" t="str">
        <f>IFERROR(VLOOKUP($A277,Sheet1!$A$4:$H$2722,8,1),"-")</f>
        <v>-</v>
      </c>
      <c r="J277" s="26" t="str">
        <f>IFERROR(VLOOKUP($A277,Sheet1!$A$4:$H$2722,8,1),"-")</f>
        <v>-</v>
      </c>
      <c r="L277" s="793">
        <f>L225+1</f>
        <v>99</v>
      </c>
    </row>
    <row r="278" spans="1:12" ht="15" customHeight="1" x14ac:dyDescent="0.3">
      <c r="A278" s="108"/>
      <c r="B278" s="614"/>
      <c r="C278" s="609"/>
      <c r="D278" s="615"/>
      <c r="E278" s="264"/>
      <c r="F278" s="238"/>
      <c r="G278" s="264"/>
      <c r="H278" s="264"/>
      <c r="I278" s="302"/>
      <c r="J278" s="43"/>
      <c r="L278" s="793"/>
    </row>
    <row r="279" spans="1:12" ht="15" customHeight="1" x14ac:dyDescent="0.3">
      <c r="L279" s="776" t="s">
        <v>3345</v>
      </c>
    </row>
    <row r="280" spans="1:12" ht="15" customHeight="1" x14ac:dyDescent="0.3">
      <c r="L280" s="776"/>
    </row>
    <row r="281" spans="1:12" ht="15" customHeight="1" x14ac:dyDescent="0.3">
      <c r="L281" s="776"/>
    </row>
    <row r="282" spans="1:12" ht="15" customHeight="1" x14ac:dyDescent="0.3">
      <c r="L282" s="776"/>
    </row>
    <row r="283" spans="1:12" ht="15" customHeight="1" x14ac:dyDescent="0.3">
      <c r="L283" s="776"/>
    </row>
    <row r="284" spans="1:12" x14ac:dyDescent="0.3">
      <c r="L284" s="776"/>
    </row>
    <row r="285" spans="1:12" x14ac:dyDescent="0.3">
      <c r="L285" s="776"/>
    </row>
    <row r="286" spans="1:12" x14ac:dyDescent="0.3">
      <c r="L286" s="776"/>
    </row>
    <row r="287" spans="1:12" x14ac:dyDescent="0.3">
      <c r="L287" s="776"/>
    </row>
    <row r="288" spans="1:12" x14ac:dyDescent="0.3">
      <c r="L288" s="776"/>
    </row>
    <row r="289" spans="12:12" x14ac:dyDescent="0.3">
      <c r="L289" s="776"/>
    </row>
    <row r="290" spans="12:12" x14ac:dyDescent="0.3">
      <c r="L290" s="776"/>
    </row>
    <row r="291" spans="12:12" x14ac:dyDescent="0.3">
      <c r="L291" s="776"/>
    </row>
    <row r="292" spans="12:12" x14ac:dyDescent="0.3">
      <c r="L292" s="776"/>
    </row>
    <row r="293" spans="12:12" x14ac:dyDescent="0.3">
      <c r="L293" s="776"/>
    </row>
    <row r="294" spans="12:12" x14ac:dyDescent="0.3">
      <c r="L294" s="776"/>
    </row>
    <row r="295" spans="12:12" x14ac:dyDescent="0.3">
      <c r="L295" s="776"/>
    </row>
    <row r="296" spans="12:12" x14ac:dyDescent="0.3">
      <c r="L296" s="776"/>
    </row>
    <row r="297" spans="12:12" x14ac:dyDescent="0.3">
      <c r="L297" s="776"/>
    </row>
    <row r="298" spans="12:12" x14ac:dyDescent="0.3">
      <c r="L298" s="776"/>
    </row>
    <row r="299" spans="12:12" x14ac:dyDescent="0.3">
      <c r="L299" s="776"/>
    </row>
    <row r="300" spans="12:12" x14ac:dyDescent="0.3">
      <c r="L300" s="776"/>
    </row>
    <row r="301" spans="12:12" x14ac:dyDescent="0.3">
      <c r="L301" s="776"/>
    </row>
    <row r="302" spans="12:12" x14ac:dyDescent="0.3">
      <c r="L302" s="776"/>
    </row>
    <row r="303" spans="12:12" x14ac:dyDescent="0.3">
      <c r="L303" s="776"/>
    </row>
    <row r="304" spans="12:12" x14ac:dyDescent="0.3">
      <c r="L304" s="776"/>
    </row>
    <row r="305" spans="12:12" x14ac:dyDescent="0.3">
      <c r="L305" s="776"/>
    </row>
    <row r="306" spans="12:12" x14ac:dyDescent="0.3">
      <c r="L306" s="776"/>
    </row>
    <row r="307" spans="12:12" x14ac:dyDescent="0.3">
      <c r="L307" s="776"/>
    </row>
    <row r="308" spans="12:12" x14ac:dyDescent="0.3">
      <c r="L308" s="776"/>
    </row>
    <row r="309" spans="12:12" x14ac:dyDescent="0.3">
      <c r="L309" s="776"/>
    </row>
    <row r="310" spans="12:12" x14ac:dyDescent="0.3">
      <c r="L310" s="776"/>
    </row>
    <row r="311" spans="12:12" x14ac:dyDescent="0.3">
      <c r="L311" s="776"/>
    </row>
    <row r="312" spans="12:12" x14ac:dyDescent="0.3">
      <c r="L312" s="776"/>
    </row>
    <row r="313" spans="12:12" x14ac:dyDescent="0.3">
      <c r="L313" s="451"/>
    </row>
  </sheetData>
  <mergeCells count="298">
    <mergeCell ref="B236:D236"/>
    <mergeCell ref="B237:D237"/>
    <mergeCell ref="B238:D238"/>
    <mergeCell ref="B239:D239"/>
    <mergeCell ref="B232:D232"/>
    <mergeCell ref="B233:D233"/>
    <mergeCell ref="B234:D234"/>
    <mergeCell ref="B235:D235"/>
    <mergeCell ref="B229:D229"/>
    <mergeCell ref="B230:D230"/>
    <mergeCell ref="B231:D231"/>
    <mergeCell ref="B246:D246"/>
    <mergeCell ref="B247:D247"/>
    <mergeCell ref="B248:D248"/>
    <mergeCell ref="B243:D243"/>
    <mergeCell ref="B244:D244"/>
    <mergeCell ref="B245:D245"/>
    <mergeCell ref="B240:D240"/>
    <mergeCell ref="B241:D241"/>
    <mergeCell ref="B242:D242"/>
    <mergeCell ref="B226:D226"/>
    <mergeCell ref="B227:D227"/>
    <mergeCell ref="B228:D228"/>
    <mergeCell ref="B225:D225"/>
    <mergeCell ref="B221:D221"/>
    <mergeCell ref="B276:D276"/>
    <mergeCell ref="B277:D277"/>
    <mergeCell ref="B273:D273"/>
    <mergeCell ref="B274:D274"/>
    <mergeCell ref="B275:D275"/>
    <mergeCell ref="B258:D258"/>
    <mergeCell ref="B259:D259"/>
    <mergeCell ref="B260:D260"/>
    <mergeCell ref="B255:D255"/>
    <mergeCell ref="B256:D256"/>
    <mergeCell ref="B257:D257"/>
    <mergeCell ref="B252:D252"/>
    <mergeCell ref="B253:D253"/>
    <mergeCell ref="B254:D254"/>
    <mergeCell ref="B249:D249"/>
    <mergeCell ref="B250:D250"/>
    <mergeCell ref="B251:D251"/>
    <mergeCell ref="B223:D223"/>
    <mergeCell ref="B224:D224"/>
    <mergeCell ref="B222:D222"/>
    <mergeCell ref="B191:D191"/>
    <mergeCell ref="B13:D13"/>
    <mergeCell ref="B15:D15"/>
    <mergeCell ref="B16:D16"/>
    <mergeCell ref="B40:D40"/>
    <mergeCell ref="B37:D37"/>
    <mergeCell ref="B38:D38"/>
    <mergeCell ref="B39:D39"/>
    <mergeCell ref="B35:D35"/>
    <mergeCell ref="B72:D72"/>
    <mergeCell ref="B69:D69"/>
    <mergeCell ref="B70:D70"/>
    <mergeCell ref="B71:D71"/>
    <mergeCell ref="B65:D65"/>
    <mergeCell ref="B67:D67"/>
    <mergeCell ref="B68:D68"/>
    <mergeCell ref="A4:A6"/>
    <mergeCell ref="B4:H6"/>
    <mergeCell ref="I4:J6"/>
    <mergeCell ref="A56:A58"/>
    <mergeCell ref="B56:H58"/>
    <mergeCell ref="I56:J58"/>
    <mergeCell ref="A108:A110"/>
    <mergeCell ref="B108:H110"/>
    <mergeCell ref="I108:J110"/>
    <mergeCell ref="J20:J22"/>
    <mergeCell ref="A30:A31"/>
    <mergeCell ref="B30:H31"/>
    <mergeCell ref="I30:J31"/>
    <mergeCell ref="A32:A34"/>
    <mergeCell ref="B32:D34"/>
    <mergeCell ref="E32:E34"/>
    <mergeCell ref="F32:F34"/>
    <mergeCell ref="G32:G34"/>
    <mergeCell ref="H32:H34"/>
    <mergeCell ref="I32:I34"/>
    <mergeCell ref="J32:J34"/>
    <mergeCell ref="A60:A61"/>
    <mergeCell ref="B60:H61"/>
    <mergeCell ref="I60:J61"/>
    <mergeCell ref="A18:A19"/>
    <mergeCell ref="B18:H19"/>
    <mergeCell ref="I18:J19"/>
    <mergeCell ref="A20:A22"/>
    <mergeCell ref="B20:D22"/>
    <mergeCell ref="E20:E22"/>
    <mergeCell ref="F20:F22"/>
    <mergeCell ref="G20:G22"/>
    <mergeCell ref="H20:H22"/>
    <mergeCell ref="I20:I22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62:A64"/>
    <mergeCell ref="B62:D64"/>
    <mergeCell ref="E62:E64"/>
    <mergeCell ref="F62:F64"/>
    <mergeCell ref="G62:G64"/>
    <mergeCell ref="H62:H64"/>
    <mergeCell ref="I62:I64"/>
    <mergeCell ref="J62:J64"/>
    <mergeCell ref="A74:A75"/>
    <mergeCell ref="B74:H75"/>
    <mergeCell ref="I74:J75"/>
    <mergeCell ref="A76:A78"/>
    <mergeCell ref="B76:D78"/>
    <mergeCell ref="E76:E78"/>
    <mergeCell ref="F76:F78"/>
    <mergeCell ref="G76:G78"/>
    <mergeCell ref="H76:H78"/>
    <mergeCell ref="I76:I78"/>
    <mergeCell ref="J76:J78"/>
    <mergeCell ref="A86:A87"/>
    <mergeCell ref="B86:H87"/>
    <mergeCell ref="I86:J87"/>
    <mergeCell ref="B84:D84"/>
    <mergeCell ref="B79:D79"/>
    <mergeCell ref="B81:D81"/>
    <mergeCell ref="B82:D82"/>
    <mergeCell ref="B83:D83"/>
    <mergeCell ref="A88:A90"/>
    <mergeCell ref="B88:D90"/>
    <mergeCell ref="E88:E90"/>
    <mergeCell ref="F88:F90"/>
    <mergeCell ref="G88:G90"/>
    <mergeCell ref="H88:H90"/>
    <mergeCell ref="I88:I90"/>
    <mergeCell ref="J88:J90"/>
    <mergeCell ref="A112:A113"/>
    <mergeCell ref="B112:H113"/>
    <mergeCell ref="I112:J113"/>
    <mergeCell ref="B91:D91"/>
    <mergeCell ref="B93:D93"/>
    <mergeCell ref="B94:D94"/>
    <mergeCell ref="B95:D95"/>
    <mergeCell ref="B96:D96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30:A131"/>
    <mergeCell ref="B130:H131"/>
    <mergeCell ref="I130:J131"/>
    <mergeCell ref="B127:D127"/>
    <mergeCell ref="B128:D128"/>
    <mergeCell ref="B123:D123"/>
    <mergeCell ref="B125:D125"/>
    <mergeCell ref="B126:D126"/>
    <mergeCell ref="B120:D120"/>
    <mergeCell ref="B121:D121"/>
    <mergeCell ref="B122:D122"/>
    <mergeCell ref="B117:D117"/>
    <mergeCell ref="B119:D119"/>
    <mergeCell ref="A132:A134"/>
    <mergeCell ref="B132:D134"/>
    <mergeCell ref="E132:E134"/>
    <mergeCell ref="F132:F134"/>
    <mergeCell ref="G132:G134"/>
    <mergeCell ref="H132:H134"/>
    <mergeCell ref="I132:I134"/>
    <mergeCell ref="J132:J134"/>
    <mergeCell ref="A140:A141"/>
    <mergeCell ref="B140:H141"/>
    <mergeCell ref="I140:J141"/>
    <mergeCell ref="B136:D136"/>
    <mergeCell ref="B138:D138"/>
    <mergeCell ref="B135:D135"/>
    <mergeCell ref="B137:D137"/>
    <mergeCell ref="A142:A144"/>
    <mergeCell ref="B142:D144"/>
    <mergeCell ref="E142:E144"/>
    <mergeCell ref="F142:F144"/>
    <mergeCell ref="G142:G144"/>
    <mergeCell ref="H142:H144"/>
    <mergeCell ref="I142:I144"/>
    <mergeCell ref="J142:J144"/>
    <mergeCell ref="A164:A165"/>
    <mergeCell ref="B164:H165"/>
    <mergeCell ref="I164:J165"/>
    <mergeCell ref="B146:D146"/>
    <mergeCell ref="B148:D148"/>
    <mergeCell ref="B145:D145"/>
    <mergeCell ref="B147:D147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176:A177"/>
    <mergeCell ref="B176:H177"/>
    <mergeCell ref="I176:J177"/>
    <mergeCell ref="B171:D171"/>
    <mergeCell ref="B172:D172"/>
    <mergeCell ref="B173:D173"/>
    <mergeCell ref="B174:D174"/>
    <mergeCell ref="B169:D169"/>
    <mergeCell ref="A216:A217"/>
    <mergeCell ref="B216:H217"/>
    <mergeCell ref="I216:J217"/>
    <mergeCell ref="A178:A180"/>
    <mergeCell ref="B178:D180"/>
    <mergeCell ref="E178:E180"/>
    <mergeCell ref="F178:F180"/>
    <mergeCell ref="G178:G180"/>
    <mergeCell ref="H178:H180"/>
    <mergeCell ref="I178:I180"/>
    <mergeCell ref="J178:J180"/>
    <mergeCell ref="A186:A187"/>
    <mergeCell ref="B186:H187"/>
    <mergeCell ref="I186:J187"/>
    <mergeCell ref="A212:A214"/>
    <mergeCell ref="B212:H214"/>
    <mergeCell ref="I212:J214"/>
    <mergeCell ref="B182:D182"/>
    <mergeCell ref="B181:D181"/>
    <mergeCell ref="B193:D193"/>
    <mergeCell ref="A218:A220"/>
    <mergeCell ref="B218:D220"/>
    <mergeCell ref="E218:E220"/>
    <mergeCell ref="F218:F220"/>
    <mergeCell ref="G218:G220"/>
    <mergeCell ref="H218:H220"/>
    <mergeCell ref="I218:I220"/>
    <mergeCell ref="J218:J220"/>
    <mergeCell ref="A160:A162"/>
    <mergeCell ref="B160:H162"/>
    <mergeCell ref="I160:J162"/>
    <mergeCell ref="B170:D170"/>
    <mergeCell ref="B183:D183"/>
    <mergeCell ref="B184:D184"/>
    <mergeCell ref="B192:D192"/>
    <mergeCell ref="B194:D194"/>
    <mergeCell ref="A188:A190"/>
    <mergeCell ref="B188:D190"/>
    <mergeCell ref="E188:E190"/>
    <mergeCell ref="F188:F190"/>
    <mergeCell ref="G188:G190"/>
    <mergeCell ref="H188:H190"/>
    <mergeCell ref="I188:I190"/>
    <mergeCell ref="J188:J190"/>
    <mergeCell ref="A264:A266"/>
    <mergeCell ref="B264:H266"/>
    <mergeCell ref="I264:J266"/>
    <mergeCell ref="A268:A269"/>
    <mergeCell ref="B268:H269"/>
    <mergeCell ref="I268:J269"/>
    <mergeCell ref="A270:A272"/>
    <mergeCell ref="B270:D272"/>
    <mergeCell ref="E270:E272"/>
    <mergeCell ref="F270:F272"/>
    <mergeCell ref="G270:G272"/>
    <mergeCell ref="H270:H272"/>
    <mergeCell ref="I270:I272"/>
    <mergeCell ref="J270:J272"/>
    <mergeCell ref="L279:L312"/>
    <mergeCell ref="B278:D278"/>
    <mergeCell ref="L2:L16"/>
    <mergeCell ref="L17:L18"/>
    <mergeCell ref="L19:L53"/>
    <mergeCell ref="L54:L68"/>
    <mergeCell ref="L69:L70"/>
    <mergeCell ref="L71:L105"/>
    <mergeCell ref="L106:L120"/>
    <mergeCell ref="L121:L122"/>
    <mergeCell ref="L123:L157"/>
    <mergeCell ref="L158:L172"/>
    <mergeCell ref="L173:L174"/>
    <mergeCell ref="L175:L209"/>
    <mergeCell ref="L210:L224"/>
    <mergeCell ref="L225:L226"/>
    <mergeCell ref="L227:L261"/>
    <mergeCell ref="L262:L276"/>
    <mergeCell ref="L277:L278"/>
    <mergeCell ref="B25:D25"/>
    <mergeCell ref="B26:D26"/>
    <mergeCell ref="B27:D27"/>
    <mergeCell ref="B28:D28"/>
    <mergeCell ref="B23:D23"/>
  </mergeCells>
  <hyperlinks>
    <hyperlink ref="A1" location="Cuprins!A1" display="cuprins" xr:uid="{00000000-0004-0000-1900-000000000000}"/>
    <hyperlink ref="C1" location="'Fisa de proiect'!A1" display="Fisa de Proiect" xr:uid="{00000000-0004-0000-19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  <rowBreaks count="3" manualBreakCount="3">
    <brk id="209" max="12" man="1"/>
    <brk id="261" max="12" man="1"/>
    <brk id="313" max="1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33048"/>
  </sheetPr>
  <dimension ref="A1:L267"/>
  <sheetViews>
    <sheetView view="pageBreakPreview" topLeftCell="B1" zoomScale="65" zoomScaleNormal="130" zoomScaleSheetLayoutView="85" workbookViewId="0">
      <pane ySplit="1" topLeftCell="A2" activePane="bottomLeft" state="frozen"/>
      <selection pane="bottomLeft" activeCell="L227" sqref="L227:L261"/>
    </sheetView>
  </sheetViews>
  <sheetFormatPr defaultRowHeight="14.4" x14ac:dyDescent="0.3"/>
  <cols>
    <col min="1" max="1" width="15.33203125" customWidth="1"/>
    <col min="2" max="2" width="12.44140625" customWidth="1"/>
    <col min="3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777" t="s">
        <v>2983</v>
      </c>
    </row>
    <row r="3" spans="1:12" ht="15" customHeight="1" thickBot="1" x14ac:dyDescent="0.35">
      <c r="K3" s="7"/>
      <c r="L3" s="777"/>
    </row>
    <row r="4" spans="1:12" ht="15" customHeight="1" x14ac:dyDescent="0.3">
      <c r="A4" s="686"/>
      <c r="B4" s="794" t="s">
        <v>3347</v>
      </c>
      <c r="C4" s="794"/>
      <c r="D4" s="794"/>
      <c r="E4" s="794"/>
      <c r="F4" s="794"/>
      <c r="G4" s="794"/>
      <c r="H4" s="794"/>
      <c r="I4" s="738"/>
      <c r="J4" s="664"/>
      <c r="L4" s="777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777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777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777"/>
    </row>
    <row r="8" spans="1:12" ht="15" customHeight="1" x14ac:dyDescent="0.3">
      <c r="A8" s="667"/>
      <c r="B8" s="669" t="s">
        <v>3513</v>
      </c>
      <c r="C8" s="669"/>
      <c r="D8" s="669"/>
      <c r="E8" s="669"/>
      <c r="F8" s="669"/>
      <c r="G8" s="669"/>
      <c r="H8" s="669"/>
      <c r="I8" s="671"/>
      <c r="J8" s="672"/>
      <c r="L8" s="77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77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777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777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777"/>
    </row>
    <row r="13" spans="1:12" ht="15" customHeight="1" x14ac:dyDescent="0.3">
      <c r="A13" s="106">
        <f>Sheet1!A1424</f>
        <v>356522100500</v>
      </c>
      <c r="B13" s="773" t="str">
        <f>IFERROR(VLOOKUP(A13,Sheet1!$A$4:$H$2722,5,0),"-")</f>
        <v>Piesa nivelare rost panouri  ECOPH 0219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 xml:space="preserve">ml 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3.61</v>
      </c>
      <c r="J13" s="26">
        <f>I13-(I13*Cuprins!$H$32)</f>
        <v>3.61</v>
      </c>
      <c r="K13" s="8"/>
      <c r="L13" s="777"/>
    </row>
    <row r="14" spans="1:12" ht="15" customHeight="1" x14ac:dyDescent="0.3">
      <c r="A14" s="107">
        <f>Sheet1!A1425</f>
        <v>356522101000</v>
      </c>
      <c r="B14" s="348" t="str">
        <f>IFERROR(VLOOKUP(A14,Sheet1!$A$4:$H$2722,5,0),"-")</f>
        <v>Coltar exterior profil WP ECOPH 1057</v>
      </c>
      <c r="C14" s="346"/>
      <c r="D14" s="347"/>
      <c r="E14" s="235" t="str">
        <f>IFERROR(VLOOKUP(A14,Sheet1!$A$4:$N$2722,7,1),"-")</f>
        <v xml:space="preserve">ml 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3.61</v>
      </c>
      <c r="J14" s="42">
        <f>I14-(I14*Cuprins!$H$32)</f>
        <v>3.61</v>
      </c>
      <c r="L14" s="777"/>
    </row>
    <row r="15" spans="1:12" ht="15" customHeight="1" x14ac:dyDescent="0.3">
      <c r="A15" s="106">
        <f>Sheet1!A1426</f>
        <v>356522101500</v>
      </c>
      <c r="B15" s="773" t="str">
        <f>IFERROR(VLOOKUP(A15,Sheet1!$A$4:$H$2722,5,0),"-")</f>
        <v>Piesa imbinare profil WP ECOPH 0933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 xml:space="preserve">ml 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3.61</v>
      </c>
      <c r="J15" s="26">
        <f>I15-(I15*Cuprins!$H$32)</f>
        <v>3.61</v>
      </c>
      <c r="L15" s="777"/>
    </row>
    <row r="16" spans="1:12" ht="15" customHeight="1" x14ac:dyDescent="0.3">
      <c r="A16" s="107">
        <f>Sheet1!A1427</f>
        <v>356522102000</v>
      </c>
      <c r="B16" s="770" t="str">
        <f>IFERROR(VLOOKUP(A16,Sheet1!$A$4:$H$2722,5,0),"-")</f>
        <v>Surub instalare profil WP ECOPH 26304021</v>
      </c>
      <c r="C16" s="771"/>
      <c r="D16" s="772"/>
      <c r="E16" s="235" t="str">
        <f>IFERROR(VLOOKUP(A16,Sheet1!$A$4:$N$2722,7,1),"-")</f>
        <v xml:space="preserve">ml 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3.61</v>
      </c>
      <c r="J16" s="42">
        <f>I16-(I16*Cuprins!$H$32)</f>
        <v>3.61</v>
      </c>
      <c r="L16" s="777"/>
    </row>
    <row r="17" spans="1:12" ht="15" customHeight="1" x14ac:dyDescent="0.3">
      <c r="A17" s="106">
        <f>Sheet1!A1428</f>
        <v>356522102500</v>
      </c>
      <c r="B17" s="773" t="str">
        <f>IFERROR(VLOOKUP(A17,Sheet1!$A$4:$H$2722,5,0),"-")</f>
        <v>Piesa fixare directa Akusto ECOPH 0299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 xml:space="preserve">ml 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3.61</v>
      </c>
      <c r="J17" s="26">
        <f>I17-(I17*Cuprins!$H$32)</f>
        <v>3.61</v>
      </c>
      <c r="L17" s="793">
        <f>'Structura Tavan'!L277+1</f>
        <v>100</v>
      </c>
    </row>
    <row r="18" spans="1:12" ht="15" customHeight="1" x14ac:dyDescent="0.3">
      <c r="A18" s="107">
        <f>Sheet1!A1429</f>
        <v>356522200500</v>
      </c>
      <c r="B18" s="770" t="str">
        <f>IFERROR(VLOOKUP(A18,Sheet1!$A$4:$H$2722,5,0),"-")</f>
        <v>Agrafa suspendare ECOPH 1286</v>
      </c>
      <c r="C18" s="771"/>
      <c r="D18" s="772"/>
      <c r="E18" s="235" t="str">
        <f>IFERROR(VLOOKUP(A18,Sheet1!$A$4:$N$2722,7,1),"-")</f>
        <v xml:space="preserve">ml 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3.61</v>
      </c>
      <c r="J18" s="42">
        <f>I18-(I18*Cuprins!$H$32)</f>
        <v>3.61</v>
      </c>
      <c r="L18" s="793"/>
    </row>
    <row r="19" spans="1:12" ht="15" customHeight="1" x14ac:dyDescent="0.3">
      <c r="A19" s="106">
        <f>Sheet1!A1430</f>
        <v>356522201000</v>
      </c>
      <c r="B19" s="773" t="str">
        <f>IFERROR(VLOOKUP(A19,Sheet1!$A$4:$H$2722,5,0),"-")</f>
        <v>Sistem suspendare 1 ECOPH 3776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 xml:space="preserve">ml 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3.61</v>
      </c>
      <c r="J19" s="26">
        <f>I19-(I19*Cuprins!$H$32)</f>
        <v>3.61</v>
      </c>
      <c r="L19" s="776" t="s">
        <v>3345</v>
      </c>
    </row>
    <row r="20" spans="1:12" ht="15" customHeight="1" x14ac:dyDescent="0.3">
      <c r="A20" s="107">
        <f>Sheet1!A1431</f>
        <v>356522201500</v>
      </c>
      <c r="B20" s="770" t="str">
        <f>IFERROR(VLOOKUP(A20,Sheet1!$A$4:$H$2722,5,0),"-")</f>
        <v>Conector absorb de ancorare  ECOPH 2170</v>
      </c>
      <c r="C20" s="771"/>
      <c r="D20" s="772"/>
      <c r="E20" s="235" t="str">
        <f>IFERROR(VLOOKUP(A20,Sheet1!$A$4:$N$2722,7,1),"-")</f>
        <v xml:space="preserve">ml 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3.61</v>
      </c>
      <c r="J20" s="42">
        <f>I20-(I20*Cuprins!$H$32)</f>
        <v>3.61</v>
      </c>
      <c r="L20" s="776"/>
    </row>
    <row r="21" spans="1:12" ht="15" customHeight="1" x14ac:dyDescent="0.3">
      <c r="A21" s="106">
        <f>Sheet1!A1432</f>
        <v>356522202000</v>
      </c>
      <c r="B21" s="773" t="str">
        <f>IFERROR(VLOOKUP(A21,Sheet1!$A$4:$H$2722,5,0),"-")</f>
        <v>Kit suspensie reglabil fir 2m ECOPH 2173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 xml:space="preserve">ml 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3.61</v>
      </c>
      <c r="J21" s="26">
        <f>I21-(I21*Cuprins!$H$32)</f>
        <v>3.61</v>
      </c>
      <c r="L21" s="776"/>
    </row>
    <row r="22" spans="1:12" ht="15" customHeight="1" x14ac:dyDescent="0.3">
      <c r="A22" s="107">
        <f>Sheet1!A1433</f>
        <v>356522300500</v>
      </c>
      <c r="B22" s="770" t="str">
        <f>IFERROR(VLOOKUP(A22,Sheet1!$A$4:$H$2722,5,0),"-")</f>
        <v>Conector profil alb 01 ECOPH 1770</v>
      </c>
      <c r="C22" s="771"/>
      <c r="D22" s="772"/>
      <c r="E22" s="235" t="str">
        <f>IFERROR(VLOOKUP(A22,Sheet1!$A$4:$N$2722,7,1),"-")</f>
        <v xml:space="preserve">ml 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3.61</v>
      </c>
      <c r="J22" s="42">
        <f>I22-(I22*Cuprins!$H$32)</f>
        <v>3.61</v>
      </c>
      <c r="K22" s="7"/>
      <c r="L22" s="776"/>
    </row>
    <row r="23" spans="1:12" ht="15" customHeight="1" x14ac:dyDescent="0.3">
      <c r="A23" s="106">
        <f>Sheet1!A1434</f>
        <v>356522301000</v>
      </c>
      <c r="B23" s="773" t="str">
        <f>IFERROR(VLOOKUP(A23,Sheet1!$A$4:$H$2722,5,0),"-")</f>
        <v>Bolt ghidaj ECOPH 1768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 xml:space="preserve">ml 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3.61</v>
      </c>
      <c r="J23" s="26">
        <f>I23-(I23*Cuprins!$H$32)</f>
        <v>3.61</v>
      </c>
      <c r="K23" s="9"/>
      <c r="L23" s="776"/>
    </row>
    <row r="24" spans="1:12" ht="15" customHeight="1" x14ac:dyDescent="0.3">
      <c r="A24" s="107"/>
      <c r="B24" s="770" t="str">
        <f>IFERROR(VLOOKUP(A24,Sheet1!$A$4:$H$2722,5,0),"-")</f>
        <v>-</v>
      </c>
      <c r="C24" s="771"/>
      <c r="D24" s="772"/>
      <c r="E24" s="235" t="str">
        <f>IFERROR(VLOOKUP(A24,Sheet1!$A$4:$N$2722,7,1),"-")</f>
        <v>-</v>
      </c>
      <c r="F24" s="237" t="str">
        <f>IFERROR(VLOOKUP(A24,Sheet1!$A$4:$N$2722,9,1),"-")</f>
        <v>-</v>
      </c>
      <c r="G24" s="242" t="str">
        <f>IFERROR(VLOOKUP(A24,Sheet1!$A$4:$N$2722,10,1),"-")</f>
        <v>-</v>
      </c>
      <c r="H24" s="235" t="str">
        <f>IFERROR(VLOOKUP(A24,Sheet1!$A$4:$N$2722,11,1),"-")</f>
        <v>-</v>
      </c>
      <c r="I24" s="292" t="str">
        <f>IFERROR(VLOOKUP($A24,Sheet1!$A$4:$H$2722,8,1),"-")</f>
        <v>-</v>
      </c>
      <c r="J24" s="42" t="str">
        <f>IFERROR(VLOOKUP($A24,Sheet1!$A$4:$H$2722,8,1),"-")</f>
        <v>-</v>
      </c>
      <c r="L24" s="776"/>
    </row>
    <row r="25" spans="1:12" ht="15" customHeight="1" x14ac:dyDescent="0.3">
      <c r="A25" s="106"/>
      <c r="B25" s="626" t="str">
        <f>IFERROR(VLOOKUP(A25,Sheet1!$A$4:$H$2722,5,0),"-")</f>
        <v>-</v>
      </c>
      <c r="C25" s="627" t="e">
        <f>VLOOKUP(#REF!,Sheet1!$A$4:$H$2722,7,1)</f>
        <v>#REF!</v>
      </c>
      <c r="D25" s="628" t="e">
        <f>VLOOKUP(#REF!,Sheet1!$A$4:$H$2722,7,1)</f>
        <v>#REF!</v>
      </c>
      <c r="E25" s="247" t="str">
        <f>IFERROR(VLOOKUP(A25,Sheet1!$A$4:$N$2722,7,1),"-")</f>
        <v>-</v>
      </c>
      <c r="F25" s="247" t="str">
        <f>IFERROR(VLOOKUP(A25,Sheet1!$A$4:$N$2722,9,1),"-")</f>
        <v>-</v>
      </c>
      <c r="G25" s="247" t="str">
        <f>IFERROR(VLOOKUP(A25,Sheet1!$A$4:$N$2722,10,1),"-")</f>
        <v>-</v>
      </c>
      <c r="H25" s="247" t="str">
        <f>IFERROR(VLOOKUP(A25,Sheet1!$A$4:$N$2722,11,1),"-")</f>
        <v>-</v>
      </c>
      <c r="I25" s="26" t="str">
        <f>IFERROR(VLOOKUP($A25,Sheet1!$A$4:$H$2722,8,1),"-")</f>
        <v>-</v>
      </c>
      <c r="J25" s="26" t="str">
        <f>IFERROR(VLOOKUP($A25,Sheet1!$A$4:$H$2722,8,1),"-")</f>
        <v>-</v>
      </c>
      <c r="K25" s="9"/>
      <c r="L25" s="776"/>
    </row>
    <row r="26" spans="1:12" ht="15" customHeight="1" x14ac:dyDescent="0.3">
      <c r="A26" s="108"/>
      <c r="B26" s="614"/>
      <c r="C26" s="609"/>
      <c r="D26" s="615"/>
      <c r="E26" s="264"/>
      <c r="F26" s="238"/>
      <c r="G26" s="264"/>
      <c r="H26" s="264"/>
      <c r="I26" s="302"/>
      <c r="J26" s="43"/>
      <c r="K26" s="9"/>
      <c r="L26" s="776"/>
    </row>
    <row r="27" spans="1:12" ht="15" customHeight="1" x14ac:dyDescent="0.3">
      <c r="K27" s="9"/>
      <c r="L27" s="776"/>
    </row>
    <row r="28" spans="1:12" ht="15" customHeight="1" x14ac:dyDescent="0.3">
      <c r="K28" s="9"/>
      <c r="L28" s="776"/>
    </row>
    <row r="29" spans="1:12" ht="15" customHeight="1" x14ac:dyDescent="0.3">
      <c r="K29" s="9"/>
      <c r="L29" s="776"/>
    </row>
    <row r="30" spans="1:12" ht="15" customHeight="1" x14ac:dyDescent="0.3">
      <c r="K30" s="9"/>
      <c r="L30" s="776"/>
    </row>
    <row r="31" spans="1:12" ht="15" customHeight="1" x14ac:dyDescent="0.3">
      <c r="K31" s="9"/>
      <c r="L31" s="776"/>
    </row>
    <row r="32" spans="1:12" ht="15" customHeight="1" x14ac:dyDescent="0.3">
      <c r="K32" s="9"/>
      <c r="L32" s="776"/>
    </row>
    <row r="33" spans="11:12" ht="15" customHeight="1" x14ac:dyDescent="0.3">
      <c r="K33" s="9"/>
      <c r="L33" s="776"/>
    </row>
    <row r="34" spans="11:12" ht="15" customHeight="1" x14ac:dyDescent="0.3">
      <c r="K34" s="9"/>
      <c r="L34" s="776"/>
    </row>
    <row r="35" spans="11:12" ht="15" customHeight="1" x14ac:dyDescent="0.3">
      <c r="L35" s="776"/>
    </row>
    <row r="36" spans="11:12" ht="15" customHeight="1" x14ac:dyDescent="0.3">
      <c r="L36" s="776"/>
    </row>
    <row r="37" spans="11:12" ht="15" customHeight="1" x14ac:dyDescent="0.3">
      <c r="L37" s="776"/>
    </row>
    <row r="38" spans="11:12" ht="15" customHeight="1" x14ac:dyDescent="0.3">
      <c r="L38" s="776"/>
    </row>
    <row r="39" spans="11:12" ht="15" customHeight="1" x14ac:dyDescent="0.3">
      <c r="L39" s="776"/>
    </row>
    <row r="40" spans="11:12" ht="15" customHeight="1" x14ac:dyDescent="0.3">
      <c r="L40" s="776"/>
    </row>
    <row r="41" spans="11:12" ht="15" customHeight="1" x14ac:dyDescent="0.3">
      <c r="L41" s="776"/>
    </row>
    <row r="42" spans="11:12" ht="15" customHeight="1" x14ac:dyDescent="0.3">
      <c r="K42" s="7"/>
      <c r="L42" s="776"/>
    </row>
    <row r="43" spans="11:12" ht="15" customHeight="1" x14ac:dyDescent="0.3">
      <c r="L43" s="776"/>
    </row>
    <row r="44" spans="11:12" ht="15" customHeight="1" x14ac:dyDescent="0.3">
      <c r="L44" s="776"/>
    </row>
    <row r="45" spans="11:12" ht="15" customHeight="1" x14ac:dyDescent="0.3">
      <c r="K45" s="9"/>
      <c r="L45" s="776"/>
    </row>
    <row r="46" spans="11:12" ht="15" customHeight="1" x14ac:dyDescent="0.3">
      <c r="L46" s="776"/>
    </row>
    <row r="47" spans="11:12" ht="15" customHeight="1" x14ac:dyDescent="0.3">
      <c r="L47" s="776"/>
    </row>
    <row r="48" spans="11:12" ht="15" customHeight="1" x14ac:dyDescent="0.3">
      <c r="L48" s="776"/>
    </row>
    <row r="49" spans="1:12" ht="15" customHeight="1" x14ac:dyDescent="0.3">
      <c r="K49" s="7"/>
      <c r="L49" s="776"/>
    </row>
    <row r="50" spans="1:12" ht="15" customHeight="1" x14ac:dyDescent="0.3">
      <c r="L50" s="776"/>
    </row>
    <row r="51" spans="1:12" ht="15" customHeight="1" x14ac:dyDescent="0.3">
      <c r="L51" s="776"/>
    </row>
    <row r="52" spans="1:12" ht="15" customHeight="1" x14ac:dyDescent="0.3">
      <c r="L52" s="776"/>
    </row>
    <row r="53" spans="1:12" ht="15" customHeight="1" x14ac:dyDescent="0.3">
      <c r="L53" s="776"/>
    </row>
    <row r="54" spans="1:12" ht="15" customHeight="1" x14ac:dyDescent="0.3">
      <c r="K54" s="9"/>
      <c r="L54" s="777" t="s">
        <v>2983</v>
      </c>
    </row>
    <row r="55" spans="1:12" ht="15" customHeight="1" thickBot="1" x14ac:dyDescent="0.35">
      <c r="L55" s="777"/>
    </row>
    <row r="56" spans="1:12" ht="15" customHeight="1" x14ac:dyDescent="0.3">
      <c r="A56" s="686"/>
      <c r="B56" s="794" t="s">
        <v>2968</v>
      </c>
      <c r="C56" s="794"/>
      <c r="D56" s="794"/>
      <c r="E56" s="794"/>
      <c r="F56" s="794"/>
      <c r="G56" s="794"/>
      <c r="H56" s="794"/>
      <c r="I56" s="738"/>
      <c r="J56" s="664"/>
      <c r="L56" s="777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777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777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K59" s="7"/>
      <c r="L59" s="777"/>
    </row>
    <row r="60" spans="1:12" ht="15" customHeight="1" x14ac:dyDescent="0.3">
      <c r="A60" s="667"/>
      <c r="B60" s="669" t="s">
        <v>2983</v>
      </c>
      <c r="C60" s="669"/>
      <c r="D60" s="669"/>
      <c r="E60" s="669"/>
      <c r="F60" s="669"/>
      <c r="G60" s="669"/>
      <c r="H60" s="669"/>
      <c r="I60" s="671"/>
      <c r="J60" s="672"/>
      <c r="L60" s="77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77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777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777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777"/>
    </row>
    <row r="65" spans="1:12" ht="15" customHeight="1" x14ac:dyDescent="0.3">
      <c r="A65" s="106">
        <f>Sheet1!A1435</f>
        <v>356540100500</v>
      </c>
      <c r="B65" s="626" t="str">
        <f>IFERROR(VLOOKUP(A65,Sheet1!$A$4:$H$2722,5,0),"-")</f>
        <v>Piesa inferioara Nonius DONN P22 (100 b)</v>
      </c>
      <c r="C65" s="627" t="e">
        <f>VLOOKUP(#REF!,Sheet1!$A$4:$H$2722,7,1)</f>
        <v>#REF!</v>
      </c>
      <c r="D65" s="628" t="e">
        <f>VLOOKUP(#REF!,Sheet1!$A$4:$H$2722,7,1)</f>
        <v>#REF!</v>
      </c>
      <c r="E65" s="30" t="str">
        <f>IFERROR(VLOOKUP(A65,Sheet1!$A$4:$N$2722,7,1),"-")</f>
        <v xml:space="preserve">ml </v>
      </c>
      <c r="F65" s="55">
        <f>IFERROR(VLOOKUP(A65,Sheet1!$A$4:$N$2722,9,1),"-")</f>
        <v>0</v>
      </c>
      <c r="G65" s="55">
        <f>IFERROR(VLOOKUP(A65,Sheet1!$A$4:$N$2722,10,1),"-")</f>
        <v>0</v>
      </c>
      <c r="H65" s="55">
        <f>IFERROR(VLOOKUP(A65,Sheet1!$A$4:$N$2722,11,1),"-")</f>
        <v>0</v>
      </c>
      <c r="I65" s="26">
        <f>IFERROR(VLOOKUP($A65,Sheet1!$A$4:$H$2722,8,1),"-")</f>
        <v>3.61</v>
      </c>
      <c r="J65" s="26">
        <f>I65-(I65*Cuprins!$H$32)</f>
        <v>3.61</v>
      </c>
      <c r="L65" s="777"/>
    </row>
    <row r="66" spans="1:12" ht="15" customHeight="1" x14ac:dyDescent="0.3">
      <c r="A66" s="107">
        <f>Sheet1!A1436</f>
        <v>356540101000</v>
      </c>
      <c r="B66" s="348" t="str">
        <f>IFERROR(VLOOKUP(A66,Sheet1!$A$4:$H$2722,5,0),"-")</f>
        <v>Element prelung. DONN P41 (100 buc/cut)</v>
      </c>
      <c r="C66" s="343"/>
      <c r="D66" s="349"/>
      <c r="E66" s="41" t="str">
        <f>IFERROR(VLOOKUP(A66,Sheet1!$A$4:$N$2722,7,1),"-")</f>
        <v xml:space="preserve">ml </v>
      </c>
      <c r="F66" s="56">
        <f>IFERROR(VLOOKUP(A66,Sheet1!$A$4:$N$2722,9,1),"-")</f>
        <v>0</v>
      </c>
      <c r="G66" s="38">
        <f>IFERROR(VLOOKUP(A66,Sheet1!$A$4:$N$2722,10,1),"-")</f>
        <v>0</v>
      </c>
      <c r="H66" s="57">
        <f>IFERROR(VLOOKUP(A66,Sheet1!$A$4:$N$2722,11,1),"-")</f>
        <v>0</v>
      </c>
      <c r="I66" s="292">
        <f>IFERROR(VLOOKUP($A66,Sheet1!$A$4:$H$2722,8,1),"-")</f>
        <v>3.61</v>
      </c>
      <c r="J66" s="42">
        <f>I66-(I66*Cuprins!$H$32)</f>
        <v>3.61</v>
      </c>
      <c r="L66" s="777"/>
    </row>
    <row r="67" spans="1:12" ht="15" customHeight="1" x14ac:dyDescent="0.3">
      <c r="A67" s="106">
        <f>Sheet1!A1437</f>
        <v>356540101500</v>
      </c>
      <c r="B67" s="773" t="str">
        <f>IFERROR(VLOOKUP(A67,Sheet1!$A$4:$H$2722,5,0),"-")</f>
        <v>Incrucisare DONN P814 (100 buc/cut)</v>
      </c>
      <c r="C67" s="774" t="e">
        <f>VLOOKUP(#REF!,Sheet1!$A$4:$H$2722,7,1)</f>
        <v>#REF!</v>
      </c>
      <c r="D67" s="775" t="e">
        <f>VLOOKUP(#REF!,Sheet1!$A$4:$H$2722,7,1)</f>
        <v>#REF!</v>
      </c>
      <c r="E67" s="30" t="str">
        <f>IFERROR(VLOOKUP(A67,Sheet1!$A$4:$N$2722,7,1),"-")</f>
        <v xml:space="preserve">ml </v>
      </c>
      <c r="F67" s="55">
        <f>IFERROR(VLOOKUP(A67,Sheet1!$A$4:$N$2722,9,1),"-")</f>
        <v>0</v>
      </c>
      <c r="G67" s="55">
        <f>IFERROR(VLOOKUP(A67,Sheet1!$A$4:$N$2722,10,1),"-")</f>
        <v>0</v>
      </c>
      <c r="H67" s="55">
        <f>IFERROR(VLOOKUP(A67,Sheet1!$A$4:$N$2722,11,1),"-")</f>
        <v>0</v>
      </c>
      <c r="I67" s="26">
        <f>IFERROR(VLOOKUP($A67,Sheet1!$A$4:$H$2722,8,1),"-")</f>
        <v>3.61</v>
      </c>
      <c r="J67" s="26">
        <f>I67-(I67*Cuprins!$H$32)</f>
        <v>3.61</v>
      </c>
      <c r="L67" s="777"/>
    </row>
    <row r="68" spans="1:12" ht="15" customHeight="1" x14ac:dyDescent="0.3">
      <c r="A68" s="107">
        <f>Sheet1!A1438</f>
        <v>356540102000</v>
      </c>
      <c r="B68" s="770" t="str">
        <f>IFERROR(VLOOKUP(A68,Sheet1!$A$4:$H$2722,5,0),"-")</f>
        <v>Element fixare perete Bandraster DP125</v>
      </c>
      <c r="C68" s="771"/>
      <c r="D68" s="772"/>
      <c r="E68" s="41" t="str">
        <f>IFERROR(VLOOKUP(A68,Sheet1!$A$4:$N$2722,7,1),"-")</f>
        <v xml:space="preserve">ml </v>
      </c>
      <c r="F68" s="56">
        <f>IFERROR(VLOOKUP(A68,Sheet1!$A$4:$N$2722,9,1),"-")</f>
        <v>0</v>
      </c>
      <c r="G68" s="38">
        <f>IFERROR(VLOOKUP(A68,Sheet1!$A$4:$N$2722,10,1),"-")</f>
        <v>0</v>
      </c>
      <c r="H68" s="57">
        <f>IFERROR(VLOOKUP(A68,Sheet1!$A$4:$N$2722,11,1),"-")</f>
        <v>0</v>
      </c>
      <c r="I68" s="292">
        <f>IFERROR(VLOOKUP($A68,Sheet1!$A$4:$H$2722,8,1),"-")</f>
        <v>3.61</v>
      </c>
      <c r="J68" s="42">
        <f>I68-(I68*Cuprins!$H$32)</f>
        <v>3.61</v>
      </c>
      <c r="L68" s="777"/>
    </row>
    <row r="69" spans="1:12" ht="15" customHeight="1" x14ac:dyDescent="0.3">
      <c r="A69" s="106">
        <f>Sheet1!A1439</f>
        <v>356540102500</v>
      </c>
      <c r="B69" s="773" t="str">
        <f>IFERROR(VLOOKUP(A69,Sheet1!$A$4:$H$2722,5,0),"-")</f>
        <v>Profil Bandraster DP125  5060 mm</v>
      </c>
      <c r="C69" s="774" t="e">
        <f>VLOOKUP(#REF!,Sheet1!$A$4:$H$2722,7,1)</f>
        <v>#REF!</v>
      </c>
      <c r="D69" s="775" t="e">
        <f>VLOOKUP(#REF!,Sheet1!$A$4:$H$2722,7,1)</f>
        <v>#REF!</v>
      </c>
      <c r="E69" s="30" t="str">
        <f>IFERROR(VLOOKUP(A69,Sheet1!$A$4:$N$2722,7,1),"-")</f>
        <v xml:space="preserve">ml </v>
      </c>
      <c r="F69" s="55">
        <f>IFERROR(VLOOKUP(A69,Sheet1!$A$4:$N$2722,9,1),"-")</f>
        <v>0</v>
      </c>
      <c r="G69" s="55">
        <f>IFERROR(VLOOKUP(A69,Sheet1!$A$4:$N$2722,10,1),"-")</f>
        <v>0</v>
      </c>
      <c r="H69" s="55">
        <f>IFERROR(VLOOKUP(A69,Sheet1!$A$4:$N$2722,11,1),"-")</f>
        <v>0</v>
      </c>
      <c r="I69" s="26">
        <f>IFERROR(VLOOKUP($A69,Sheet1!$A$4:$H$2722,8,1),"-")</f>
        <v>3.61</v>
      </c>
      <c r="J69" s="26">
        <f>I69-(I69*Cuprins!$H$32)</f>
        <v>3.61</v>
      </c>
      <c r="K69" s="8"/>
      <c r="L69" s="793">
        <f>L17+1</f>
        <v>101</v>
      </c>
    </row>
    <row r="70" spans="1:12" ht="15" customHeight="1" x14ac:dyDescent="0.3">
      <c r="A70" s="107">
        <f>Sheet1!A1440</f>
        <v>356540105000</v>
      </c>
      <c r="B70" s="770" t="str">
        <f>IFERROR(VLOOKUP(A70,Sheet1!$A$4:$H$2722,5,0),"-")</f>
        <v>Element rigidizare laterala Nonius 242</v>
      </c>
      <c r="C70" s="771"/>
      <c r="D70" s="772"/>
      <c r="E70" s="41" t="str">
        <f>IFERROR(VLOOKUP(A70,Sheet1!$A$4:$N$2722,7,1),"-")</f>
        <v xml:space="preserve">ml </v>
      </c>
      <c r="F70" s="56">
        <f>IFERROR(VLOOKUP(A70,Sheet1!$A$4:$N$2722,9,1),"-")</f>
        <v>0</v>
      </c>
      <c r="G70" s="38">
        <f>IFERROR(VLOOKUP(A70,Sheet1!$A$4:$N$2722,10,1),"-")</f>
        <v>0</v>
      </c>
      <c r="H70" s="57">
        <f>IFERROR(VLOOKUP(A70,Sheet1!$A$4:$N$2722,11,1),"-")</f>
        <v>0</v>
      </c>
      <c r="I70" s="292">
        <f>IFERROR(VLOOKUP($A70,Sheet1!$A$4:$H$2722,8,1),"-")</f>
        <v>3.61</v>
      </c>
      <c r="J70" s="42">
        <f>I70-(I70*Cuprins!$H$32)</f>
        <v>3.61</v>
      </c>
      <c r="L70" s="793"/>
    </row>
    <row r="71" spans="1:12" ht="15" customHeight="1" x14ac:dyDescent="0.3">
      <c r="A71" s="106">
        <f>Sheet1!A1441</f>
        <v>356540111100</v>
      </c>
      <c r="B71" s="773" t="str">
        <f>IFERROR(VLOOKUP(A71,Sheet1!$A$4:$H$2722,5,0),"-")</f>
        <v>Vopsea AMF RAL9010</v>
      </c>
      <c r="C71" s="774" t="e">
        <f>VLOOKUP(#REF!,Sheet1!$A$4:$H$2722,7,1)</f>
        <v>#REF!</v>
      </c>
      <c r="D71" s="775" t="e">
        <f>VLOOKUP(#REF!,Sheet1!$A$4:$H$2722,7,1)</f>
        <v>#REF!</v>
      </c>
      <c r="E71" s="30" t="str">
        <f>IFERROR(VLOOKUP(A71,Sheet1!$A$4:$N$2722,7,1),"-")</f>
        <v xml:space="preserve">ml </v>
      </c>
      <c r="F71" s="55">
        <f>IFERROR(VLOOKUP(A71,Sheet1!$A$4:$N$2722,9,1),"-")</f>
        <v>0</v>
      </c>
      <c r="G71" s="55">
        <f>IFERROR(VLOOKUP(A71,Sheet1!$A$4:$N$2722,10,1),"-")</f>
        <v>0</v>
      </c>
      <c r="H71" s="55">
        <f>IFERROR(VLOOKUP(A71,Sheet1!$A$4:$N$2722,11,1),"-")</f>
        <v>0</v>
      </c>
      <c r="I71" s="26">
        <f>IFERROR(VLOOKUP($A71,Sheet1!$A$4:$H$2722,8,1),"-")</f>
        <v>3.61</v>
      </c>
      <c r="J71" s="26">
        <f>I71-(I71*Cuprins!$H$32)</f>
        <v>3.61</v>
      </c>
      <c r="L71" s="776" t="s">
        <v>3345</v>
      </c>
    </row>
    <row r="72" spans="1:12" ht="15" customHeight="1" x14ac:dyDescent="0.3">
      <c r="A72" s="107">
        <f>Sheet1!A1442</f>
        <v>356540300500</v>
      </c>
      <c r="B72" s="770" t="str">
        <f>IFERROR(VLOOKUP(A72,Sheet1!$A$4:$H$2722,5,0),"-")</f>
        <v>Nonius inferior Donn pt Bandraster DP150</v>
      </c>
      <c r="C72" s="771"/>
      <c r="D72" s="772"/>
      <c r="E72" s="41" t="str">
        <f>IFERROR(VLOOKUP(A72,Sheet1!$A$4:$N$2722,7,1),"-")</f>
        <v xml:space="preserve">ml </v>
      </c>
      <c r="F72" s="56">
        <f>IFERROR(VLOOKUP(A72,Sheet1!$A$4:$N$2722,9,1),"-")</f>
        <v>0</v>
      </c>
      <c r="G72" s="38">
        <f>IFERROR(VLOOKUP(A72,Sheet1!$A$4:$N$2722,10,1),"-")</f>
        <v>0</v>
      </c>
      <c r="H72" s="57">
        <f>IFERROR(VLOOKUP(A72,Sheet1!$A$4:$N$2722,11,1),"-")</f>
        <v>0</v>
      </c>
      <c r="I72" s="292">
        <f>IFERROR(VLOOKUP($A72,Sheet1!$A$4:$H$2722,8,1),"-")</f>
        <v>3.61</v>
      </c>
      <c r="J72" s="42">
        <f>I72-(I72*Cuprins!$H$32)</f>
        <v>3.61</v>
      </c>
      <c r="L72" s="776"/>
    </row>
    <row r="73" spans="1:12" ht="15" customHeight="1" x14ac:dyDescent="0.3">
      <c r="A73" s="106">
        <f>Sheet1!A1443</f>
        <v>356540301000</v>
      </c>
      <c r="B73" s="773" t="str">
        <f>IFERROR(VLOOKUP(A73,Sheet1!$A$4:$H$2722,5,0),"-")</f>
        <v>Clip siguranta DPK-607</v>
      </c>
      <c r="C73" s="774" t="e">
        <f>VLOOKUP(#REF!,Sheet1!$A$4:$H$2722,7,1)</f>
        <v>#REF!</v>
      </c>
      <c r="D73" s="775" t="e">
        <f>VLOOKUP(#REF!,Sheet1!$A$4:$H$2722,7,1)</f>
        <v>#REF!</v>
      </c>
      <c r="E73" s="30" t="str">
        <f>IFERROR(VLOOKUP(A73,Sheet1!$A$4:$N$2722,7,1),"-")</f>
        <v xml:space="preserve">ml </v>
      </c>
      <c r="F73" s="55">
        <f>IFERROR(VLOOKUP(A73,Sheet1!$A$4:$N$2722,9,1),"-")</f>
        <v>0</v>
      </c>
      <c r="G73" s="55">
        <f>IFERROR(VLOOKUP(A73,Sheet1!$A$4:$N$2722,10,1),"-")</f>
        <v>0</v>
      </c>
      <c r="H73" s="55">
        <f>IFERROR(VLOOKUP(A73,Sheet1!$A$4:$N$2722,11,1),"-")</f>
        <v>0</v>
      </c>
      <c r="I73" s="26">
        <f>IFERROR(VLOOKUP($A73,Sheet1!$A$4:$H$2722,8,1),"-")</f>
        <v>3.61</v>
      </c>
      <c r="J73" s="26">
        <f>I73-(I73*Cuprins!$H$32)</f>
        <v>3.61</v>
      </c>
      <c r="L73" s="776"/>
    </row>
    <row r="74" spans="1:12" ht="15" customHeight="1" x14ac:dyDescent="0.3">
      <c r="A74" s="107">
        <f>Sheet1!A1444</f>
        <v>356540301500</v>
      </c>
      <c r="B74" s="770" t="str">
        <f>IFERROR(VLOOKUP(A74,Sheet1!$A$4:$H$2722,5,0),"-")</f>
        <v>Incrucisare Donn pt Bandraster DP150</v>
      </c>
      <c r="C74" s="771"/>
      <c r="D74" s="772"/>
      <c r="E74" s="41" t="str">
        <f>IFERROR(VLOOKUP(A74,Sheet1!$A$4:$N$2722,7,1),"-")</f>
        <v xml:space="preserve">ml </v>
      </c>
      <c r="F74" s="56">
        <f>IFERROR(VLOOKUP(A74,Sheet1!$A$4:$N$2722,9,1),"-")</f>
        <v>0</v>
      </c>
      <c r="G74" s="38">
        <f>IFERROR(VLOOKUP(A74,Sheet1!$A$4:$N$2722,10,1),"-")</f>
        <v>0</v>
      </c>
      <c r="H74" s="57">
        <f>IFERROR(VLOOKUP(A74,Sheet1!$A$4:$N$2722,11,1),"-")</f>
        <v>0</v>
      </c>
      <c r="I74" s="292">
        <f>IFERROR(VLOOKUP($A74,Sheet1!$A$4:$H$2722,8,1),"-")</f>
        <v>3.61</v>
      </c>
      <c r="J74" s="42">
        <f>I74-(I74*Cuprins!$H$32)</f>
        <v>3.61</v>
      </c>
      <c r="L74" s="776"/>
    </row>
    <row r="75" spans="1:12" ht="15" customHeight="1" x14ac:dyDescent="0.3">
      <c r="A75" s="106">
        <f>Sheet1!A1445</f>
        <v>356540302000</v>
      </c>
      <c r="B75" s="773" t="str">
        <f>IFERROR(VLOOKUP(A75,Sheet1!$A$4:$H$2722,5,0),"-")</f>
        <v>Conector Donn pt Bandraster DP150</v>
      </c>
      <c r="C75" s="774" t="e">
        <f>VLOOKUP(#REF!,Sheet1!$A$4:$H$2722,7,1)</f>
        <v>#REF!</v>
      </c>
      <c r="D75" s="775" t="e">
        <f>VLOOKUP(#REF!,Sheet1!$A$4:$H$2722,7,1)</f>
        <v>#REF!</v>
      </c>
      <c r="E75" s="30" t="str">
        <f>IFERROR(VLOOKUP(A75,Sheet1!$A$4:$N$2722,7,1),"-")</f>
        <v xml:space="preserve">ml </v>
      </c>
      <c r="F75" s="55">
        <f>IFERROR(VLOOKUP(A75,Sheet1!$A$4:$N$2722,9,1),"-")</f>
        <v>0</v>
      </c>
      <c r="G75" s="55">
        <f>IFERROR(VLOOKUP(A75,Sheet1!$A$4:$N$2722,10,1),"-")</f>
        <v>0</v>
      </c>
      <c r="H75" s="55">
        <f>IFERROR(VLOOKUP(A75,Sheet1!$A$4:$N$2722,11,1),"-")</f>
        <v>0</v>
      </c>
      <c r="I75" s="26">
        <f>IFERROR(VLOOKUP($A75,Sheet1!$A$4:$H$2722,8,1),"-")</f>
        <v>3.61</v>
      </c>
      <c r="J75" s="26">
        <f>I75-(I75*Cuprins!$H$32)</f>
        <v>3.61</v>
      </c>
      <c r="L75" s="776"/>
    </row>
    <row r="76" spans="1:12" ht="15" customHeight="1" x14ac:dyDescent="0.3">
      <c r="A76" s="107">
        <f>Sheet1!A1446</f>
        <v>356540302200</v>
      </c>
      <c r="B76" s="770" t="str">
        <f>IFERROR(VLOOKUP(A76,Sheet1!$A$4:$H$2722,5,0),"-")</f>
        <v>Nonius superior 540 mm, nr. 160</v>
      </c>
      <c r="C76" s="771"/>
      <c r="D76" s="772"/>
      <c r="E76" s="41" t="str">
        <f>IFERROR(VLOOKUP(A76,Sheet1!$A$4:$N$2722,7,1),"-")</f>
        <v xml:space="preserve">ml </v>
      </c>
      <c r="F76" s="56">
        <f>IFERROR(VLOOKUP(A76,Sheet1!$A$4:$N$2722,9,1),"-")</f>
        <v>0</v>
      </c>
      <c r="G76" s="38">
        <f>IFERROR(VLOOKUP(A76,Sheet1!$A$4:$N$2722,10,1),"-")</f>
        <v>0</v>
      </c>
      <c r="H76" s="57">
        <f>IFERROR(VLOOKUP(A76,Sheet1!$A$4:$N$2722,11,1),"-")</f>
        <v>0</v>
      </c>
      <c r="I76" s="292">
        <f>IFERROR(VLOOKUP($A76,Sheet1!$A$4:$H$2722,8,1),"-")</f>
        <v>3.61</v>
      </c>
      <c r="J76" s="42">
        <f>I76-(I76*Cuprins!$H$32)</f>
        <v>3.61</v>
      </c>
      <c r="L76" s="776"/>
    </row>
    <row r="77" spans="1:12" ht="15" customHeight="1" x14ac:dyDescent="0.3">
      <c r="A77" s="106">
        <f>Sheet1!A1447</f>
        <v>356540302300</v>
      </c>
      <c r="B77" s="773" t="str">
        <f>IFERROR(VLOOKUP(A77,Sheet1!$A$4:$H$2722,5,0),"-")</f>
        <v>Nonius superior 640 mm, nr. 170</v>
      </c>
      <c r="C77" s="774" t="e">
        <f>VLOOKUP(#REF!,Sheet1!$A$4:$H$2722,7,1)</f>
        <v>#REF!</v>
      </c>
      <c r="D77" s="775" t="e">
        <f>VLOOKUP(#REF!,Sheet1!$A$4:$H$2722,7,1)</f>
        <v>#REF!</v>
      </c>
      <c r="E77" s="30" t="str">
        <f>IFERROR(VLOOKUP(A77,Sheet1!$A$4:$N$2722,7,1),"-")</f>
        <v xml:space="preserve">ml </v>
      </c>
      <c r="F77" s="55">
        <f>IFERROR(VLOOKUP(A77,Sheet1!$A$4:$N$2722,9,1),"-")</f>
        <v>0</v>
      </c>
      <c r="G77" s="55">
        <f>IFERROR(VLOOKUP(A77,Sheet1!$A$4:$N$2722,10,1),"-")</f>
        <v>0</v>
      </c>
      <c r="H77" s="55">
        <f>IFERROR(VLOOKUP(A77,Sheet1!$A$4:$N$2722,11,1),"-")</f>
        <v>0</v>
      </c>
      <c r="I77" s="26">
        <f>IFERROR(VLOOKUP($A77,Sheet1!$A$4:$H$2722,8,1),"-")</f>
        <v>3.61</v>
      </c>
      <c r="J77" s="26">
        <f>I77-(I77*Cuprins!$H$32)</f>
        <v>3.61</v>
      </c>
      <c r="L77" s="776"/>
    </row>
    <row r="78" spans="1:12" ht="15" customHeight="1" x14ac:dyDescent="0.3">
      <c r="A78" s="107"/>
      <c r="B78" s="770" t="str">
        <f>IFERROR(VLOOKUP(A78,Sheet1!$A$4:$H$2722,5,0),"-")</f>
        <v>-</v>
      </c>
      <c r="C78" s="771"/>
      <c r="D78" s="772"/>
      <c r="E78" s="41" t="str">
        <f>IFERROR(VLOOKUP(A78,Sheet1!$A$4:$N$2722,7,1),"-")</f>
        <v>-</v>
      </c>
      <c r="F78" s="56" t="str">
        <f>IFERROR(VLOOKUP(A78,Sheet1!$A$4:$N$2722,9,1),"-")</f>
        <v>-</v>
      </c>
      <c r="G78" s="38" t="str">
        <f>IFERROR(VLOOKUP(A78,Sheet1!$A$4:$N$2722,10,1),"-")</f>
        <v>-</v>
      </c>
      <c r="H78" s="57" t="str">
        <f>IFERROR(VLOOKUP(A78,Sheet1!$A$4:$N$2722,11,1),"-")</f>
        <v>-</v>
      </c>
      <c r="I78" s="292" t="str">
        <f>IFERROR(VLOOKUP($A78,Sheet1!$A$4:$H$2722,8,1),"-")</f>
        <v>-</v>
      </c>
      <c r="J78" s="42" t="str">
        <f>IFERROR(VLOOKUP($A78,Sheet1!$A$4:$H$2722,8,1),"-")</f>
        <v>-</v>
      </c>
      <c r="K78" s="7"/>
      <c r="L78" s="776"/>
    </row>
    <row r="79" spans="1:12" ht="15" customHeight="1" x14ac:dyDescent="0.3">
      <c r="A79" s="106"/>
      <c r="B79" s="773" t="str">
        <f>IFERROR(VLOOKUP(A79,Sheet1!$A$4:$H$2722,5,0),"-")</f>
        <v>-</v>
      </c>
      <c r="C79" s="774" t="e">
        <f>VLOOKUP(#REF!,Sheet1!$A$4:$H$2722,7,1)</f>
        <v>#REF!</v>
      </c>
      <c r="D79" s="775" t="e">
        <f>VLOOKUP(#REF!,Sheet1!$A$4:$H$2722,7,1)</f>
        <v>#REF!</v>
      </c>
      <c r="E79" s="30" t="str">
        <f>IFERROR(VLOOKUP(A79,Sheet1!$A$4:$N$2722,7,1),"-")</f>
        <v>-</v>
      </c>
      <c r="F79" s="55" t="str">
        <f>IFERROR(VLOOKUP(A79,Sheet1!$A$4:$N$2722,9,1),"-")</f>
        <v>-</v>
      </c>
      <c r="G79" s="55" t="str">
        <f>IFERROR(VLOOKUP(A79,Sheet1!$A$4:$N$2722,10,1),"-")</f>
        <v>-</v>
      </c>
      <c r="H79" s="55" t="str">
        <f>IFERROR(VLOOKUP(A79,Sheet1!$A$4:$N$2722,11,1),"-")</f>
        <v>-</v>
      </c>
      <c r="I79" s="26" t="str">
        <f>IFERROR(VLOOKUP($A79,Sheet1!$A$4:$H$2722,8,1),"-")</f>
        <v>-</v>
      </c>
      <c r="J79" s="26" t="str">
        <f>IFERROR(VLOOKUP($A79,Sheet1!$A$4:$H$2722,8,1),"-")</f>
        <v>-</v>
      </c>
      <c r="K79" s="9"/>
      <c r="L79" s="776"/>
    </row>
    <row r="80" spans="1:12" ht="15" customHeight="1" x14ac:dyDescent="0.3">
      <c r="A80" s="108"/>
      <c r="B80" s="614"/>
      <c r="C80" s="609"/>
      <c r="D80" s="615"/>
      <c r="E80" s="264"/>
      <c r="F80" s="238"/>
      <c r="G80" s="264"/>
      <c r="H80" s="264"/>
      <c r="I80" s="302"/>
      <c r="J80" s="43"/>
      <c r="L80" s="776"/>
    </row>
    <row r="81" spans="11:12" ht="15" customHeight="1" x14ac:dyDescent="0.3">
      <c r="K81" s="9"/>
      <c r="L81" s="776"/>
    </row>
    <row r="82" spans="11:12" ht="15" customHeight="1" x14ac:dyDescent="0.3">
      <c r="K82" s="9"/>
      <c r="L82" s="776"/>
    </row>
    <row r="83" spans="11:12" ht="15" customHeight="1" x14ac:dyDescent="0.3">
      <c r="K83" s="9"/>
      <c r="L83" s="776"/>
    </row>
    <row r="84" spans="11:12" ht="15" customHeight="1" x14ac:dyDescent="0.3">
      <c r="K84" s="9"/>
      <c r="L84" s="776"/>
    </row>
    <row r="85" spans="11:12" ht="15" customHeight="1" x14ac:dyDescent="0.3">
      <c r="K85" s="9"/>
      <c r="L85" s="776"/>
    </row>
    <row r="86" spans="11:12" ht="15" customHeight="1" x14ac:dyDescent="0.3">
      <c r="K86" s="9"/>
      <c r="L86" s="776"/>
    </row>
    <row r="87" spans="11:12" ht="15" customHeight="1" x14ac:dyDescent="0.3">
      <c r="K87" s="9"/>
      <c r="L87" s="776"/>
    </row>
    <row r="88" spans="11:12" ht="15" customHeight="1" x14ac:dyDescent="0.3">
      <c r="K88" s="9"/>
      <c r="L88" s="776"/>
    </row>
    <row r="89" spans="11:12" ht="15" customHeight="1" x14ac:dyDescent="0.3">
      <c r="K89" s="9"/>
      <c r="L89" s="776"/>
    </row>
    <row r="90" spans="11:12" ht="15" customHeight="1" x14ac:dyDescent="0.3">
      <c r="K90" s="9"/>
      <c r="L90" s="776"/>
    </row>
    <row r="91" spans="11:12" ht="15" customHeight="1" x14ac:dyDescent="0.3">
      <c r="L91" s="776"/>
    </row>
    <row r="92" spans="11:12" ht="15" customHeight="1" x14ac:dyDescent="0.3">
      <c r="L92" s="776"/>
    </row>
    <row r="93" spans="11:12" ht="15" customHeight="1" x14ac:dyDescent="0.3">
      <c r="L93" s="776"/>
    </row>
    <row r="94" spans="11:12" ht="15" customHeight="1" x14ac:dyDescent="0.3">
      <c r="L94" s="776"/>
    </row>
    <row r="95" spans="11:12" ht="15" customHeight="1" x14ac:dyDescent="0.3">
      <c r="L95" s="776"/>
    </row>
    <row r="96" spans="11:12" ht="15" customHeight="1" x14ac:dyDescent="0.3">
      <c r="L96" s="776"/>
    </row>
    <row r="97" spans="1:12" ht="15" customHeight="1" x14ac:dyDescent="0.3">
      <c r="L97" s="776"/>
    </row>
    <row r="98" spans="1:12" ht="15" customHeight="1" x14ac:dyDescent="0.3">
      <c r="K98" s="7"/>
      <c r="L98" s="776"/>
    </row>
    <row r="99" spans="1:12" ht="15" customHeight="1" x14ac:dyDescent="0.3">
      <c r="L99" s="776"/>
    </row>
    <row r="100" spans="1:12" ht="15" customHeight="1" x14ac:dyDescent="0.3">
      <c r="L100" s="776"/>
    </row>
    <row r="101" spans="1:12" ht="15" customHeight="1" x14ac:dyDescent="0.3">
      <c r="K101" s="9"/>
      <c r="L101" s="776"/>
    </row>
    <row r="102" spans="1:12" ht="15" customHeight="1" x14ac:dyDescent="0.3">
      <c r="L102" s="776"/>
    </row>
    <row r="103" spans="1:12" ht="15" customHeight="1" x14ac:dyDescent="0.3">
      <c r="L103" s="776"/>
    </row>
    <row r="104" spans="1:12" ht="15" customHeight="1" x14ac:dyDescent="0.3">
      <c r="L104" s="776"/>
    </row>
    <row r="105" spans="1:12" ht="15" customHeight="1" x14ac:dyDescent="0.3">
      <c r="K105" s="7"/>
      <c r="L105" s="776"/>
    </row>
    <row r="106" spans="1:12" ht="15" customHeight="1" x14ac:dyDescent="0.3">
      <c r="L106" s="777" t="s">
        <v>2983</v>
      </c>
    </row>
    <row r="107" spans="1:12" ht="15" customHeight="1" thickBot="1" x14ac:dyDescent="0.35">
      <c r="L107" s="777"/>
    </row>
    <row r="108" spans="1:12" ht="15" customHeight="1" x14ac:dyDescent="0.3">
      <c r="A108" s="686"/>
      <c r="B108" s="794" t="s">
        <v>3232</v>
      </c>
      <c r="C108" s="794"/>
      <c r="D108" s="794"/>
      <c r="E108" s="794"/>
      <c r="F108" s="794"/>
      <c r="G108" s="794"/>
      <c r="H108" s="794"/>
      <c r="I108" s="738"/>
      <c r="J108" s="664"/>
      <c r="L108" s="777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777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K110" s="9"/>
      <c r="L110" s="777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777"/>
    </row>
    <row r="112" spans="1:12" ht="15" customHeight="1" x14ac:dyDescent="0.3">
      <c r="A112" s="667"/>
      <c r="B112" s="669" t="s">
        <v>2983</v>
      </c>
      <c r="C112" s="669"/>
      <c r="D112" s="669"/>
      <c r="E112" s="669"/>
      <c r="F112" s="669"/>
      <c r="G112" s="669"/>
      <c r="H112" s="669"/>
      <c r="I112" s="671"/>
      <c r="J112" s="672"/>
      <c r="L112" s="77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77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L114" s="777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777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777"/>
    </row>
    <row r="117" spans="1:12" ht="15" customHeight="1" x14ac:dyDescent="0.3">
      <c r="A117" s="106">
        <f>Sheet1!A1454</f>
        <v>356541100100</v>
      </c>
      <c r="B117" s="773" t="str">
        <f>IFERROR(VLOOKUP(A117,Sheet1!$A$4:$H$2722,5,0),"-")</f>
        <v>Sarma suspendare, 200 ml</v>
      </c>
      <c r="C117" s="774" t="e">
        <f>VLOOKUP(#REF!,Sheet1!$A$4:$H$2722,7,1)</f>
        <v>#REF!</v>
      </c>
      <c r="D117" s="775" t="e">
        <f>VLOOKUP(#REF!,Sheet1!$A$4:$H$2722,7,1)</f>
        <v>#REF!</v>
      </c>
      <c r="E117" s="30" t="str">
        <f>IFERROR(VLOOKUP(A117,Sheet1!$A$4:$N$2722,7,1),"-")</f>
        <v>rol</v>
      </c>
      <c r="F117" s="55">
        <f>IFERROR(VLOOKUP(A117,Sheet1!$A$4:$N$2722,9,1),"-")</f>
        <v>0</v>
      </c>
      <c r="G117" s="55">
        <f>IFERROR(VLOOKUP(A117,Sheet1!$A$4:$N$2722,10,1),"-")</f>
        <v>0</v>
      </c>
      <c r="H117" s="55">
        <f>IFERROR(VLOOKUP(A117,Sheet1!$A$4:$N$2722,11,1),"-")</f>
        <v>0</v>
      </c>
      <c r="I117" s="26">
        <f>IFERROR(VLOOKUP($A117,Sheet1!$A$4:$H$2722,8,1),"-")</f>
        <v>91.78</v>
      </c>
      <c r="J117" s="26">
        <f>I117-(I117*Cuprins!$H$32)</f>
        <v>91.78</v>
      </c>
      <c r="L117" s="777"/>
    </row>
    <row r="118" spans="1:12" ht="15" customHeight="1" x14ac:dyDescent="0.3">
      <c r="A118" s="107">
        <f>Sheet1!A1455</f>
        <v>356541100200</v>
      </c>
      <c r="B118" s="770" t="str">
        <f>IFERROR(VLOOKUP(A118,Sheet1!$A$4:$H$2722,5,0),"-")</f>
        <v>Set de suspendare (deck hanging) - 2 buc</v>
      </c>
      <c r="C118" s="771" t="e">
        <f>VLOOKUP(#REF!,Sheet1!$A$4:$H$2722,7,1)</f>
        <v>#REF!</v>
      </c>
      <c r="D118" s="772" t="e">
        <f>VLOOKUP(#REF!,Sheet1!$A$4:$H$2722,7,1)</f>
        <v>#REF!</v>
      </c>
      <c r="E118" s="41" t="str">
        <f>IFERROR(VLOOKUP(A118,Sheet1!$A$4:$N$2722,7,1),"-")</f>
        <v>pac</v>
      </c>
      <c r="F118" s="56">
        <f>IFERROR(VLOOKUP(A118,Sheet1!$A$4:$N$2722,9,1),"-")</f>
        <v>0</v>
      </c>
      <c r="G118" s="38">
        <f>IFERROR(VLOOKUP(A118,Sheet1!$A$4:$N$2722,10,1),"-")</f>
        <v>0</v>
      </c>
      <c r="H118" s="57">
        <f>IFERROR(VLOOKUP(A118,Sheet1!$A$4:$N$2722,11,1),"-")</f>
        <v>0</v>
      </c>
      <c r="I118" s="292">
        <f>IFERROR(VLOOKUP($A118,Sheet1!$A$4:$H$2722,8,1),"-")</f>
        <v>173.48</v>
      </c>
      <c r="J118" s="42">
        <f>I118-(I118*Cuprins!$H$32)</f>
        <v>173.48</v>
      </c>
      <c r="K118" s="7"/>
      <c r="L118" s="777"/>
    </row>
    <row r="119" spans="1:12" ht="15" customHeight="1" x14ac:dyDescent="0.3">
      <c r="A119" s="106">
        <f>Sheet1!A1456</f>
        <v>356541100400</v>
      </c>
      <c r="B119" s="773" t="str">
        <f>IFERROR(VLOOKUP(A119,Sheet1!$A$4:$H$2722,5,0),"-")</f>
        <v>Set de suspendare Optima L Canopy -4 buc</v>
      </c>
      <c r="C119" s="774" t="e">
        <f>VLOOKUP(#REF!,Sheet1!$A$4:$H$2722,7,1)</f>
        <v>#REF!</v>
      </c>
      <c r="D119" s="775" t="e">
        <f>VLOOKUP(#REF!,Sheet1!$A$4:$H$2722,7,1)</f>
        <v>#REF!</v>
      </c>
      <c r="E119" s="30" t="str">
        <f>IFERROR(VLOOKUP(A119,Sheet1!$A$4:$N$2722,7,1),"-")</f>
        <v>pac</v>
      </c>
      <c r="F119" s="55">
        <f>IFERROR(VLOOKUP(A119,Sheet1!$A$4:$N$2722,9,1),"-")</f>
        <v>0</v>
      </c>
      <c r="G119" s="55">
        <f>IFERROR(VLOOKUP(A119,Sheet1!$A$4:$N$2722,10,1),"-")</f>
        <v>0</v>
      </c>
      <c r="H119" s="55">
        <f>IFERROR(VLOOKUP(A119,Sheet1!$A$4:$N$2722,11,1),"-")</f>
        <v>0</v>
      </c>
      <c r="I119" s="26">
        <f>IFERROR(VLOOKUP($A119,Sheet1!$A$4:$H$2722,8,1),"-")</f>
        <v>205.4</v>
      </c>
      <c r="J119" s="26">
        <f>I119-(I119*Cuprins!$H$32)</f>
        <v>205.4</v>
      </c>
      <c r="L119" s="777"/>
    </row>
    <row r="120" spans="1:12" ht="15" customHeight="1" x14ac:dyDescent="0.3">
      <c r="A120" s="107">
        <f>Sheet1!A1457</f>
        <v>356541100500</v>
      </c>
      <c r="B120" s="770" t="str">
        <f>IFERROR(VLOOKUP(A120,Sheet1!$A$4:$H$2722,5,0),"-")</f>
        <v>Clema antiseismica profil principal Arm</v>
      </c>
      <c r="C120" s="771" t="e">
        <f>VLOOKUP(#REF!,Sheet1!$A$4:$H$2722,7,1)</f>
        <v>#REF!</v>
      </c>
      <c r="D120" s="772" t="e">
        <f>VLOOKUP(#REF!,Sheet1!$A$4:$H$2722,7,1)</f>
        <v>#REF!</v>
      </c>
      <c r="E120" s="41" t="str">
        <f>IFERROR(VLOOKUP(A120,Sheet1!$A$4:$N$2722,7,1),"-")</f>
        <v>pac</v>
      </c>
      <c r="F120" s="56">
        <f>IFERROR(VLOOKUP(A120,Sheet1!$A$4:$N$2722,9,1),"-")</f>
        <v>0</v>
      </c>
      <c r="G120" s="38">
        <f>IFERROR(VLOOKUP(A120,Sheet1!$A$4:$N$2722,10,1),"-")</f>
        <v>0</v>
      </c>
      <c r="H120" s="57">
        <f>IFERROR(VLOOKUP(A120,Sheet1!$A$4:$N$2722,11,1),"-")</f>
        <v>0</v>
      </c>
      <c r="I120" s="292">
        <f>IFERROR(VLOOKUP($A120,Sheet1!$A$4:$H$2722,8,1),"-")</f>
        <v>438.86</v>
      </c>
      <c r="J120" s="42">
        <f>I120-(I120*Cuprins!$H$32)</f>
        <v>438.86</v>
      </c>
      <c r="L120" s="777"/>
    </row>
    <row r="121" spans="1:12" ht="15" customHeight="1" x14ac:dyDescent="0.3">
      <c r="A121" s="106">
        <f>Sheet1!A1458</f>
        <v>356541100600</v>
      </c>
      <c r="B121" s="773" t="str">
        <f>IFERROR(VLOOKUP(A121,Sheet1!$A$4:$H$2722,5,0),"-")</f>
        <v xml:space="preserve">Coltar interior perimetral Shadowline </v>
      </c>
      <c r="C121" s="774" t="e">
        <f>VLOOKUP(#REF!,Sheet1!$A$4:$H$2722,7,1)</f>
        <v>#REF!</v>
      </c>
      <c r="D121" s="775" t="e">
        <f>VLOOKUP(#REF!,Sheet1!$A$4:$H$2722,7,1)</f>
        <v>#REF!</v>
      </c>
      <c r="E121" s="30" t="str">
        <f>IFERROR(VLOOKUP(A121,Sheet1!$A$4:$N$2722,7,1),"-")</f>
        <v>buc</v>
      </c>
      <c r="F121" s="55">
        <f>IFERROR(VLOOKUP(A121,Sheet1!$A$4:$N$2722,9,1),"-")</f>
        <v>0</v>
      </c>
      <c r="G121" s="55">
        <f>IFERROR(VLOOKUP(A121,Sheet1!$A$4:$N$2722,10,1),"-")</f>
        <v>0</v>
      </c>
      <c r="H121" s="55">
        <f>IFERROR(VLOOKUP(A121,Sheet1!$A$4:$N$2722,11,1),"-")</f>
        <v>0</v>
      </c>
      <c r="I121" s="26">
        <f>IFERROR(VLOOKUP($A121,Sheet1!$A$4:$H$2722,8,1),"-")</f>
        <v>248</v>
      </c>
      <c r="J121" s="26">
        <f>I121-(I121*Cuprins!$H$32)</f>
        <v>248</v>
      </c>
      <c r="L121" s="793">
        <f>L69+1</f>
        <v>102</v>
      </c>
    </row>
    <row r="122" spans="1:12" ht="15" customHeight="1" x14ac:dyDescent="0.3">
      <c r="A122" s="107">
        <f>Sheet1!A1459</f>
        <v>356541100700</v>
      </c>
      <c r="B122" s="770" t="str">
        <f>IFERROR(VLOOKUP(A122,Sheet1!$A$4:$H$2722,5,0),"-")</f>
        <v>Coltar exterior perimteral Shadowline</v>
      </c>
      <c r="C122" s="771" t="e">
        <f>VLOOKUP(#REF!,Sheet1!$A$4:$H$2722,7,1)</f>
        <v>#REF!</v>
      </c>
      <c r="D122" s="772" t="e">
        <f>VLOOKUP(#REF!,Sheet1!$A$4:$H$2722,7,1)</f>
        <v>#REF!</v>
      </c>
      <c r="E122" s="41" t="str">
        <f>IFERROR(VLOOKUP(A122,Sheet1!$A$4:$N$2722,7,1),"-")</f>
        <v>buc</v>
      </c>
      <c r="F122" s="56">
        <f>IFERROR(VLOOKUP(A122,Sheet1!$A$4:$N$2722,9,1),"-")</f>
        <v>0</v>
      </c>
      <c r="G122" s="38">
        <f>IFERROR(VLOOKUP(A122,Sheet1!$A$4:$N$2722,10,1),"-")</f>
        <v>0</v>
      </c>
      <c r="H122" s="57">
        <f>IFERROR(VLOOKUP(A122,Sheet1!$A$4:$N$2722,11,1),"-")</f>
        <v>0</v>
      </c>
      <c r="I122" s="292">
        <f>IFERROR(VLOOKUP($A122,Sheet1!$A$4:$H$2722,8,1),"-")</f>
        <v>248</v>
      </c>
      <c r="J122" s="42">
        <f>I122-(I122*Cuprins!$H$32)</f>
        <v>248</v>
      </c>
      <c r="L122" s="793"/>
    </row>
    <row r="123" spans="1:12" ht="15" customHeight="1" x14ac:dyDescent="0.3">
      <c r="A123" s="106">
        <f>Sheet1!A1460</f>
        <v>356541100800</v>
      </c>
      <c r="B123" s="773" t="str">
        <f>IFERROR(VLOOKUP(A123,Sheet1!$A$4:$H$2722,5,0),"-")</f>
        <v>Racord suspensie perimetral DP12 (100)</v>
      </c>
      <c r="C123" s="774" t="e">
        <f>VLOOKUP(#REF!,Sheet1!$A$4:$H$2722,7,1)</f>
        <v>#REF!</v>
      </c>
      <c r="D123" s="775" t="e">
        <f>VLOOKUP(#REF!,Sheet1!$A$4:$H$2722,7,1)</f>
        <v>#REF!</v>
      </c>
      <c r="E123" s="30" t="str">
        <f>IFERROR(VLOOKUP(A123,Sheet1!$A$4:$N$2722,7,1),"-")</f>
        <v>cut</v>
      </c>
      <c r="F123" s="55">
        <f>IFERROR(VLOOKUP(A123,Sheet1!$A$4:$N$2722,9,1),"-")</f>
        <v>0</v>
      </c>
      <c r="G123" s="55">
        <f>IFERROR(VLOOKUP(A123,Sheet1!$A$4:$N$2722,10,1),"-")</f>
        <v>0</v>
      </c>
      <c r="H123" s="55">
        <f>IFERROR(VLOOKUP(A123,Sheet1!$A$4:$N$2722,11,1),"-")</f>
        <v>0</v>
      </c>
      <c r="I123" s="26">
        <f>IFERROR(VLOOKUP($A123,Sheet1!$A$4:$H$2722,8,1),"-")</f>
        <v>0</v>
      </c>
      <c r="J123" s="26">
        <f>I123-(I123*Cuprins!$H$32)</f>
        <v>0</v>
      </c>
      <c r="L123" s="776" t="s">
        <v>3345</v>
      </c>
    </row>
    <row r="124" spans="1:12" ht="15" customHeight="1" x14ac:dyDescent="0.3">
      <c r="A124" s="107">
        <f>Sheet1!A1461</f>
        <v>356541100900</v>
      </c>
      <c r="B124" s="770" t="str">
        <f>IFERROR(VLOOKUP(A124,Sheet1!$A$4:$H$2722,5,0),"-")</f>
        <v xml:space="preserve">Clip acces tavan (access clip) 100 buc </v>
      </c>
      <c r="C124" s="771" t="e">
        <f>VLOOKUP(#REF!,Sheet1!$A$4:$H$2722,7,1)</f>
        <v>#REF!</v>
      </c>
      <c r="D124" s="772" t="e">
        <f>VLOOKUP(#REF!,Sheet1!$A$4:$H$2722,7,1)</f>
        <v>#REF!</v>
      </c>
      <c r="E124" s="41" t="str">
        <f>IFERROR(VLOOKUP(A124,Sheet1!$A$4:$N$2722,7,1),"-")</f>
        <v>buc</v>
      </c>
      <c r="F124" s="56">
        <f>IFERROR(VLOOKUP(A124,Sheet1!$A$4:$N$2722,9,1),"-")</f>
        <v>0</v>
      </c>
      <c r="G124" s="38">
        <f>IFERROR(VLOOKUP(A124,Sheet1!$A$4:$N$2722,10,1),"-")</f>
        <v>0</v>
      </c>
      <c r="H124" s="57">
        <f>IFERROR(VLOOKUP(A124,Sheet1!$A$4:$N$2722,11,1),"-")</f>
        <v>0</v>
      </c>
      <c r="I124" s="292">
        <f>IFERROR(VLOOKUP($A124,Sheet1!$A$4:$H$2722,8,1),"-")</f>
        <v>404.7</v>
      </c>
      <c r="J124" s="42">
        <f>I124-(I124*Cuprins!$H$32)</f>
        <v>404.7</v>
      </c>
      <c r="L124" s="776"/>
    </row>
    <row r="125" spans="1:12" ht="15" customHeight="1" x14ac:dyDescent="0.3">
      <c r="A125" s="106">
        <f>Sheet1!A1462</f>
        <v>356541101000</v>
      </c>
      <c r="B125" s="773" t="str">
        <f>IFERROR(VLOOKUP(A125,Sheet1!$A$4:$H$2722,5,0),"-")</f>
        <v>Bolt expansiune M6x30 (100 buc/cut)</v>
      </c>
      <c r="C125" s="774" t="e">
        <f>VLOOKUP(#REF!,Sheet1!$A$4:$H$2722,7,1)</f>
        <v>#REF!</v>
      </c>
      <c r="D125" s="775" t="e">
        <f>VLOOKUP(#REF!,Sheet1!$A$4:$H$2722,7,1)</f>
        <v>#REF!</v>
      </c>
      <c r="E125" s="30" t="str">
        <f>IFERROR(VLOOKUP(A125,Sheet1!$A$4:$N$2722,7,1),"-")</f>
        <v>buc</v>
      </c>
      <c r="F125" s="55">
        <f>IFERROR(VLOOKUP(A125,Sheet1!$A$4:$N$2722,9,1),"-")</f>
        <v>0</v>
      </c>
      <c r="G125" s="55">
        <f>IFERROR(VLOOKUP(A125,Sheet1!$A$4:$N$2722,10,1),"-")</f>
        <v>0</v>
      </c>
      <c r="H125" s="55">
        <f>IFERROR(VLOOKUP(A125,Sheet1!$A$4:$N$2722,11,1),"-")</f>
        <v>0</v>
      </c>
      <c r="I125" s="26">
        <f>IFERROR(VLOOKUP($A125,Sheet1!$A$4:$H$2722,8,1),"-")</f>
        <v>149.81</v>
      </c>
      <c r="J125" s="26">
        <f>I125-(I125*Cuprins!$H$32)</f>
        <v>149.81</v>
      </c>
      <c r="L125" s="776"/>
    </row>
    <row r="126" spans="1:12" ht="15" customHeight="1" x14ac:dyDescent="0.3">
      <c r="A126" s="107">
        <f>Sheet1!A1463</f>
        <v>356541101500</v>
      </c>
      <c r="B126" s="770" t="str">
        <f>IFERROR(VLOOKUP(A126,Sheet1!$A$4:$H$2722,5,0),"-")</f>
        <v>Bolt hexagonal M6x16 (100 buc/cut)</v>
      </c>
      <c r="C126" s="771" t="e">
        <f>VLOOKUP(#REF!,Sheet1!$A$4:$H$2722,7,1)</f>
        <v>#REF!</v>
      </c>
      <c r="D126" s="772" t="e">
        <f>VLOOKUP(#REF!,Sheet1!$A$4:$H$2722,7,1)</f>
        <v>#REF!</v>
      </c>
      <c r="E126" s="41" t="str">
        <f>IFERROR(VLOOKUP(A126,Sheet1!$A$4:$N$2722,7,1),"-")</f>
        <v>buc</v>
      </c>
      <c r="F126" s="56">
        <f>IFERROR(VLOOKUP(A126,Sheet1!$A$4:$N$2722,9,1),"-")</f>
        <v>0</v>
      </c>
      <c r="G126" s="38">
        <f>IFERROR(VLOOKUP(A126,Sheet1!$A$4:$N$2722,10,1),"-")</f>
        <v>0</v>
      </c>
      <c r="H126" s="57">
        <f>IFERROR(VLOOKUP(A126,Sheet1!$A$4:$N$2722,11,1),"-")</f>
        <v>0</v>
      </c>
      <c r="I126" s="292">
        <f>IFERROR(VLOOKUP($A126,Sheet1!$A$4:$H$2722,8,1),"-")</f>
        <v>24.75</v>
      </c>
      <c r="J126" s="42">
        <f>I126-(I126*Cuprins!$H$32)</f>
        <v>24.75</v>
      </c>
      <c r="L126" s="776"/>
    </row>
    <row r="127" spans="1:12" ht="15" customHeight="1" x14ac:dyDescent="0.3">
      <c r="A127" s="106">
        <f>Sheet1!A1465</f>
        <v>356541101700</v>
      </c>
      <c r="B127" s="773" t="str">
        <f>IFERROR(VLOOKUP(A127,Sheet1!$A$4:$H$2722,5,0),"-")</f>
        <v>Saiba M6 (100 buc/cut)</v>
      </c>
      <c r="C127" s="774" t="e">
        <f>VLOOKUP(#REF!,Sheet1!$A$4:$H$2722,7,1)</f>
        <v>#REF!</v>
      </c>
      <c r="D127" s="775" t="e">
        <f>VLOOKUP(#REF!,Sheet1!$A$4:$H$2722,7,1)</f>
        <v>#REF!</v>
      </c>
      <c r="E127" s="30" t="str">
        <f>IFERROR(VLOOKUP(A127,Sheet1!$A$4:$N$2722,7,1),"-")</f>
        <v>buc</v>
      </c>
      <c r="F127" s="55">
        <f>IFERROR(VLOOKUP(A127,Sheet1!$A$4:$N$2722,9,1),"-")</f>
        <v>0</v>
      </c>
      <c r="G127" s="55">
        <f>IFERROR(VLOOKUP(A127,Sheet1!$A$4:$N$2722,10,1),"-")</f>
        <v>0</v>
      </c>
      <c r="H127" s="55">
        <f>IFERROR(VLOOKUP(A127,Sheet1!$A$4:$N$2722,11,1),"-")</f>
        <v>0</v>
      </c>
      <c r="I127" s="26">
        <f>IFERROR(VLOOKUP($A127,Sheet1!$A$4:$H$2722,8,1),"-")</f>
        <v>7.58</v>
      </c>
      <c r="J127" s="26">
        <f>I127-(I127*Cuprins!$H$32)</f>
        <v>7.58</v>
      </c>
      <c r="L127" s="776"/>
    </row>
    <row r="128" spans="1:12" ht="15" customHeight="1" x14ac:dyDescent="0.3">
      <c r="A128" s="107">
        <f>Sheet1!A1464</f>
        <v>356541101600</v>
      </c>
      <c r="B128" s="770" t="str">
        <f>IFERROR(VLOOKUP(A128,Sheet1!$A$4:$H$2722,5,0),"-")</f>
        <v>Piulita M6 (100 buc/cut)</v>
      </c>
      <c r="C128" s="771" t="e">
        <f>VLOOKUP(#REF!,Sheet1!$A$4:$H$2722,7,1)</f>
        <v>#REF!</v>
      </c>
      <c r="D128" s="772" t="e">
        <f>VLOOKUP(#REF!,Sheet1!$A$4:$H$2722,7,1)</f>
        <v>#REF!</v>
      </c>
      <c r="E128" s="41" t="str">
        <f>IFERROR(VLOOKUP(A128,Sheet1!$A$4:$N$2722,7,1),"-")</f>
        <v>buc</v>
      </c>
      <c r="F128" s="56">
        <f>IFERROR(VLOOKUP(A128,Sheet1!$A$4:$N$2722,9,1),"-")</f>
        <v>0</v>
      </c>
      <c r="G128" s="38">
        <f>IFERROR(VLOOKUP(A128,Sheet1!$A$4:$N$2722,10,1),"-")</f>
        <v>0</v>
      </c>
      <c r="H128" s="57">
        <f>IFERROR(VLOOKUP(A128,Sheet1!$A$4:$N$2722,11,1),"-")</f>
        <v>0</v>
      </c>
      <c r="I128" s="292">
        <f>IFERROR(VLOOKUP($A128,Sheet1!$A$4:$H$2722,8,1),"-")</f>
        <v>18.37</v>
      </c>
      <c r="J128" s="42">
        <f>I128-(I128*Cuprins!$H$32)</f>
        <v>18.37</v>
      </c>
      <c r="K128" s="8"/>
      <c r="L128" s="776"/>
    </row>
    <row r="129" spans="1:12" ht="15" customHeight="1" x14ac:dyDescent="0.3">
      <c r="A129" s="106">
        <f>Sheet1!A1466</f>
        <v>356541102000</v>
      </c>
      <c r="B129" s="773" t="str">
        <f>IFERROR(VLOOKUP(A129,Sheet1!$A$4:$H$2722,5,0),"-")</f>
        <v>Clip margine pt. Ultima Vector</v>
      </c>
      <c r="C129" s="774" t="e">
        <f>VLOOKUP(#REF!,Sheet1!$A$4:$H$2722,7,1)</f>
        <v>#REF!</v>
      </c>
      <c r="D129" s="775" t="e">
        <f>VLOOKUP(#REF!,Sheet1!$A$4:$H$2722,7,1)</f>
        <v>#REF!</v>
      </c>
      <c r="E129" s="30" t="str">
        <f>IFERROR(VLOOKUP(A129,Sheet1!$A$4:$N$2722,7,1),"-")</f>
        <v>pac</v>
      </c>
      <c r="F129" s="55">
        <f>IFERROR(VLOOKUP(A129,Sheet1!$A$4:$N$2722,9,1),"-")</f>
        <v>0</v>
      </c>
      <c r="G129" s="55">
        <f>IFERROR(VLOOKUP(A129,Sheet1!$A$4:$N$2722,10,1),"-")</f>
        <v>0</v>
      </c>
      <c r="H129" s="55">
        <f>IFERROR(VLOOKUP(A129,Sheet1!$A$4:$N$2722,11,1),"-")</f>
        <v>0</v>
      </c>
      <c r="I129" s="26">
        <f>IFERROR(VLOOKUP($A129,Sheet1!$A$4:$H$2722,8,1),"-")</f>
        <v>277.49</v>
      </c>
      <c r="J129" s="26">
        <f>I129-(I129*Cuprins!$H$32)</f>
        <v>277.49</v>
      </c>
      <c r="L129" s="776"/>
    </row>
    <row r="130" spans="1:12" ht="15" customHeight="1" x14ac:dyDescent="0.3">
      <c r="A130" s="107">
        <f>Sheet1!A1467</f>
        <v>356541102500</v>
      </c>
      <c r="B130" s="770" t="str">
        <f>IFERROR(VLOOKUP(A130,Sheet1!$A$4:$H$2722,5,0),"-")</f>
        <v>Clip universal -Universal retaining clip</v>
      </c>
      <c r="C130" s="771" t="e">
        <f>VLOOKUP(#REF!,Sheet1!$A$4:$H$2722,7,1)</f>
        <v>#REF!</v>
      </c>
      <c r="D130" s="772" t="e">
        <f>VLOOKUP(#REF!,Sheet1!$A$4:$H$2722,7,1)</f>
        <v>#REF!</v>
      </c>
      <c r="E130" s="41" t="str">
        <f>IFERROR(VLOOKUP(A130,Sheet1!$A$4:$N$2722,7,1),"-")</f>
        <v>pac</v>
      </c>
      <c r="F130" s="56">
        <f>IFERROR(VLOOKUP(A130,Sheet1!$A$4:$N$2722,9,1),"-")</f>
        <v>0</v>
      </c>
      <c r="G130" s="38">
        <f>IFERROR(VLOOKUP(A130,Sheet1!$A$4:$N$2722,10,1),"-")</f>
        <v>0</v>
      </c>
      <c r="H130" s="57">
        <f>IFERROR(VLOOKUP(A130,Sheet1!$A$4:$N$2722,11,1),"-")</f>
        <v>0</v>
      </c>
      <c r="I130" s="292">
        <f>IFERROR(VLOOKUP($A130,Sheet1!$A$4:$H$2722,8,1),"-")</f>
        <v>37.71</v>
      </c>
      <c r="J130" s="42">
        <f>I130-(I130*Cuprins!$H$32)</f>
        <v>37.71</v>
      </c>
      <c r="L130" s="776"/>
    </row>
    <row r="131" spans="1:12" ht="15" customHeight="1" x14ac:dyDescent="0.3">
      <c r="A131" s="106">
        <f>Sheet1!A1468</f>
        <v>356541103000</v>
      </c>
      <c r="B131" s="773" t="str">
        <f>IFERROR(VLOOKUP(A131,Sheet1!$A$4:$H$2722,5,0),"-")</f>
        <v>Piesa suspensie (Suspension hanger)</v>
      </c>
      <c r="C131" s="774" t="e">
        <f>VLOOKUP(#REF!,Sheet1!$A$4:$H$2722,7,1)</f>
        <v>#REF!</v>
      </c>
      <c r="D131" s="775" t="e">
        <f>VLOOKUP(#REF!,Sheet1!$A$4:$H$2722,7,1)</f>
        <v>#REF!</v>
      </c>
      <c r="E131" s="30" t="str">
        <f>IFERROR(VLOOKUP(A131,Sheet1!$A$4:$N$2722,7,1),"-")</f>
        <v>pac</v>
      </c>
      <c r="F131" s="55">
        <f>IFERROR(VLOOKUP(A131,Sheet1!$A$4:$N$2722,9,1),"-")</f>
        <v>0</v>
      </c>
      <c r="G131" s="55">
        <f>IFERROR(VLOOKUP(A131,Sheet1!$A$4:$N$2722,10,1),"-")</f>
        <v>0</v>
      </c>
      <c r="H131" s="55">
        <f>IFERROR(VLOOKUP(A131,Sheet1!$A$4:$N$2722,11,1),"-")</f>
        <v>0</v>
      </c>
      <c r="I131" s="26">
        <f>IFERROR(VLOOKUP($A131,Sheet1!$A$4:$H$2722,8,1),"-")</f>
        <v>224.73</v>
      </c>
      <c r="J131" s="26">
        <f>I131-(I131*Cuprins!$H$32)</f>
        <v>224.73</v>
      </c>
      <c r="L131" s="776"/>
    </row>
    <row r="132" spans="1:12" ht="15" customHeight="1" x14ac:dyDescent="0.3">
      <c r="A132" s="107">
        <f>Sheet1!A1469</f>
        <v>356541103500</v>
      </c>
      <c r="B132" s="770" t="str">
        <f>IFERROR(VLOOKUP(A132,Sheet1!$A$4:$H$2722,5,0),"-")</f>
        <v>Piesa incucisare Bandraster 150 mm</v>
      </c>
      <c r="C132" s="771" t="e">
        <f>VLOOKUP(#REF!,Sheet1!$A$4:$H$2722,7,1)</f>
        <v>#REF!</v>
      </c>
      <c r="D132" s="772" t="e">
        <f>VLOOKUP(#REF!,Sheet1!$A$4:$H$2722,7,1)</f>
        <v>#REF!</v>
      </c>
      <c r="E132" s="41" t="str">
        <f>IFERROR(VLOOKUP(A132,Sheet1!$A$4:$N$2722,7,1),"-")</f>
        <v>cut</v>
      </c>
      <c r="F132" s="56">
        <f>IFERROR(VLOOKUP(A132,Sheet1!$A$4:$N$2722,9,1),"-")</f>
        <v>0</v>
      </c>
      <c r="G132" s="38">
        <f>IFERROR(VLOOKUP(A132,Sheet1!$A$4:$N$2722,10,1),"-")</f>
        <v>0</v>
      </c>
      <c r="H132" s="57">
        <f>IFERROR(VLOOKUP(A132,Sheet1!$A$4:$N$2722,11,1),"-")</f>
        <v>0</v>
      </c>
      <c r="I132" s="292">
        <f>IFERROR(VLOOKUP($A132,Sheet1!$A$4:$H$2722,8,1),"-")</f>
        <v>585.20000000000005</v>
      </c>
      <c r="J132" s="42">
        <f>I132-(I132*Cuprins!$H$32)</f>
        <v>585.20000000000005</v>
      </c>
      <c r="L132" s="776"/>
    </row>
    <row r="133" spans="1:12" ht="15" customHeight="1" x14ac:dyDescent="0.3">
      <c r="A133" s="106">
        <f>Sheet1!A1470</f>
        <v>356541103600</v>
      </c>
      <c r="B133" s="773" t="str">
        <f>IFERROR(VLOOKUP(A133,Sheet1!$A$4:$H$2722,5,0),"-")</f>
        <v>Racord perete Bandraster 150 mm</v>
      </c>
      <c r="C133" s="774" t="e">
        <f>VLOOKUP(#REF!,Sheet1!$A$4:$H$2722,7,1)</f>
        <v>#REF!</v>
      </c>
      <c r="D133" s="775" t="e">
        <f>VLOOKUP(#REF!,Sheet1!$A$4:$H$2722,7,1)</f>
        <v>#REF!</v>
      </c>
      <c r="E133" s="30" t="str">
        <f>IFERROR(VLOOKUP(A133,Sheet1!$A$4:$N$2722,7,1),"-")</f>
        <v>cut</v>
      </c>
      <c r="F133" s="55">
        <f>IFERROR(VLOOKUP(A133,Sheet1!$A$4:$N$2722,9,1),"-")</f>
        <v>0</v>
      </c>
      <c r="G133" s="55">
        <f>IFERROR(VLOOKUP(A133,Sheet1!$A$4:$N$2722,10,1),"-")</f>
        <v>0</v>
      </c>
      <c r="H133" s="55">
        <f>IFERROR(VLOOKUP(A133,Sheet1!$A$4:$N$2722,11,1),"-")</f>
        <v>0</v>
      </c>
      <c r="I133" s="26">
        <f>IFERROR(VLOOKUP($A133,Sheet1!$A$4:$H$2722,8,1),"-")</f>
        <v>564.29999999999995</v>
      </c>
      <c r="J133" s="26">
        <f>I133-(I133*Cuprins!$H$32)</f>
        <v>564.29999999999995</v>
      </c>
      <c r="L133" s="776"/>
    </row>
    <row r="134" spans="1:12" ht="15" customHeight="1" x14ac:dyDescent="0.3">
      <c r="A134" s="107">
        <f>Sheet1!A1471</f>
        <v>356541104000</v>
      </c>
      <c r="B134" s="770" t="str">
        <f>IFERROR(VLOOKUP(A134,Sheet1!$A$4:$H$2722,5,0),"-")</f>
        <v>Coltar profil Axiom 50 mm</v>
      </c>
      <c r="C134" s="771" t="e">
        <f>VLOOKUP(#REF!,Sheet1!$A$4:$H$2722,7,1)</f>
        <v>#REF!</v>
      </c>
      <c r="D134" s="772" t="e">
        <f>VLOOKUP(#REF!,Sheet1!$A$4:$H$2722,7,1)</f>
        <v>#REF!</v>
      </c>
      <c r="E134" s="41" t="str">
        <f>IFERROR(VLOOKUP(A134,Sheet1!$A$4:$N$2722,7,1),"-")</f>
        <v>buc</v>
      </c>
      <c r="F134" s="56">
        <f>IFERROR(VLOOKUP(A134,Sheet1!$A$4:$N$2722,9,1),"-")</f>
        <v>0</v>
      </c>
      <c r="G134" s="38">
        <f>IFERROR(VLOOKUP(A134,Sheet1!$A$4:$N$2722,10,1),"-")</f>
        <v>0</v>
      </c>
      <c r="H134" s="57">
        <f>IFERROR(VLOOKUP(A134,Sheet1!$A$4:$N$2722,11,1),"-")</f>
        <v>0</v>
      </c>
      <c r="I134" s="292">
        <f>IFERROR(VLOOKUP($A134,Sheet1!$A$4:$H$2722,8,1),"-")</f>
        <v>133.24</v>
      </c>
      <c r="J134" s="42">
        <f>I134-(I134*Cuprins!$H$32)</f>
        <v>133.24</v>
      </c>
      <c r="L134" s="776"/>
    </row>
    <row r="135" spans="1:12" ht="15" customHeight="1" x14ac:dyDescent="0.3">
      <c r="A135" s="106">
        <f>Sheet1!A1472</f>
        <v>356541104500</v>
      </c>
      <c r="B135" s="773" t="str">
        <f>IFERROR(VLOOKUP(A135,Sheet1!$A$4:$H$2722,5,0),"-")</f>
        <v>Piesa suspendare Axiom  (100 buc/cut)</v>
      </c>
      <c r="C135" s="774" t="e">
        <f>VLOOKUP(#REF!,Sheet1!$A$4:$H$2722,7,1)</f>
        <v>#REF!</v>
      </c>
      <c r="D135" s="775" t="e">
        <f>VLOOKUP(#REF!,Sheet1!$A$4:$H$2722,7,1)</f>
        <v>#REF!</v>
      </c>
      <c r="E135" s="30" t="str">
        <f>IFERROR(VLOOKUP(A135,Sheet1!$A$4:$N$2722,7,1),"-")</f>
        <v>buc</v>
      </c>
      <c r="F135" s="55">
        <f>IFERROR(VLOOKUP(A135,Sheet1!$A$4:$N$2722,9,1),"-")</f>
        <v>0</v>
      </c>
      <c r="G135" s="55">
        <f>IFERROR(VLOOKUP(A135,Sheet1!$A$4:$N$2722,10,1),"-")</f>
        <v>0</v>
      </c>
      <c r="H135" s="55">
        <f>IFERROR(VLOOKUP(A135,Sheet1!$A$4:$N$2722,11,1),"-")</f>
        <v>0</v>
      </c>
      <c r="I135" s="26">
        <f>IFERROR(VLOOKUP($A135,Sheet1!$A$4:$H$2722,8,1),"-")</f>
        <v>433.1</v>
      </c>
      <c r="J135" s="26">
        <f>I135-(I135*Cuprins!$H$32)</f>
        <v>433.1</v>
      </c>
      <c r="L135" s="776"/>
    </row>
    <row r="136" spans="1:12" ht="15" customHeight="1" x14ac:dyDescent="0.3">
      <c r="A136" s="107">
        <f>Sheet1!A1473</f>
        <v>356541105000</v>
      </c>
      <c r="B136" s="770" t="str">
        <f>IFERROR(VLOOKUP(A136,Sheet1!$A$4:$H$2722,5,0),"-")</f>
        <v>Piesa suspendare Bandraster 50 mm</v>
      </c>
      <c r="C136" s="771" t="e">
        <f>VLOOKUP(#REF!,Sheet1!$A$4:$H$2722,7,1)</f>
        <v>#REF!</v>
      </c>
      <c r="D136" s="772" t="e">
        <f>VLOOKUP(#REF!,Sheet1!$A$4:$H$2722,7,1)</f>
        <v>#REF!</v>
      </c>
      <c r="E136" s="41" t="str">
        <f>IFERROR(VLOOKUP(A136,Sheet1!$A$4:$N$2722,7,1),"-")</f>
        <v>buc</v>
      </c>
      <c r="F136" s="56">
        <f>IFERROR(VLOOKUP(A136,Sheet1!$A$4:$N$2722,9,1),"-")</f>
        <v>0</v>
      </c>
      <c r="G136" s="38">
        <f>IFERROR(VLOOKUP(A136,Sheet1!$A$4:$N$2722,10,1),"-")</f>
        <v>0</v>
      </c>
      <c r="H136" s="57">
        <f>IFERROR(VLOOKUP(A136,Sheet1!$A$4:$N$2722,11,1),"-")</f>
        <v>0</v>
      </c>
      <c r="I136" s="292">
        <f>IFERROR(VLOOKUP($A136,Sheet1!$A$4:$H$2722,8,1),"-")</f>
        <v>12.44</v>
      </c>
      <c r="J136" s="42">
        <f>I136-(I136*Cuprins!$H$32)</f>
        <v>12.44</v>
      </c>
      <c r="L136" s="776"/>
    </row>
    <row r="137" spans="1:12" ht="15" customHeight="1" x14ac:dyDescent="0.3">
      <c r="A137" s="106">
        <f>Sheet1!A1474</f>
        <v>356541105200</v>
      </c>
      <c r="B137" s="773" t="str">
        <f>IFERROR(VLOOKUP(A137,Sheet1!$A$4:$H$2722,5,0),"-")</f>
        <v>Piesa suspendare Bandraster 75 mm</v>
      </c>
      <c r="C137" s="774" t="e">
        <f>VLOOKUP(#REF!,Sheet1!$A$4:$H$2722,7,1)</f>
        <v>#REF!</v>
      </c>
      <c r="D137" s="775" t="e">
        <f>VLOOKUP(#REF!,Sheet1!$A$4:$H$2722,7,1)</f>
        <v>#REF!</v>
      </c>
      <c r="E137" s="30" t="str">
        <f>IFERROR(VLOOKUP(A137,Sheet1!$A$4:$N$2722,7,1),"-")</f>
        <v>buc</v>
      </c>
      <c r="F137" s="55">
        <f>IFERROR(VLOOKUP(A137,Sheet1!$A$4:$N$2722,9,1),"-")</f>
        <v>0</v>
      </c>
      <c r="G137" s="55">
        <f>IFERROR(VLOOKUP(A137,Sheet1!$A$4:$N$2722,10,1),"-")</f>
        <v>0</v>
      </c>
      <c r="H137" s="55">
        <f>IFERROR(VLOOKUP(A137,Sheet1!$A$4:$N$2722,11,1),"-")</f>
        <v>0</v>
      </c>
      <c r="I137" s="26">
        <f>IFERROR(VLOOKUP($A137,Sheet1!$A$4:$H$2722,8,1),"-")</f>
        <v>12.88</v>
      </c>
      <c r="J137" s="26">
        <f>I137-(I137*Cuprins!$H$32)</f>
        <v>12.88</v>
      </c>
      <c r="K137" s="7"/>
      <c r="L137" s="776"/>
    </row>
    <row r="138" spans="1:12" ht="15" customHeight="1" x14ac:dyDescent="0.3">
      <c r="A138" s="107">
        <f>Sheet1!A1475</f>
        <v>356541105400</v>
      </c>
      <c r="B138" s="770" t="str">
        <f>IFERROR(VLOOKUP(A138,Sheet1!$A$4:$H$2722,5,0),"-")</f>
        <v>Piesa suspendare Bandraster 100 mm</v>
      </c>
      <c r="C138" s="771" t="e">
        <f>VLOOKUP(#REF!,Sheet1!$A$4:$H$2722,7,1)</f>
        <v>#REF!</v>
      </c>
      <c r="D138" s="772" t="e">
        <f>VLOOKUP(#REF!,Sheet1!$A$4:$H$2722,7,1)</f>
        <v>#REF!</v>
      </c>
      <c r="E138" s="41" t="str">
        <f>IFERROR(VLOOKUP(A138,Sheet1!$A$4:$N$2722,7,1),"-")</f>
        <v>buc</v>
      </c>
      <c r="F138" s="56">
        <f>IFERROR(VLOOKUP(A138,Sheet1!$A$4:$N$2722,9,1),"-")</f>
        <v>0</v>
      </c>
      <c r="G138" s="38">
        <f>IFERROR(VLOOKUP(A138,Sheet1!$A$4:$N$2722,10,1),"-")</f>
        <v>0</v>
      </c>
      <c r="H138" s="57">
        <f>IFERROR(VLOOKUP(A138,Sheet1!$A$4:$N$2722,11,1),"-")</f>
        <v>0</v>
      </c>
      <c r="I138" s="292">
        <f>IFERROR(VLOOKUP($A138,Sheet1!$A$4:$H$2722,8,1),"-")</f>
        <v>14.17</v>
      </c>
      <c r="J138" s="42">
        <f>I138-(I138*Cuprins!$H$32)</f>
        <v>14.17</v>
      </c>
      <c r="K138" s="9"/>
      <c r="L138" s="776"/>
    </row>
    <row r="139" spans="1:12" ht="15" customHeight="1" x14ac:dyDescent="0.3">
      <c r="A139" s="106">
        <f>Sheet1!A1476</f>
        <v>356541105500</v>
      </c>
      <c r="B139" s="773" t="str">
        <f>IFERROR(VLOOKUP(A139,Sheet1!$A$4:$H$2722,5,0),"-")</f>
        <v xml:space="preserve">Piesa suspendare universala </v>
      </c>
      <c r="C139" s="774" t="e">
        <f>VLOOKUP(#REF!,Sheet1!$A$4:$H$2722,7,1)</f>
        <v>#REF!</v>
      </c>
      <c r="D139" s="775" t="e">
        <f>VLOOKUP(#REF!,Sheet1!$A$4:$H$2722,7,1)</f>
        <v>#REF!</v>
      </c>
      <c r="E139" s="30" t="str">
        <f>IFERROR(VLOOKUP(A139,Sheet1!$A$4:$N$2722,7,1),"-")</f>
        <v>pac</v>
      </c>
      <c r="F139" s="55">
        <f>IFERROR(VLOOKUP(A139,Sheet1!$A$4:$N$2722,9,1),"-")</f>
        <v>0</v>
      </c>
      <c r="G139" s="55">
        <f>IFERROR(VLOOKUP(A139,Sheet1!$A$4:$N$2722,10,1),"-")</f>
        <v>0</v>
      </c>
      <c r="H139" s="55">
        <f>IFERROR(VLOOKUP(A139,Sheet1!$A$4:$N$2722,11,1),"-")</f>
        <v>0</v>
      </c>
      <c r="I139" s="26">
        <f>IFERROR(VLOOKUP($A139,Sheet1!$A$4:$H$2722,8,1),"-")</f>
        <v>195.01</v>
      </c>
      <c r="J139" s="26">
        <f>I139-(I139*Cuprins!$H$32)</f>
        <v>195.01</v>
      </c>
      <c r="L139" s="776"/>
    </row>
    <row r="140" spans="1:12" ht="15" customHeight="1" x14ac:dyDescent="0.3">
      <c r="A140" s="107">
        <f>Sheet1!A1477</f>
        <v>356541105600</v>
      </c>
      <c r="B140" s="770" t="str">
        <f>IFERROR(VLOOKUP(A140,Sheet1!$A$4:$H$2722,5,0),"-")</f>
        <v>Piesa suspendare Bandraster 125 mm</v>
      </c>
      <c r="C140" s="771" t="e">
        <f>VLOOKUP(#REF!,Sheet1!$A$4:$H$2722,7,1)</f>
        <v>#REF!</v>
      </c>
      <c r="D140" s="772" t="e">
        <f>VLOOKUP(#REF!,Sheet1!$A$4:$H$2722,7,1)</f>
        <v>#REF!</v>
      </c>
      <c r="E140" s="41" t="str">
        <f>IFERROR(VLOOKUP(A140,Sheet1!$A$4:$N$2722,7,1),"-")</f>
        <v>buc</v>
      </c>
      <c r="F140" s="56">
        <f>IFERROR(VLOOKUP(A140,Sheet1!$A$4:$N$2722,9,1),"-")</f>
        <v>0</v>
      </c>
      <c r="G140" s="38">
        <f>IFERROR(VLOOKUP(A140,Sheet1!$A$4:$N$2722,10,1),"-")</f>
        <v>0</v>
      </c>
      <c r="H140" s="57">
        <f>IFERROR(VLOOKUP(A140,Sheet1!$A$4:$N$2722,11,1),"-")</f>
        <v>0</v>
      </c>
      <c r="I140" s="292">
        <f>IFERROR(VLOOKUP($A140,Sheet1!$A$4:$H$2722,8,1),"-")</f>
        <v>15.46</v>
      </c>
      <c r="J140" s="42">
        <f>I140-(I140*Cuprins!$H$32)</f>
        <v>15.46</v>
      </c>
      <c r="K140" s="9"/>
      <c r="L140" s="776"/>
    </row>
    <row r="141" spans="1:12" ht="15" customHeight="1" x14ac:dyDescent="0.3">
      <c r="A141" s="106">
        <f>Sheet1!A1478</f>
        <v>356541105800</v>
      </c>
      <c r="B141" s="773" t="str">
        <f>IFERROR(VLOOKUP(A141,Sheet1!$A$4:$H$2722,5,0),"-")</f>
        <v>Piesa suspendare Bandraster 150 mm</v>
      </c>
      <c r="C141" s="774" t="e">
        <f>VLOOKUP(#REF!,Sheet1!$A$4:$H$2722,7,1)</f>
        <v>#REF!</v>
      </c>
      <c r="D141" s="775" t="e">
        <f>VLOOKUP(#REF!,Sheet1!$A$4:$H$2722,7,1)</f>
        <v>#REF!</v>
      </c>
      <c r="E141" s="30" t="str">
        <f>IFERROR(VLOOKUP(A141,Sheet1!$A$4:$N$2722,7,1),"-")</f>
        <v>buc</v>
      </c>
      <c r="F141" s="55">
        <f>IFERROR(VLOOKUP(A141,Sheet1!$A$4:$N$2722,9,1),"-")</f>
        <v>0</v>
      </c>
      <c r="G141" s="55">
        <f>IFERROR(VLOOKUP(A141,Sheet1!$A$4:$N$2722,10,1),"-")</f>
        <v>0</v>
      </c>
      <c r="H141" s="55">
        <f>IFERROR(VLOOKUP(A141,Sheet1!$A$4:$N$2722,11,1),"-")</f>
        <v>0</v>
      </c>
      <c r="I141" s="26">
        <f>IFERROR(VLOOKUP($A141,Sheet1!$A$4:$H$2722,8,1),"-")</f>
        <v>18.88</v>
      </c>
      <c r="J141" s="26">
        <f>I141-(I141*Cuprins!$H$32)</f>
        <v>18.88</v>
      </c>
      <c r="K141" s="9"/>
      <c r="L141" s="776"/>
    </row>
    <row r="142" spans="1:12" ht="15" customHeight="1" x14ac:dyDescent="0.3">
      <c r="A142" s="107">
        <f>Sheet1!A1479</f>
        <v>356541106000</v>
      </c>
      <c r="B142" s="770" t="str">
        <f>IFERROR(VLOOKUP(A142,Sheet1!$A$4:$H$2722,5,0),"-")</f>
        <v>Nonius inferior Armstrong 100 buc</v>
      </c>
      <c r="C142" s="771" t="e">
        <f>VLOOKUP(#REF!,Sheet1!$A$4:$H$2722,7,1)</f>
        <v>#REF!</v>
      </c>
      <c r="D142" s="772" t="e">
        <f>VLOOKUP(#REF!,Sheet1!$A$4:$H$2722,7,1)</f>
        <v>#REF!</v>
      </c>
      <c r="E142" s="41" t="str">
        <f>IFERROR(VLOOKUP(A142,Sheet1!$A$4:$N$2722,7,1),"-")</f>
        <v>pac</v>
      </c>
      <c r="F142" s="56">
        <f>IFERROR(VLOOKUP(A142,Sheet1!$A$4:$N$2722,9,1),"-")</f>
        <v>0</v>
      </c>
      <c r="G142" s="38">
        <f>IFERROR(VLOOKUP(A142,Sheet1!$A$4:$N$2722,10,1),"-")</f>
        <v>0</v>
      </c>
      <c r="H142" s="57">
        <f>IFERROR(VLOOKUP(A142,Sheet1!$A$4:$N$2722,11,1),"-")</f>
        <v>0</v>
      </c>
      <c r="I142" s="292">
        <f>IFERROR(VLOOKUP($A142,Sheet1!$A$4:$H$2722,8,1),"-")</f>
        <v>431.83</v>
      </c>
      <c r="J142" s="42">
        <f>I142-(I142*Cuprins!$H$32)</f>
        <v>431.83</v>
      </c>
      <c r="K142" s="9"/>
      <c r="L142" s="776"/>
    </row>
    <row r="143" spans="1:12" ht="15" customHeight="1" x14ac:dyDescent="0.3">
      <c r="A143" s="106">
        <f>Sheet1!A1480</f>
        <v>356541106500</v>
      </c>
      <c r="B143" s="773" t="str">
        <f>IFERROR(VLOOKUP(A143,Sheet1!$A$4:$H$2722,5,0),"-")</f>
        <v>Element suspendare 50 buc/cut</v>
      </c>
      <c r="C143" s="774" t="e">
        <f>VLOOKUP(#REF!,Sheet1!$A$4:$H$2722,7,1)</f>
        <v>#REF!</v>
      </c>
      <c r="D143" s="775" t="e">
        <f>VLOOKUP(#REF!,Sheet1!$A$4:$H$2722,7,1)</f>
        <v>#REF!</v>
      </c>
      <c r="E143" s="30" t="str">
        <f>IFERROR(VLOOKUP(A143,Sheet1!$A$4:$N$2722,7,1),"-")</f>
        <v>pac</v>
      </c>
      <c r="F143" s="55">
        <f>IFERROR(VLOOKUP(A143,Sheet1!$A$4:$N$2722,9,1),"-")</f>
        <v>0</v>
      </c>
      <c r="G143" s="55">
        <f>IFERROR(VLOOKUP(A143,Sheet1!$A$4:$N$2722,10,1),"-")</f>
        <v>0</v>
      </c>
      <c r="H143" s="55">
        <f>IFERROR(VLOOKUP(A143,Sheet1!$A$4:$N$2722,11,1),"-")</f>
        <v>0</v>
      </c>
      <c r="I143" s="26">
        <f>IFERROR(VLOOKUP($A143,Sheet1!$A$4:$H$2722,8,1),"-")</f>
        <v>295.83999999999997</v>
      </c>
      <c r="J143" s="26">
        <f>I143-(I143*Cuprins!$H$32)</f>
        <v>295.83999999999997</v>
      </c>
      <c r="K143" s="9"/>
      <c r="L143" s="776"/>
    </row>
    <row r="144" spans="1:12" ht="15" customHeight="1" x14ac:dyDescent="0.3">
      <c r="A144" s="107">
        <f>Sheet1!A1481</f>
        <v>356541107000</v>
      </c>
      <c r="B144" s="770" t="str">
        <f>IFERROR(VLOOKUP(A144,Sheet1!$A$4:$H$2722,5,0),"-")</f>
        <v>Tirant Nonius inferior 100 buc/cut</v>
      </c>
      <c r="C144" s="771" t="e">
        <f>VLOOKUP(#REF!,Sheet1!$A$4:$H$2722,7,1)</f>
        <v>#REF!</v>
      </c>
      <c r="D144" s="772" t="e">
        <f>VLOOKUP(#REF!,Sheet1!$A$4:$H$2722,7,1)</f>
        <v>#REF!</v>
      </c>
      <c r="E144" s="41" t="str">
        <f>IFERROR(VLOOKUP(A144,Sheet1!$A$4:$N$2722,7,1),"-")</f>
        <v>buc</v>
      </c>
      <c r="F144" s="56">
        <f>IFERROR(VLOOKUP(A144,Sheet1!$A$4:$N$2722,9,1),"-")</f>
        <v>0</v>
      </c>
      <c r="G144" s="38">
        <f>IFERROR(VLOOKUP(A144,Sheet1!$A$4:$N$2722,10,1),"-")</f>
        <v>0</v>
      </c>
      <c r="H144" s="57">
        <f>IFERROR(VLOOKUP(A144,Sheet1!$A$4:$N$2722,11,1),"-")</f>
        <v>0</v>
      </c>
      <c r="I144" s="292">
        <f>IFERROR(VLOOKUP($A144,Sheet1!$A$4:$H$2722,8,1),"-")</f>
        <v>556.29999999999995</v>
      </c>
      <c r="J144" s="42">
        <f>I144-(I144*Cuprins!$H$32)</f>
        <v>556.29999999999995</v>
      </c>
      <c r="K144" s="9"/>
      <c r="L144" s="776"/>
    </row>
    <row r="145" spans="1:12" ht="15" customHeight="1" x14ac:dyDescent="0.3">
      <c r="A145" s="106">
        <f>Sheet1!A1482</f>
        <v>356541107200</v>
      </c>
      <c r="B145" s="773" t="str">
        <f>IFERROR(VLOOKUP(A145,Sheet1!$A$4:$H$2722,5,0),"-")</f>
        <v>Nonius superior 600 mm Arm</v>
      </c>
      <c r="C145" s="774" t="e">
        <f>VLOOKUP(#REF!,Sheet1!$A$4:$H$2722,7,1)</f>
        <v>#REF!</v>
      </c>
      <c r="D145" s="775" t="e">
        <f>VLOOKUP(#REF!,Sheet1!$A$4:$H$2722,7,1)</f>
        <v>#REF!</v>
      </c>
      <c r="E145" s="30" t="str">
        <f>IFERROR(VLOOKUP(A145,Sheet1!$A$4:$N$2722,7,1),"-")</f>
        <v>pac</v>
      </c>
      <c r="F145" s="55">
        <f>IFERROR(VLOOKUP(A145,Sheet1!$A$4:$N$2722,9,1),"-")</f>
        <v>0</v>
      </c>
      <c r="G145" s="55">
        <f>IFERROR(VLOOKUP(A145,Sheet1!$A$4:$N$2722,10,1),"-")</f>
        <v>0</v>
      </c>
      <c r="H145" s="55">
        <f>IFERROR(VLOOKUP(A145,Sheet1!$A$4:$N$2722,11,1),"-")</f>
        <v>0</v>
      </c>
      <c r="I145" s="26">
        <f>IFERROR(VLOOKUP($A145,Sheet1!$A$4:$H$2722,8,1),"-")</f>
        <v>363.41</v>
      </c>
      <c r="J145" s="26">
        <f>I145-(I145*Cuprins!$H$32)</f>
        <v>363.41</v>
      </c>
      <c r="K145" s="9"/>
      <c r="L145" s="776"/>
    </row>
    <row r="146" spans="1:12" ht="15" customHeight="1" x14ac:dyDescent="0.3">
      <c r="A146" s="107">
        <f>Sheet1!A1483</f>
        <v>356541107500</v>
      </c>
      <c r="B146" s="770" t="str">
        <f>IFERROR(VLOOKUP(A146,Sheet1!$A$4:$H$2722,5,0),"-")</f>
        <v>Conector profil Bandraster 203x77x34 mm</v>
      </c>
      <c r="C146" s="771" t="e">
        <f>VLOOKUP(#REF!,Sheet1!$A$4:$H$2722,7,1)</f>
        <v>#REF!</v>
      </c>
      <c r="D146" s="772" t="e">
        <f>VLOOKUP(#REF!,Sheet1!$A$4:$H$2722,7,1)</f>
        <v>#REF!</v>
      </c>
      <c r="E146" s="41" t="str">
        <f>IFERROR(VLOOKUP(A146,Sheet1!$A$4:$N$2722,7,1),"-")</f>
        <v>buc</v>
      </c>
      <c r="F146" s="56">
        <f>IFERROR(VLOOKUP(A146,Sheet1!$A$4:$N$2722,9,1),"-")</f>
        <v>0</v>
      </c>
      <c r="G146" s="38">
        <f>IFERROR(VLOOKUP(A146,Sheet1!$A$4:$N$2722,10,1),"-")</f>
        <v>0</v>
      </c>
      <c r="H146" s="57">
        <f>IFERROR(VLOOKUP(A146,Sheet1!$A$4:$N$2722,11,1),"-")</f>
        <v>0</v>
      </c>
      <c r="I146" s="292">
        <f>IFERROR(VLOOKUP($A146,Sheet1!$A$4:$H$2722,8,1),"-")</f>
        <v>954.27</v>
      </c>
      <c r="J146" s="42">
        <f>I146-(I146*Cuprins!$H$32)</f>
        <v>954.27</v>
      </c>
      <c r="K146" s="9"/>
      <c r="L146" s="776"/>
    </row>
    <row r="147" spans="1:12" ht="15" customHeight="1" x14ac:dyDescent="0.3">
      <c r="A147" s="106">
        <f>Sheet1!A1484</f>
        <v>356541107800</v>
      </c>
      <c r="B147" s="773" t="str">
        <f>IFERROR(VLOOKUP(A147,Sheet1!$A$4:$H$2722,5,0),"-")</f>
        <v>Conector profil Bandraster 50 mm</v>
      </c>
      <c r="C147" s="774" t="e">
        <f>VLOOKUP(#REF!,Sheet1!$A$4:$H$2722,7,1)</f>
        <v>#REF!</v>
      </c>
      <c r="D147" s="775" t="e">
        <f>VLOOKUP(#REF!,Sheet1!$A$4:$H$2722,7,1)</f>
        <v>#REF!</v>
      </c>
      <c r="E147" s="30" t="str">
        <f>IFERROR(VLOOKUP(A147,Sheet1!$A$4:$N$2722,7,1),"-")</f>
        <v>buc</v>
      </c>
      <c r="F147" s="55">
        <f>IFERROR(VLOOKUP(A147,Sheet1!$A$4:$N$2722,9,1),"-")</f>
        <v>0</v>
      </c>
      <c r="G147" s="55">
        <f>IFERROR(VLOOKUP(A147,Sheet1!$A$4:$N$2722,10,1),"-")</f>
        <v>0</v>
      </c>
      <c r="H147" s="55">
        <f>IFERROR(VLOOKUP(A147,Sheet1!$A$4:$N$2722,11,1),"-")</f>
        <v>0</v>
      </c>
      <c r="I147" s="26">
        <f>IFERROR(VLOOKUP($A147,Sheet1!$A$4:$H$2722,8,1),"-")</f>
        <v>320.27999999999997</v>
      </c>
      <c r="J147" s="26">
        <f>I147-(I147*Cuprins!$H$32)</f>
        <v>320.27999999999997</v>
      </c>
      <c r="K147" s="9"/>
      <c r="L147" s="776"/>
    </row>
    <row r="148" spans="1:12" ht="15" customHeight="1" x14ac:dyDescent="0.3">
      <c r="A148" s="107">
        <f>Sheet1!A1485</f>
        <v>356541108000</v>
      </c>
      <c r="B148" s="770" t="str">
        <f>IFERROR(VLOOKUP(A148,Sheet1!$A$4:$H$2722,5,0),"-")</f>
        <v>Conector profil Bandraster 75 mm</v>
      </c>
      <c r="C148" s="771" t="e">
        <f>VLOOKUP(#REF!,Sheet1!$A$4:$H$2722,7,1)</f>
        <v>#REF!</v>
      </c>
      <c r="D148" s="772" t="e">
        <f>VLOOKUP(#REF!,Sheet1!$A$4:$H$2722,7,1)</f>
        <v>#REF!</v>
      </c>
      <c r="E148" s="41" t="str">
        <f>IFERROR(VLOOKUP(A148,Sheet1!$A$4:$N$2722,7,1),"-")</f>
        <v>buc</v>
      </c>
      <c r="F148" s="56">
        <f>IFERROR(VLOOKUP(A148,Sheet1!$A$4:$N$2722,9,1),"-")</f>
        <v>0</v>
      </c>
      <c r="G148" s="38">
        <f>IFERROR(VLOOKUP(A148,Sheet1!$A$4:$N$2722,10,1),"-")</f>
        <v>0</v>
      </c>
      <c r="H148" s="57">
        <f>IFERROR(VLOOKUP(A148,Sheet1!$A$4:$N$2722,11,1),"-")</f>
        <v>0</v>
      </c>
      <c r="I148" s="292">
        <f>IFERROR(VLOOKUP($A148,Sheet1!$A$4:$H$2722,8,1),"-")</f>
        <v>435.93</v>
      </c>
      <c r="J148" s="42">
        <f>I148-(I148*Cuprins!$H$32)</f>
        <v>435.93</v>
      </c>
      <c r="K148" s="9"/>
      <c r="L148" s="776"/>
    </row>
    <row r="149" spans="1:12" ht="15" customHeight="1" x14ac:dyDescent="0.3">
      <c r="A149" s="106">
        <f>Sheet1!A1486</f>
        <v>356541108200</v>
      </c>
      <c r="B149" s="773" t="str">
        <f>IFERROR(VLOOKUP(A149,Sheet1!$A$4:$H$2722,5,0),"-")</f>
        <v>Conector profil Bandraster 100 mm</v>
      </c>
      <c r="C149" s="774" t="e">
        <f>VLOOKUP(#REF!,Sheet1!$A$4:$H$2722,7,1)</f>
        <v>#REF!</v>
      </c>
      <c r="D149" s="775" t="e">
        <f>VLOOKUP(#REF!,Sheet1!$A$4:$H$2722,7,1)</f>
        <v>#REF!</v>
      </c>
      <c r="E149" s="30" t="str">
        <f>IFERROR(VLOOKUP(A149,Sheet1!$A$4:$N$2722,7,1),"-")</f>
        <v>buc</v>
      </c>
      <c r="F149" s="55">
        <f>IFERROR(VLOOKUP(A149,Sheet1!$A$4:$N$2722,9,1),"-")</f>
        <v>0</v>
      </c>
      <c r="G149" s="55">
        <f>IFERROR(VLOOKUP(A149,Sheet1!$A$4:$N$2722,10,1),"-")</f>
        <v>0</v>
      </c>
      <c r="H149" s="55">
        <f>IFERROR(VLOOKUP(A149,Sheet1!$A$4:$N$2722,11,1),"-")</f>
        <v>0</v>
      </c>
      <c r="I149" s="26">
        <f>IFERROR(VLOOKUP($A149,Sheet1!$A$4:$H$2722,8,1),"-")</f>
        <v>961.03</v>
      </c>
      <c r="J149" s="26">
        <f>I149-(I149*Cuprins!$H$32)</f>
        <v>961.03</v>
      </c>
      <c r="K149" s="9"/>
      <c r="L149" s="776"/>
    </row>
    <row r="150" spans="1:12" ht="15" customHeight="1" x14ac:dyDescent="0.3">
      <c r="A150" s="107">
        <f>Sheet1!A1487</f>
        <v>356541108400</v>
      </c>
      <c r="B150" s="770" t="str">
        <f>IFERROR(VLOOKUP(A150,Sheet1!$A$4:$H$2722,5,0),"-")</f>
        <v>Conector profil Bandraster 125 mm</v>
      </c>
      <c r="C150" s="771" t="e">
        <f>VLOOKUP(#REF!,Sheet1!$A$4:$H$2722,7,1)</f>
        <v>#REF!</v>
      </c>
      <c r="D150" s="772" t="e">
        <f>VLOOKUP(#REF!,Sheet1!$A$4:$H$2722,7,1)</f>
        <v>#REF!</v>
      </c>
      <c r="E150" s="41" t="str">
        <f>IFERROR(VLOOKUP(A150,Sheet1!$A$4:$N$2722,7,1),"-")</f>
        <v>buc</v>
      </c>
      <c r="F150" s="56">
        <f>IFERROR(VLOOKUP(A150,Sheet1!$A$4:$N$2722,9,1),"-")</f>
        <v>0</v>
      </c>
      <c r="G150" s="38">
        <f>IFERROR(VLOOKUP(A150,Sheet1!$A$4:$N$2722,10,1),"-")</f>
        <v>0</v>
      </c>
      <c r="H150" s="57">
        <f>IFERROR(VLOOKUP(A150,Sheet1!$A$4:$N$2722,11,1),"-")</f>
        <v>0</v>
      </c>
      <c r="I150" s="292">
        <f>IFERROR(VLOOKUP($A150,Sheet1!$A$4:$H$2722,8,1),"-")</f>
        <v>10.52</v>
      </c>
      <c r="J150" s="42">
        <f>I150-(I150*Cuprins!$H$32)</f>
        <v>10.52</v>
      </c>
      <c r="L150" s="776"/>
    </row>
    <row r="151" spans="1:12" ht="15" customHeight="1" x14ac:dyDescent="0.3">
      <c r="A151" s="106">
        <f>Sheet1!A1488</f>
        <v>356541108600</v>
      </c>
      <c r="B151" s="773" t="str">
        <f>IFERROR(VLOOKUP(A151,Sheet1!$A$4:$H$2722,5,0),"-")</f>
        <v>Conector profil Bandraster 150 mm</v>
      </c>
      <c r="C151" s="774" t="e">
        <f>VLOOKUP(#REF!,Sheet1!$A$4:$H$2722,7,1)</f>
        <v>#REF!</v>
      </c>
      <c r="D151" s="775" t="e">
        <f>VLOOKUP(#REF!,Sheet1!$A$4:$H$2722,7,1)</f>
        <v>#REF!</v>
      </c>
      <c r="E151" s="30" t="str">
        <f>IFERROR(VLOOKUP(A151,Sheet1!$A$4:$N$2722,7,1),"-")</f>
        <v>buc</v>
      </c>
      <c r="F151" s="55">
        <f>IFERROR(VLOOKUP(A151,Sheet1!$A$4:$N$2722,9,1),"-")</f>
        <v>0</v>
      </c>
      <c r="G151" s="55">
        <f>IFERROR(VLOOKUP(A151,Sheet1!$A$4:$N$2722,10,1),"-")</f>
        <v>0</v>
      </c>
      <c r="H151" s="55">
        <f>IFERROR(VLOOKUP(A151,Sheet1!$A$4:$N$2722,11,1),"-")</f>
        <v>0</v>
      </c>
      <c r="I151" s="26">
        <f>IFERROR(VLOOKUP($A151,Sheet1!$A$4:$H$2722,8,1),"-")</f>
        <v>10.98</v>
      </c>
      <c r="J151" s="26">
        <f>I151-(I151*Cuprins!$H$32)</f>
        <v>10.98</v>
      </c>
      <c r="L151" s="776"/>
    </row>
    <row r="152" spans="1:12" ht="15" customHeight="1" x14ac:dyDescent="0.3">
      <c r="A152" s="107">
        <f>Sheet1!A1489</f>
        <v>356541109000</v>
      </c>
      <c r="B152" s="770" t="str">
        <f>IFERROR(VLOOKUP(A152,Sheet1!$A$4:$H$2722,5,0),"-")</f>
        <v>Clema Nonius 60 mm 100 buc/cut Arm</v>
      </c>
      <c r="C152" s="771" t="e">
        <f>VLOOKUP(#REF!,Sheet1!$A$4:$H$2722,7,1)</f>
        <v>#REF!</v>
      </c>
      <c r="D152" s="772" t="e">
        <f>VLOOKUP(#REF!,Sheet1!$A$4:$H$2722,7,1)</f>
        <v>#REF!</v>
      </c>
      <c r="E152" s="41" t="str">
        <f>IFERROR(VLOOKUP(A152,Sheet1!$A$4:$N$2722,7,1),"-")</f>
        <v>buc</v>
      </c>
      <c r="F152" s="56">
        <f>IFERROR(VLOOKUP(A152,Sheet1!$A$4:$N$2722,9,1),"-")</f>
        <v>0</v>
      </c>
      <c r="G152" s="38">
        <f>IFERROR(VLOOKUP(A152,Sheet1!$A$4:$N$2722,10,1),"-")</f>
        <v>0</v>
      </c>
      <c r="H152" s="57">
        <f>IFERROR(VLOOKUP(A152,Sheet1!$A$4:$N$2722,11,1),"-")</f>
        <v>0</v>
      </c>
      <c r="I152" s="292">
        <f>IFERROR(VLOOKUP($A152,Sheet1!$A$4:$H$2722,8,1),"-")</f>
        <v>55.36</v>
      </c>
      <c r="J152" s="42">
        <f>I152-(I152*Cuprins!$H$32)</f>
        <v>55.36</v>
      </c>
      <c r="L152" s="776"/>
    </row>
    <row r="153" spans="1:12" ht="15" customHeight="1" x14ac:dyDescent="0.3">
      <c r="A153" s="106">
        <f>Sheet1!A1490</f>
        <v>356541109500</v>
      </c>
      <c r="B153" s="773" t="str">
        <f>IFERROR(VLOOKUP(A153,Sheet1!$A$4:$H$2722,5,0),"-")</f>
        <v xml:space="preserve">Piesa de suspendare Nonius </v>
      </c>
      <c r="C153" s="774" t="e">
        <f>VLOOKUP(#REF!,Sheet1!$A$4:$H$2722,7,1)</f>
        <v>#REF!</v>
      </c>
      <c r="D153" s="775" t="e">
        <f>VLOOKUP(#REF!,Sheet1!$A$4:$H$2722,7,1)</f>
        <v>#REF!</v>
      </c>
      <c r="E153" s="30" t="str">
        <f>IFERROR(VLOOKUP(A153,Sheet1!$A$4:$N$2722,7,1),"-")</f>
        <v>buc</v>
      </c>
      <c r="F153" s="55">
        <f>IFERROR(VLOOKUP(A153,Sheet1!$A$4:$N$2722,9,1),"-")</f>
        <v>0</v>
      </c>
      <c r="G153" s="55">
        <f>IFERROR(VLOOKUP(A153,Sheet1!$A$4:$N$2722,10,1),"-")</f>
        <v>0</v>
      </c>
      <c r="H153" s="55">
        <f>IFERROR(VLOOKUP(A153,Sheet1!$A$4:$N$2722,11,1),"-")</f>
        <v>0</v>
      </c>
      <c r="I153" s="26">
        <f>IFERROR(VLOOKUP($A153,Sheet1!$A$4:$H$2722,8,1),"-")</f>
        <v>466.79</v>
      </c>
      <c r="J153" s="26">
        <f>I153-(I153*Cuprins!$H$32)</f>
        <v>466.79</v>
      </c>
      <c r="L153" s="776"/>
    </row>
    <row r="154" spans="1:12" ht="15" customHeight="1" x14ac:dyDescent="0.3">
      <c r="A154" s="107">
        <f>Sheet1!A1491</f>
        <v>356541109600</v>
      </c>
      <c r="B154" s="770" t="str">
        <f>IFERROR(VLOOKUP(A154,Sheet1!$A$4:$H$2722,5,0),"-")</f>
        <v>Suspensie Nonius pt Bandraster 150 mm</v>
      </c>
      <c r="C154" s="771" t="e">
        <f>VLOOKUP(#REF!,Sheet1!$A$4:$H$2722,7,1)</f>
        <v>#REF!</v>
      </c>
      <c r="D154" s="772" t="e">
        <f>VLOOKUP(#REF!,Sheet1!$A$4:$H$2722,7,1)</f>
        <v>#REF!</v>
      </c>
      <c r="E154" s="41" t="str">
        <f>IFERROR(VLOOKUP(A154,Sheet1!$A$4:$N$2722,7,1),"-")</f>
        <v>cut</v>
      </c>
      <c r="F154" s="56">
        <f>IFERROR(VLOOKUP(A154,Sheet1!$A$4:$N$2722,9,1),"-")</f>
        <v>0</v>
      </c>
      <c r="G154" s="38">
        <f>IFERROR(VLOOKUP(A154,Sheet1!$A$4:$N$2722,10,1),"-")</f>
        <v>0</v>
      </c>
      <c r="H154" s="57">
        <f>IFERROR(VLOOKUP(A154,Sheet1!$A$4:$N$2722,11,1),"-")</f>
        <v>0</v>
      </c>
      <c r="I154" s="292">
        <f>IFERROR(VLOOKUP($A154,Sheet1!$A$4:$H$2722,8,1),"-")</f>
        <v>471.2</v>
      </c>
      <c r="J154" s="42">
        <f>I154-(I154*Cuprins!$H$32)</f>
        <v>471.2</v>
      </c>
      <c r="L154" s="776"/>
    </row>
    <row r="155" spans="1:12" ht="15" customHeight="1" x14ac:dyDescent="0.3">
      <c r="A155" s="106">
        <f>Sheet1!A1492</f>
        <v>356541201500</v>
      </c>
      <c r="B155" s="773" t="str">
        <f>IFERROR(VLOOKUP(A155,Sheet1!$A$4:$H$2722,5,0),"-")</f>
        <v>Piesa umplere perimetral pt grila 15 mm</v>
      </c>
      <c r="C155" s="774" t="e">
        <f>VLOOKUP(#REF!,Sheet1!$A$4:$H$2722,7,1)</f>
        <v>#REF!</v>
      </c>
      <c r="D155" s="775" t="e">
        <f>VLOOKUP(#REF!,Sheet1!$A$4:$H$2722,7,1)</f>
        <v>#REF!</v>
      </c>
      <c r="E155" s="30" t="str">
        <f>IFERROR(VLOOKUP(A155,Sheet1!$A$4:$N$2722,7,1),"-")</f>
        <v>pac</v>
      </c>
      <c r="F155" s="55">
        <f>IFERROR(VLOOKUP(A155,Sheet1!$A$4:$N$2722,9,1),"-")</f>
        <v>0</v>
      </c>
      <c r="G155" s="55">
        <f>IFERROR(VLOOKUP(A155,Sheet1!$A$4:$N$2722,10,1),"-")</f>
        <v>0</v>
      </c>
      <c r="H155" s="55">
        <f>IFERROR(VLOOKUP(A155,Sheet1!$A$4:$N$2722,11,1),"-")</f>
        <v>0</v>
      </c>
      <c r="I155" s="26">
        <f>IFERROR(VLOOKUP($A155,Sheet1!$A$4:$H$2722,8,1),"-")</f>
        <v>450.54</v>
      </c>
      <c r="J155" s="26">
        <f>I155-(I155*Cuprins!$H$32)</f>
        <v>450.54</v>
      </c>
      <c r="L155" s="776"/>
    </row>
    <row r="156" spans="1:12" ht="15" customHeight="1" x14ac:dyDescent="0.3">
      <c r="A156" s="107">
        <f>Sheet1!A1493</f>
        <v>356541202000</v>
      </c>
      <c r="B156" s="770" t="str">
        <f>IFERROR(VLOOKUP(A156,Sheet1!$A$4:$H$2722,5,0),"-")</f>
        <v>Piesa suspensie bucla + carlig 415-780mm</v>
      </c>
      <c r="C156" s="771" t="e">
        <f>VLOOKUP(#REF!,Sheet1!$A$4:$H$2722,7,1)</f>
        <v>#REF!</v>
      </c>
      <c r="D156" s="772" t="e">
        <f>VLOOKUP(#REF!,Sheet1!$A$4:$H$2722,7,1)</f>
        <v>#REF!</v>
      </c>
      <c r="E156" s="41" t="str">
        <f>IFERROR(VLOOKUP(A156,Sheet1!$A$4:$N$2722,7,1),"-")</f>
        <v>buc</v>
      </c>
      <c r="F156" s="56">
        <f>IFERROR(VLOOKUP(A156,Sheet1!$A$4:$N$2722,9,1),"-")</f>
        <v>0</v>
      </c>
      <c r="G156" s="38">
        <f>IFERROR(VLOOKUP(A156,Sheet1!$A$4:$N$2722,10,1),"-")</f>
        <v>0</v>
      </c>
      <c r="H156" s="57">
        <f>IFERROR(VLOOKUP(A156,Sheet1!$A$4:$N$2722,11,1),"-")</f>
        <v>0</v>
      </c>
      <c r="I156" s="292">
        <f>IFERROR(VLOOKUP($A156,Sheet1!$A$4:$H$2722,8,1),"-")</f>
        <v>3.4</v>
      </c>
      <c r="J156" s="42">
        <f>I156-(I156*Cuprins!$H$32)</f>
        <v>3.4</v>
      </c>
      <c r="L156" s="776"/>
    </row>
    <row r="157" spans="1:12" ht="15" customHeight="1" x14ac:dyDescent="0.3">
      <c r="A157" s="106">
        <f>Sheet1!A1494</f>
        <v>356541300500</v>
      </c>
      <c r="B157" s="773" t="str">
        <f>IFERROR(VLOOKUP(A157,Sheet1!$A$4:$H$2722,5,0),"-")</f>
        <v>Set suspensie pentru OPTIMA Baffle</v>
      </c>
      <c r="C157" s="774" t="e">
        <f>VLOOKUP(#REF!,Sheet1!$A$4:$H$2722,7,1)</f>
        <v>#REF!</v>
      </c>
      <c r="D157" s="775" t="e">
        <f>VLOOKUP(#REF!,Sheet1!$A$4:$H$2722,7,1)</f>
        <v>#REF!</v>
      </c>
      <c r="E157" s="30" t="str">
        <f>IFERROR(VLOOKUP(A157,Sheet1!$A$4:$N$2722,7,1),"-")</f>
        <v>pac</v>
      </c>
      <c r="F157" s="55">
        <f>IFERROR(VLOOKUP(A157,Sheet1!$A$4:$N$2722,9,1),"-")</f>
        <v>0</v>
      </c>
      <c r="G157" s="55">
        <f>IFERROR(VLOOKUP(A157,Sheet1!$A$4:$N$2722,10,1),"-")</f>
        <v>0</v>
      </c>
      <c r="H157" s="55">
        <f>IFERROR(VLOOKUP(A157,Sheet1!$A$4:$N$2722,11,1),"-")</f>
        <v>0</v>
      </c>
      <c r="I157" s="26">
        <f>IFERROR(VLOOKUP($A157,Sheet1!$A$4:$H$2722,8,1),"-")</f>
        <v>145.88</v>
      </c>
      <c r="J157" s="26">
        <f>I157-(I157*Cuprins!$H$32)</f>
        <v>145.88</v>
      </c>
      <c r="K157" s="7"/>
      <c r="L157" s="776"/>
    </row>
    <row r="158" spans="1:12" ht="15" customHeight="1" x14ac:dyDescent="0.3">
      <c r="L158" s="777" t="s">
        <v>2983</v>
      </c>
    </row>
    <row r="159" spans="1:12" ht="15" customHeight="1" thickBot="1" x14ac:dyDescent="0.35">
      <c r="L159" s="777"/>
    </row>
    <row r="160" spans="1:12" ht="15" customHeight="1" x14ac:dyDescent="0.3">
      <c r="A160" s="686"/>
      <c r="B160" s="794" t="s">
        <v>3232</v>
      </c>
      <c r="C160" s="794"/>
      <c r="D160" s="794"/>
      <c r="E160" s="794"/>
      <c r="F160" s="794"/>
      <c r="G160" s="794"/>
      <c r="H160" s="794"/>
      <c r="I160" s="738"/>
      <c r="J160" s="664"/>
      <c r="K160" s="9"/>
      <c r="L160" s="777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L161" s="777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777"/>
    </row>
    <row r="163" spans="1:12" ht="15" customHeight="1" x14ac:dyDescent="0.3">
      <c r="A163" s="1"/>
      <c r="B163" s="88"/>
      <c r="C163" s="4"/>
      <c r="D163" s="4"/>
      <c r="E163" s="4"/>
      <c r="F163" s="4"/>
      <c r="G163" s="4"/>
      <c r="H163" s="5"/>
      <c r="I163" s="3"/>
      <c r="J163" s="3"/>
      <c r="L163" s="777"/>
    </row>
    <row r="164" spans="1:12" ht="15" customHeight="1" x14ac:dyDescent="0.3">
      <c r="A164" s="667"/>
      <c r="B164" s="669" t="s">
        <v>2983</v>
      </c>
      <c r="C164" s="669"/>
      <c r="D164" s="669"/>
      <c r="E164" s="669"/>
      <c r="F164" s="669"/>
      <c r="G164" s="669"/>
      <c r="H164" s="669"/>
      <c r="I164" s="671"/>
      <c r="J164" s="672"/>
      <c r="K164" s="7"/>
      <c r="L164" s="777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777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3431</v>
      </c>
      <c r="L166" s="777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777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L168" s="777"/>
    </row>
    <row r="169" spans="1:12" ht="15" customHeight="1" x14ac:dyDescent="0.3">
      <c r="A169" s="106">
        <f>Sheet1!A1495</f>
        <v>356541305000</v>
      </c>
      <c r="B169" s="773" t="str">
        <f>IFERROR(VLOOKUP(A169,Sheet1!$A$4:$H$2722,5,0),"-")</f>
        <v>Piesa mascare 150 mm RAL9010</v>
      </c>
      <c r="C169" s="774" t="e">
        <f>VLOOKUP(#REF!,Sheet1!$A$4:$H$2722,7,1)</f>
        <v>#REF!</v>
      </c>
      <c r="D169" s="775" t="e">
        <f>VLOOKUP(#REF!,Sheet1!$A$4:$H$2722,7,1)</f>
        <v>#REF!</v>
      </c>
      <c r="E169" s="30" t="str">
        <f>IFERROR(VLOOKUP(A169,Sheet1!$A$4:$N$2722,7,1),"-")</f>
        <v>buc</v>
      </c>
      <c r="F169" s="55">
        <f>IFERROR(VLOOKUP(A169,Sheet1!$A$4:$N$2722,9,1),"-")</f>
        <v>0</v>
      </c>
      <c r="G169" s="55">
        <f>IFERROR(VLOOKUP(A169,Sheet1!$A$4:$N$2722,10,1),"-")</f>
        <v>0</v>
      </c>
      <c r="H169" s="55">
        <f>IFERROR(VLOOKUP(A169,Sheet1!$A$4:$N$2722,11,1),"-")</f>
        <v>0</v>
      </c>
      <c r="I169" s="26">
        <f>IFERROR(VLOOKUP($A169,Sheet1!$A$4:$H$2722,8,1),"-")</f>
        <v>19.87</v>
      </c>
      <c r="J169" s="26">
        <f>I169-(I169*Cuprins!$H$32)</f>
        <v>19.87</v>
      </c>
      <c r="K169" s="9"/>
      <c r="L169" s="777"/>
    </row>
    <row r="170" spans="1:12" ht="15" customHeight="1" x14ac:dyDescent="0.3">
      <c r="A170" s="107">
        <f>Sheet1!A1496</f>
        <v>356541306000</v>
      </c>
      <c r="B170" s="770" t="str">
        <f>IFERROR(VLOOKUP(A170,Sheet1!$A$4:$H$2722,5,0),"-")</f>
        <v>Piesa suspensie pt Baffle vertical</v>
      </c>
      <c r="C170" s="771"/>
      <c r="D170" s="772"/>
      <c r="E170" s="41" t="str">
        <f>IFERROR(VLOOKUP(A170,Sheet1!$A$4:$N$2722,7,1),"-")</f>
        <v>buc</v>
      </c>
      <c r="F170" s="56">
        <f>IFERROR(VLOOKUP(A170,Sheet1!$A$4:$N$2722,9,1),"-")</f>
        <v>0</v>
      </c>
      <c r="G170" s="38">
        <f>IFERROR(VLOOKUP(A170,Sheet1!$A$4:$N$2722,10,1),"-")</f>
        <v>0</v>
      </c>
      <c r="H170" s="57">
        <f>IFERROR(VLOOKUP(A170,Sheet1!$A$4:$N$2722,11,1),"-")</f>
        <v>0</v>
      </c>
      <c r="I170" s="292">
        <f>IFERROR(VLOOKUP($A170,Sheet1!$A$4:$H$2722,8,1),"-")</f>
        <v>142.57</v>
      </c>
      <c r="J170" s="42">
        <f>I170-(I170*Cuprins!$H$32)</f>
        <v>142.57</v>
      </c>
      <c r="L170" s="777"/>
    </row>
    <row r="171" spans="1:12" ht="15" customHeight="1" x14ac:dyDescent="0.3">
      <c r="A171" s="106">
        <f>Sheet1!A1497</f>
        <v>356541307000</v>
      </c>
      <c r="B171" s="773" t="str">
        <f>IFERROR(VLOOKUP(A171,Sheet1!$A$4:$H$2722,5,0),"-")</f>
        <v>Distantier pt Baffle vertical</v>
      </c>
      <c r="C171" s="774" t="e">
        <f>VLOOKUP(#REF!,Sheet1!$A$4:$H$2722,7,1)</f>
        <v>#REF!</v>
      </c>
      <c r="D171" s="775" t="e">
        <f>VLOOKUP(#REF!,Sheet1!$A$4:$H$2722,7,1)</f>
        <v>#REF!</v>
      </c>
      <c r="E171" s="30" t="str">
        <f>IFERROR(VLOOKUP(A171,Sheet1!$A$4:$N$2722,7,1),"-")</f>
        <v>buc</v>
      </c>
      <c r="F171" s="55">
        <f>IFERROR(VLOOKUP(A171,Sheet1!$A$4:$N$2722,9,1),"-")</f>
        <v>0</v>
      </c>
      <c r="G171" s="55">
        <f>IFERROR(VLOOKUP(A171,Sheet1!$A$4:$N$2722,10,1),"-")</f>
        <v>0</v>
      </c>
      <c r="H171" s="55">
        <f>IFERROR(VLOOKUP(A171,Sheet1!$A$4:$N$2722,11,1),"-")</f>
        <v>0</v>
      </c>
      <c r="I171" s="26">
        <f>IFERROR(VLOOKUP($A171,Sheet1!$A$4:$H$2722,8,1),"-")</f>
        <v>110.78</v>
      </c>
      <c r="J171" s="26">
        <f>I171-(I171*Cuprins!$H$32)</f>
        <v>110.78</v>
      </c>
      <c r="L171" s="777"/>
    </row>
    <row r="172" spans="1:12" ht="15" customHeight="1" x14ac:dyDescent="0.3">
      <c r="A172" s="107">
        <f>Sheet1!A1498</f>
        <v>356541401000</v>
      </c>
      <c r="B172" s="770" t="str">
        <f>IFERROR(VLOOKUP(A172,Sheet1!$A$4:$H$2722,5,0),"-")</f>
        <v>Piesa prelungire profil clipsare clip-in</v>
      </c>
      <c r="C172" s="771" t="e">
        <f>VLOOKUP(#REF!,Sheet1!$A$4:$H$2722,7,1)</f>
        <v>#REF!</v>
      </c>
      <c r="D172" s="772" t="e">
        <f>VLOOKUP(#REF!,Sheet1!$A$4:$H$2722,7,1)</f>
        <v>#REF!</v>
      </c>
      <c r="E172" s="41" t="str">
        <f>IFERROR(VLOOKUP(A172,Sheet1!$A$4:$N$2722,7,1),"-")</f>
        <v>pac</v>
      </c>
      <c r="F172" s="56">
        <f>IFERROR(VLOOKUP(A172,Sheet1!$A$4:$N$2722,9,1),"-")</f>
        <v>0</v>
      </c>
      <c r="G172" s="38">
        <f>IFERROR(VLOOKUP(A172,Sheet1!$A$4:$N$2722,10,1),"-")</f>
        <v>0</v>
      </c>
      <c r="H172" s="57">
        <f>IFERROR(VLOOKUP(A172,Sheet1!$A$4:$N$2722,11,1),"-")</f>
        <v>0</v>
      </c>
      <c r="I172" s="292">
        <f>IFERROR(VLOOKUP($A172,Sheet1!$A$4:$H$2722,8,1),"-")</f>
        <v>225.03</v>
      </c>
      <c r="J172" s="42">
        <f>I172-(I172*Cuprins!$H$32)</f>
        <v>225.03</v>
      </c>
      <c r="L172" s="777"/>
    </row>
    <row r="173" spans="1:12" ht="15" customHeight="1" x14ac:dyDescent="0.3">
      <c r="A173" s="106">
        <f>Sheet1!A1499</f>
        <v>356541402000</v>
      </c>
      <c r="B173" s="773" t="str">
        <f>IFERROR(VLOOKUP(A173,Sheet1!$A$4:$H$2722,5,0),"-")</f>
        <v xml:space="preserve">Clip suspendare </v>
      </c>
      <c r="C173" s="774" t="e">
        <f>VLOOKUP(#REF!,Sheet1!$A$4:$H$2722,7,1)</f>
        <v>#REF!</v>
      </c>
      <c r="D173" s="775" t="e">
        <f>VLOOKUP(#REF!,Sheet1!$A$4:$H$2722,7,1)</f>
        <v>#REF!</v>
      </c>
      <c r="E173" s="30" t="str">
        <f>IFERROR(VLOOKUP(A173,Sheet1!$A$4:$N$2722,7,1),"-")</f>
        <v>pac</v>
      </c>
      <c r="F173" s="55">
        <f>IFERROR(VLOOKUP(A173,Sheet1!$A$4:$N$2722,9,1),"-")</f>
        <v>0</v>
      </c>
      <c r="G173" s="55">
        <f>IFERROR(VLOOKUP(A173,Sheet1!$A$4:$N$2722,10,1),"-")</f>
        <v>0</v>
      </c>
      <c r="H173" s="55">
        <f>IFERROR(VLOOKUP(A173,Sheet1!$A$4:$N$2722,11,1),"-")</f>
        <v>0</v>
      </c>
      <c r="I173" s="26">
        <f>IFERROR(VLOOKUP($A173,Sheet1!$A$4:$H$2722,8,1),"-")</f>
        <v>300.97000000000003</v>
      </c>
      <c r="J173" s="26">
        <f>I173-(I173*Cuprins!$H$32)</f>
        <v>300.97000000000003</v>
      </c>
      <c r="L173" s="793">
        <f>L121+1</f>
        <v>103</v>
      </c>
    </row>
    <row r="174" spans="1:12" ht="15" customHeight="1" x14ac:dyDescent="0.3">
      <c r="A174" s="107">
        <f>Sheet1!A1500</f>
        <v>356541402500</v>
      </c>
      <c r="B174" s="770" t="str">
        <f>IFERROR(VLOOKUP(A174,Sheet1!$A$4:$H$2722,5,0),"-")</f>
        <v>Clema conectare 100 buc/cut</v>
      </c>
      <c r="C174" s="771" t="e">
        <f>VLOOKUP(#REF!,Sheet1!$A$4:$H$2722,7,1)</f>
        <v>#REF!</v>
      </c>
      <c r="D174" s="772" t="e">
        <f>VLOOKUP(#REF!,Sheet1!$A$4:$H$2722,7,1)</f>
        <v>#REF!</v>
      </c>
      <c r="E174" s="41" t="str">
        <f>IFERROR(VLOOKUP(A174,Sheet1!$A$4:$N$2722,7,1),"-")</f>
        <v>pac</v>
      </c>
      <c r="F174" s="56">
        <f>IFERROR(VLOOKUP(A174,Sheet1!$A$4:$N$2722,9,1),"-")</f>
        <v>0</v>
      </c>
      <c r="G174" s="38">
        <f>IFERROR(VLOOKUP(A174,Sheet1!$A$4:$N$2722,10,1),"-")</f>
        <v>0</v>
      </c>
      <c r="H174" s="57">
        <f>IFERROR(VLOOKUP(A174,Sheet1!$A$4:$N$2722,11,1),"-")</f>
        <v>0</v>
      </c>
      <c r="I174" s="292">
        <f>IFERROR(VLOOKUP($A174,Sheet1!$A$4:$H$2722,8,1),"-")</f>
        <v>326.11</v>
      </c>
      <c r="J174" s="42">
        <f>I174-(I174*Cuprins!$H$32)</f>
        <v>326.11</v>
      </c>
      <c r="L174" s="793"/>
    </row>
    <row r="175" spans="1:12" ht="15" customHeight="1" x14ac:dyDescent="0.3">
      <c r="A175" s="106">
        <f>Sheet1!A1501</f>
        <v>356541403000</v>
      </c>
      <c r="B175" s="773" t="str">
        <f>IFERROR(VLOOKUP(A175,Sheet1!$A$4:$H$2722,5,0),"-")</f>
        <v xml:space="preserve">Clema prelungire </v>
      </c>
      <c r="C175" s="774" t="e">
        <f>VLOOKUP(#REF!,Sheet1!$A$4:$H$2722,7,1)</f>
        <v>#REF!</v>
      </c>
      <c r="D175" s="775" t="e">
        <f>VLOOKUP(#REF!,Sheet1!$A$4:$H$2722,7,1)</f>
        <v>#REF!</v>
      </c>
      <c r="E175" s="30" t="str">
        <f>IFERROR(VLOOKUP(A175,Sheet1!$A$4:$N$2722,7,1),"-")</f>
        <v>pac</v>
      </c>
      <c r="F175" s="55">
        <f>IFERROR(VLOOKUP(A175,Sheet1!$A$4:$N$2722,9,1),"-")</f>
        <v>0</v>
      </c>
      <c r="G175" s="55">
        <f>IFERROR(VLOOKUP(A175,Sheet1!$A$4:$N$2722,10,1),"-")</f>
        <v>0</v>
      </c>
      <c r="H175" s="55">
        <f>IFERROR(VLOOKUP(A175,Sheet1!$A$4:$N$2722,11,1),"-")</f>
        <v>0</v>
      </c>
      <c r="I175" s="26">
        <f>IFERROR(VLOOKUP($A175,Sheet1!$A$4:$H$2722,8,1),"-")</f>
        <v>326.11</v>
      </c>
      <c r="J175" s="26">
        <f>I175-(I175*Cuprins!$H$32)</f>
        <v>326.11</v>
      </c>
      <c r="L175" s="776" t="s">
        <v>3345</v>
      </c>
    </row>
    <row r="176" spans="1:12" ht="15" customHeight="1" x14ac:dyDescent="0.3">
      <c r="A176" s="107">
        <f>Sheet1!A1502</f>
        <v>356541403500</v>
      </c>
      <c r="B176" s="770" t="str">
        <f>IFERROR(VLOOKUP(A176,Sheet1!$A$4:$H$2722,5,0),"-")</f>
        <v xml:space="preserve">Clema colt </v>
      </c>
      <c r="C176" s="771" t="e">
        <f>VLOOKUP(#REF!,Sheet1!$A$4:$H$2722,7,1)</f>
        <v>#REF!</v>
      </c>
      <c r="D176" s="772" t="e">
        <f>VLOOKUP(#REF!,Sheet1!$A$4:$H$2722,7,1)</f>
        <v>#REF!</v>
      </c>
      <c r="E176" s="41" t="str">
        <f>IFERROR(VLOOKUP(A176,Sheet1!$A$4:$N$2722,7,1),"-")</f>
        <v>pac</v>
      </c>
      <c r="F176" s="56">
        <f>IFERROR(VLOOKUP(A176,Sheet1!$A$4:$N$2722,9,1),"-")</f>
        <v>0</v>
      </c>
      <c r="G176" s="38">
        <f>IFERROR(VLOOKUP(A176,Sheet1!$A$4:$N$2722,10,1),"-")</f>
        <v>0</v>
      </c>
      <c r="H176" s="57">
        <f>IFERROR(VLOOKUP(A176,Sheet1!$A$4:$N$2722,11,1),"-")</f>
        <v>0</v>
      </c>
      <c r="I176" s="292">
        <f>IFERROR(VLOOKUP($A176,Sheet1!$A$4:$H$2722,8,1),"-")</f>
        <v>326.11</v>
      </c>
      <c r="J176" s="42">
        <f>I176-(I176*Cuprins!$H$32)</f>
        <v>326.11</v>
      </c>
      <c r="L176" s="776"/>
    </row>
    <row r="177" spans="1:12" ht="15" customHeight="1" x14ac:dyDescent="0.3">
      <c r="A177" s="106">
        <f>Sheet1!A1503</f>
        <v>356541404000</v>
      </c>
      <c r="B177" s="773" t="str">
        <f>IFERROR(VLOOKUP(A177,Sheet1!$A$4:$H$2722,5,0),"-")</f>
        <v xml:space="preserve">Suspensie rapida </v>
      </c>
      <c r="C177" s="774" t="e">
        <f>VLOOKUP(#REF!,Sheet1!$A$4:$H$2722,7,1)</f>
        <v>#REF!</v>
      </c>
      <c r="D177" s="775" t="e">
        <f>VLOOKUP(#REF!,Sheet1!$A$4:$H$2722,7,1)</f>
        <v>#REF!</v>
      </c>
      <c r="E177" s="30" t="str">
        <f>IFERROR(VLOOKUP(A177,Sheet1!$A$4:$N$2722,7,1),"-")</f>
        <v>pac</v>
      </c>
      <c r="F177" s="55">
        <f>IFERROR(VLOOKUP(A177,Sheet1!$A$4:$N$2722,9,1),"-")</f>
        <v>0</v>
      </c>
      <c r="G177" s="55">
        <f>IFERROR(VLOOKUP(A177,Sheet1!$A$4:$N$2722,10,1),"-")</f>
        <v>0</v>
      </c>
      <c r="H177" s="55">
        <f>IFERROR(VLOOKUP(A177,Sheet1!$A$4:$N$2722,11,1),"-")</f>
        <v>0</v>
      </c>
      <c r="I177" s="26">
        <f>IFERROR(VLOOKUP($A177,Sheet1!$A$4:$H$2722,8,1),"-")</f>
        <v>340.89</v>
      </c>
      <c r="J177" s="26">
        <f>I177-(I177*Cuprins!$H$32)</f>
        <v>340.89</v>
      </c>
      <c r="L177" s="776"/>
    </row>
    <row r="178" spans="1:12" ht="15" customHeight="1" x14ac:dyDescent="0.3">
      <c r="A178" s="107">
        <f>Sheet1!A1504</f>
        <v>356541500500</v>
      </c>
      <c r="B178" s="770" t="str">
        <f>IFERROR(VLOOKUP(A178,Sheet1!$A$4:$H$2722,5,0),"-")</f>
        <v>Suport prindere pt tija filetata 6 mm</v>
      </c>
      <c r="C178" s="771" t="e">
        <f>VLOOKUP(#REF!,Sheet1!$A$4:$H$2722,7,1)</f>
        <v>#REF!</v>
      </c>
      <c r="D178" s="772" t="e">
        <f>VLOOKUP(#REF!,Sheet1!$A$4:$H$2722,7,1)</f>
        <v>#REF!</v>
      </c>
      <c r="E178" s="41" t="str">
        <f>IFERROR(VLOOKUP(A178,Sheet1!$A$4:$N$2722,7,1),"-")</f>
        <v>pac</v>
      </c>
      <c r="F178" s="56">
        <f>IFERROR(VLOOKUP(A178,Sheet1!$A$4:$N$2722,9,1),"-")</f>
        <v>0</v>
      </c>
      <c r="G178" s="38">
        <f>IFERROR(VLOOKUP(A178,Sheet1!$A$4:$N$2722,10,1),"-")</f>
        <v>0</v>
      </c>
      <c r="H178" s="57">
        <f>IFERROR(VLOOKUP(A178,Sheet1!$A$4:$N$2722,11,1),"-")</f>
        <v>0</v>
      </c>
      <c r="I178" s="292">
        <f>IFERROR(VLOOKUP($A178,Sheet1!$A$4:$H$2722,8,1),"-")</f>
        <v>407.39</v>
      </c>
      <c r="J178" s="42">
        <f>I178-(I178*Cuprins!$H$32)</f>
        <v>407.39</v>
      </c>
      <c r="L178" s="776"/>
    </row>
    <row r="179" spans="1:12" ht="15" customHeight="1" x14ac:dyDescent="0.3">
      <c r="A179" s="106">
        <f>Sheet1!A1505</f>
        <v>356541500800</v>
      </c>
      <c r="B179" s="773" t="str">
        <f>IFERROR(VLOOKUP(A179,Sheet1!$A$4:$H$2722,5,0),"-")</f>
        <v>Clema siguranta 100 buc</v>
      </c>
      <c r="C179" s="774" t="e">
        <f>VLOOKUP(#REF!,Sheet1!$A$4:$H$2722,7,1)</f>
        <v>#REF!</v>
      </c>
      <c r="D179" s="775" t="e">
        <f>VLOOKUP(#REF!,Sheet1!$A$4:$H$2722,7,1)</f>
        <v>#REF!</v>
      </c>
      <c r="E179" s="30" t="str">
        <f>IFERROR(VLOOKUP(A179,Sheet1!$A$4:$N$2722,7,1),"-")</f>
        <v>pac</v>
      </c>
      <c r="F179" s="55">
        <f>IFERROR(VLOOKUP(A179,Sheet1!$A$4:$N$2722,9,1),"-")</f>
        <v>0</v>
      </c>
      <c r="G179" s="55">
        <f>IFERROR(VLOOKUP(A179,Sheet1!$A$4:$N$2722,10,1),"-")</f>
        <v>0</v>
      </c>
      <c r="H179" s="55">
        <f>IFERROR(VLOOKUP(A179,Sheet1!$A$4:$N$2722,11,1),"-")</f>
        <v>0</v>
      </c>
      <c r="I179" s="26">
        <f>IFERROR(VLOOKUP($A179,Sheet1!$A$4:$H$2722,8,1),"-")</f>
        <v>74.42</v>
      </c>
      <c r="J179" s="26">
        <f>I179-(I179*Cuprins!$H$32)</f>
        <v>74.42</v>
      </c>
      <c r="L179" s="776"/>
    </row>
    <row r="180" spans="1:12" ht="15" customHeight="1" x14ac:dyDescent="0.3">
      <c r="A180" s="107">
        <f>Sheet1!A1506</f>
        <v>356541500900</v>
      </c>
      <c r="B180" s="770" t="str">
        <f>IFERROR(VLOOKUP(A180,Sheet1!$A$4:$H$2722,5,0),"-")</f>
        <v>Clip de siguranta pt profil clipsare</v>
      </c>
      <c r="C180" s="771" t="e">
        <f>VLOOKUP(#REF!,Sheet1!$A$4:$H$2722,7,1)</f>
        <v>#REF!</v>
      </c>
      <c r="D180" s="772" t="e">
        <f>VLOOKUP(#REF!,Sheet1!$A$4:$H$2722,7,1)</f>
        <v>#REF!</v>
      </c>
      <c r="E180" s="41" t="str">
        <f>IFERROR(VLOOKUP(A180,Sheet1!$A$4:$N$2722,7,1),"-")</f>
        <v>pac</v>
      </c>
      <c r="F180" s="56">
        <f>IFERROR(VLOOKUP(A180,Sheet1!$A$4:$N$2722,9,1),"-")</f>
        <v>0</v>
      </c>
      <c r="G180" s="38">
        <f>IFERROR(VLOOKUP(A180,Sheet1!$A$4:$N$2722,10,1),"-")</f>
        <v>0</v>
      </c>
      <c r="H180" s="57">
        <f>IFERROR(VLOOKUP(A180,Sheet1!$A$4:$N$2722,11,1),"-")</f>
        <v>0</v>
      </c>
      <c r="I180" s="292">
        <f>IFERROR(VLOOKUP($A180,Sheet1!$A$4:$H$2722,8,1),"-")</f>
        <v>143.86000000000001</v>
      </c>
      <c r="J180" s="42">
        <f>I180-(I180*Cuprins!$H$32)</f>
        <v>143.86000000000001</v>
      </c>
      <c r="K180" s="7"/>
      <c r="L180" s="776"/>
    </row>
    <row r="181" spans="1:12" ht="15" customHeight="1" x14ac:dyDescent="0.3">
      <c r="A181" s="106">
        <f>Sheet1!A1507</f>
        <v>356541501000</v>
      </c>
      <c r="B181" s="773" t="str">
        <f>IFERROR(VLOOKUP(A181,Sheet1!$A$4:$H$2722,5,0),"-")</f>
        <v>Clip conector (100 buc)</v>
      </c>
      <c r="C181" s="774" t="e">
        <f>VLOOKUP(#REF!,Sheet1!$A$4:$H$2722,7,1)</f>
        <v>#REF!</v>
      </c>
      <c r="D181" s="775" t="e">
        <f>VLOOKUP(#REF!,Sheet1!$A$4:$H$2722,7,1)</f>
        <v>#REF!</v>
      </c>
      <c r="E181" s="30" t="str">
        <f>IFERROR(VLOOKUP(A181,Sheet1!$A$4:$N$2722,7,1),"-")</f>
        <v>pac</v>
      </c>
      <c r="F181" s="55">
        <f>IFERROR(VLOOKUP(A181,Sheet1!$A$4:$N$2722,9,1),"-")</f>
        <v>0</v>
      </c>
      <c r="G181" s="55">
        <f>IFERROR(VLOOKUP(A181,Sheet1!$A$4:$N$2722,10,1),"-")</f>
        <v>0</v>
      </c>
      <c r="H181" s="55">
        <f>IFERROR(VLOOKUP(A181,Sheet1!$A$4:$N$2722,11,1),"-")</f>
        <v>0</v>
      </c>
      <c r="I181" s="26">
        <f>IFERROR(VLOOKUP($A181,Sheet1!$A$4:$H$2722,8,1),"-")</f>
        <v>80.52</v>
      </c>
      <c r="J181" s="26">
        <f>I181-(I181*Cuprins!$H$32)</f>
        <v>80.52</v>
      </c>
      <c r="L181" s="776"/>
    </row>
    <row r="182" spans="1:12" ht="15" customHeight="1" x14ac:dyDescent="0.3">
      <c r="A182" s="107">
        <f>Sheet1!A1508</f>
        <v>356541501300</v>
      </c>
      <c r="B182" s="770" t="str">
        <f>IFERROR(VLOOKUP(A182,Sheet1!$A$4:$H$2722,5,0),"-")</f>
        <v>Piesa suspensie profil C (100 buc/cut)</v>
      </c>
      <c r="C182" s="771" t="e">
        <f>VLOOKUP(#REF!,Sheet1!$A$4:$H$2722,7,1)</f>
        <v>#REF!</v>
      </c>
      <c r="D182" s="772" t="e">
        <f>VLOOKUP(#REF!,Sheet1!$A$4:$H$2722,7,1)</f>
        <v>#REF!</v>
      </c>
      <c r="E182" s="41" t="str">
        <f>IFERROR(VLOOKUP(A182,Sheet1!$A$4:$N$2722,7,1),"-")</f>
        <v>buc</v>
      </c>
      <c r="F182" s="56">
        <f>IFERROR(VLOOKUP(A182,Sheet1!$A$4:$N$2722,9,1),"-")</f>
        <v>0</v>
      </c>
      <c r="G182" s="38">
        <f>IFERROR(VLOOKUP(A182,Sheet1!$A$4:$N$2722,10,1),"-")</f>
        <v>0</v>
      </c>
      <c r="H182" s="57">
        <f>IFERROR(VLOOKUP(A182,Sheet1!$A$4:$N$2722,11,1),"-")</f>
        <v>0</v>
      </c>
      <c r="I182" s="292">
        <f>IFERROR(VLOOKUP($A182,Sheet1!$A$4:$H$2722,8,1),"-")</f>
        <v>886.4</v>
      </c>
      <c r="J182" s="42">
        <f>I182-(I182*Cuprins!$H$32)</f>
        <v>886.4</v>
      </c>
      <c r="L182" s="776"/>
    </row>
    <row r="183" spans="1:12" ht="15" customHeight="1" x14ac:dyDescent="0.3">
      <c r="A183" s="106">
        <f>Sheet1!A1509</f>
        <v>356541501400</v>
      </c>
      <c r="B183" s="773" t="str">
        <f>IFERROR(VLOOKUP(A183,Sheet1!$A$4:$H$2722,5,0),"-")</f>
        <v>Conector profil C (10 buc/cut)</v>
      </c>
      <c r="C183" s="774" t="e">
        <f>VLOOKUP(#REF!,Sheet1!$A$4:$H$2722,7,1)</f>
        <v>#REF!</v>
      </c>
      <c r="D183" s="775" t="e">
        <f>VLOOKUP(#REF!,Sheet1!$A$4:$H$2722,7,1)</f>
        <v>#REF!</v>
      </c>
      <c r="E183" s="30" t="str">
        <f>IFERROR(VLOOKUP(A183,Sheet1!$A$4:$N$2722,7,1),"-")</f>
        <v>buc</v>
      </c>
      <c r="F183" s="55">
        <f>IFERROR(VLOOKUP(A183,Sheet1!$A$4:$N$2722,9,1),"-")</f>
        <v>0</v>
      </c>
      <c r="G183" s="55">
        <f>IFERROR(VLOOKUP(A183,Sheet1!$A$4:$N$2722,10,1),"-")</f>
        <v>0</v>
      </c>
      <c r="H183" s="55">
        <f>IFERROR(VLOOKUP(A183,Sheet1!$A$4:$N$2722,11,1),"-")</f>
        <v>0</v>
      </c>
      <c r="I183" s="26">
        <f>IFERROR(VLOOKUP($A183,Sheet1!$A$4:$H$2722,8,1),"-")</f>
        <v>132.31</v>
      </c>
      <c r="J183" s="26">
        <f>I183-(I183*Cuprins!$H$32)</f>
        <v>132.31</v>
      </c>
      <c r="L183" s="776"/>
    </row>
    <row r="184" spans="1:12" ht="15" customHeight="1" x14ac:dyDescent="0.3">
      <c r="A184" s="107">
        <f>Sheet1!A1510</f>
        <v>356541502000</v>
      </c>
      <c r="B184" s="770" t="str">
        <f>IFERROR(VLOOKUP(A184,Sheet1!$A$4:$H$2722,5,0),"-")</f>
        <v>Conector pt. profil U (100 buc)</v>
      </c>
      <c r="C184" s="771" t="e">
        <f>VLOOKUP(#REF!,Sheet1!$A$4:$H$2722,7,1)</f>
        <v>#REF!</v>
      </c>
      <c r="D184" s="772" t="e">
        <f>VLOOKUP(#REF!,Sheet1!$A$4:$H$2722,7,1)</f>
        <v>#REF!</v>
      </c>
      <c r="E184" s="41" t="str">
        <f>IFERROR(VLOOKUP(A184,Sheet1!$A$4:$N$2722,7,1),"-")</f>
        <v>pac</v>
      </c>
      <c r="F184" s="56">
        <f>IFERROR(VLOOKUP(A184,Sheet1!$A$4:$N$2722,9,1),"-")</f>
        <v>0</v>
      </c>
      <c r="G184" s="38">
        <f>IFERROR(VLOOKUP(A184,Sheet1!$A$4:$N$2722,10,1),"-")</f>
        <v>0</v>
      </c>
      <c r="H184" s="57">
        <f>IFERROR(VLOOKUP(A184,Sheet1!$A$4:$N$2722,11,1),"-")</f>
        <v>0</v>
      </c>
      <c r="I184" s="292">
        <f>IFERROR(VLOOKUP($A184,Sheet1!$A$4:$H$2722,8,1),"-")</f>
        <v>432.15</v>
      </c>
      <c r="J184" s="42">
        <f>I184-(I184*Cuprins!$H$32)</f>
        <v>432.15</v>
      </c>
      <c r="L184" s="776"/>
    </row>
    <row r="185" spans="1:12" ht="15" customHeight="1" x14ac:dyDescent="0.3">
      <c r="A185" s="106">
        <f>Sheet1!A1511</f>
        <v>356541502500</v>
      </c>
      <c r="B185" s="773" t="str">
        <f>IFERROR(VLOOKUP(A185,Sheet1!$A$4:$H$2722,5,0),"-")</f>
        <v>Ancora universala pt. perete (100 buc)</v>
      </c>
      <c r="C185" s="774" t="e">
        <f>VLOOKUP(#REF!,Sheet1!$A$4:$H$2722,7,1)</f>
        <v>#REF!</v>
      </c>
      <c r="D185" s="775" t="e">
        <f>VLOOKUP(#REF!,Sheet1!$A$4:$H$2722,7,1)</f>
        <v>#REF!</v>
      </c>
      <c r="E185" s="30" t="str">
        <f>IFERROR(VLOOKUP(A185,Sheet1!$A$4:$N$2722,7,1),"-")</f>
        <v>pac</v>
      </c>
      <c r="F185" s="55">
        <f>IFERROR(VLOOKUP(A185,Sheet1!$A$4:$N$2722,9,1),"-")</f>
        <v>0</v>
      </c>
      <c r="G185" s="55">
        <f>IFERROR(VLOOKUP(A185,Sheet1!$A$4:$N$2722,10,1),"-")</f>
        <v>0</v>
      </c>
      <c r="H185" s="55">
        <f>IFERROR(VLOOKUP(A185,Sheet1!$A$4:$N$2722,11,1),"-")</f>
        <v>0</v>
      </c>
      <c r="I185" s="26">
        <f>IFERROR(VLOOKUP($A185,Sheet1!$A$4:$H$2722,8,1),"-")</f>
        <v>198.94</v>
      </c>
      <c r="J185" s="26">
        <f>I185-(I185*Cuprins!$H$32)</f>
        <v>198.94</v>
      </c>
      <c r="L185" s="776"/>
    </row>
    <row r="186" spans="1:12" ht="15" customHeight="1" x14ac:dyDescent="0.3">
      <c r="A186" s="107">
        <f>Sheet1!A1512</f>
        <v>356541503000</v>
      </c>
      <c r="B186" s="770" t="str">
        <f>IFERROR(VLOOKUP(A186,Sheet1!$A$4:$H$2722,5,0),"-")</f>
        <v>Piesa suspensie pt. perimetral (100 buc)</v>
      </c>
      <c r="C186" s="771" t="e">
        <f>VLOOKUP(#REF!,Sheet1!$A$4:$H$2722,7,1)</f>
        <v>#REF!</v>
      </c>
      <c r="D186" s="772" t="e">
        <f>VLOOKUP(#REF!,Sheet1!$A$4:$H$2722,7,1)</f>
        <v>#REF!</v>
      </c>
      <c r="E186" s="41" t="str">
        <f>IFERROR(VLOOKUP(A186,Sheet1!$A$4:$N$2722,7,1),"-")</f>
        <v>pac</v>
      </c>
      <c r="F186" s="56">
        <f>IFERROR(VLOOKUP(A186,Sheet1!$A$4:$N$2722,9,1),"-")</f>
        <v>0</v>
      </c>
      <c r="G186" s="38">
        <f>IFERROR(VLOOKUP(A186,Sheet1!$A$4:$N$2722,10,1),"-")</f>
        <v>0</v>
      </c>
      <c r="H186" s="57">
        <f>IFERROR(VLOOKUP(A186,Sheet1!$A$4:$N$2722,11,1),"-")</f>
        <v>0</v>
      </c>
      <c r="I186" s="292">
        <f>IFERROR(VLOOKUP($A186,Sheet1!$A$4:$H$2722,8,1),"-")</f>
        <v>135.12</v>
      </c>
      <c r="J186" s="42">
        <f>I186-(I186*Cuprins!$H$32)</f>
        <v>135.12</v>
      </c>
      <c r="L186" s="776"/>
    </row>
    <row r="187" spans="1:12" ht="15" customHeight="1" x14ac:dyDescent="0.3">
      <c r="A187" s="106">
        <f>Sheet1!A1513</f>
        <v>356541504000</v>
      </c>
      <c r="B187" s="773" t="str">
        <f>IFERROR(VLOOKUP(A187,Sheet1!$A$4:$H$2722,5,0),"-")</f>
        <v>Clema conectare perimetral DP12 (100)</v>
      </c>
      <c r="C187" s="774" t="e">
        <f>VLOOKUP(#REF!,Sheet1!$A$4:$H$2722,7,1)</f>
        <v>#REF!</v>
      </c>
      <c r="D187" s="775" t="e">
        <f>VLOOKUP(#REF!,Sheet1!$A$4:$H$2722,7,1)</f>
        <v>#REF!</v>
      </c>
      <c r="E187" s="30" t="str">
        <f>IFERROR(VLOOKUP(A187,Sheet1!$A$4:$N$2722,7,1),"-")</f>
        <v>pac</v>
      </c>
      <c r="F187" s="55">
        <f>IFERROR(VLOOKUP(A187,Sheet1!$A$4:$N$2722,9,1),"-")</f>
        <v>0</v>
      </c>
      <c r="G187" s="55">
        <f>IFERROR(VLOOKUP(A187,Sheet1!$A$4:$N$2722,10,1),"-")</f>
        <v>0</v>
      </c>
      <c r="H187" s="55">
        <f>IFERROR(VLOOKUP(A187,Sheet1!$A$4:$N$2722,11,1),"-")</f>
        <v>0</v>
      </c>
      <c r="I187" s="26">
        <f>IFERROR(VLOOKUP($A187,Sheet1!$A$4:$H$2722,8,1),"-")</f>
        <v>63.44</v>
      </c>
      <c r="J187" s="26">
        <f>I187-(I187*Cuprins!$H$32)</f>
        <v>63.44</v>
      </c>
      <c r="L187" s="776"/>
    </row>
    <row r="188" spans="1:12" ht="15" customHeight="1" x14ac:dyDescent="0.3">
      <c r="A188" s="107">
        <f>Sheet1!A1514</f>
        <v>356541504100</v>
      </c>
      <c r="B188" s="770" t="str">
        <f>IFERROR(VLOOKUP(A188,Sheet1!$A$4:$H$2722,5,0),"-")</f>
        <v>Piesa suspensie pt J-Bar (100 buc)</v>
      </c>
      <c r="C188" s="771" t="e">
        <f>VLOOKUP(#REF!,Sheet1!$A$4:$H$2722,7,1)</f>
        <v>#REF!</v>
      </c>
      <c r="D188" s="772" t="e">
        <f>VLOOKUP(#REF!,Sheet1!$A$4:$H$2722,7,1)</f>
        <v>#REF!</v>
      </c>
      <c r="E188" s="41" t="str">
        <f>IFERROR(VLOOKUP(A188,Sheet1!$A$4:$N$2722,7,1),"-")</f>
        <v>buc</v>
      </c>
      <c r="F188" s="56">
        <f>IFERROR(VLOOKUP(A188,Sheet1!$A$4:$N$2722,9,1),"-")</f>
        <v>0</v>
      </c>
      <c r="G188" s="38">
        <f>IFERROR(VLOOKUP(A188,Sheet1!$A$4:$N$2722,10,1),"-")</f>
        <v>0</v>
      </c>
      <c r="H188" s="57">
        <f>IFERROR(VLOOKUP(A188,Sheet1!$A$4:$N$2722,11,1),"-")</f>
        <v>0</v>
      </c>
      <c r="I188" s="292">
        <f>IFERROR(VLOOKUP($A188,Sheet1!$A$4:$H$2722,8,1),"-")</f>
        <v>645.62</v>
      </c>
      <c r="J188" s="42">
        <f>I188-(I188*Cuprins!$H$32)</f>
        <v>645.62</v>
      </c>
      <c r="L188" s="776"/>
    </row>
    <row r="189" spans="1:12" ht="15" customHeight="1" x14ac:dyDescent="0.3">
      <c r="A189" s="106">
        <f>Sheet1!A1515</f>
        <v>356541504500</v>
      </c>
      <c r="B189" s="773" t="str">
        <f>IFERROR(VLOOKUP(A189,Sheet1!$A$4:$H$2722,5,0),"-")</f>
        <v>Kit conector pt. Optima Baffle</v>
      </c>
      <c r="C189" s="774" t="e">
        <f>VLOOKUP(#REF!,Sheet1!$A$4:$H$2722,7,1)</f>
        <v>#REF!</v>
      </c>
      <c r="D189" s="775" t="e">
        <f>VLOOKUP(#REF!,Sheet1!$A$4:$H$2722,7,1)</f>
        <v>#REF!</v>
      </c>
      <c r="E189" s="30" t="str">
        <f>IFERROR(VLOOKUP(A189,Sheet1!$A$4:$N$2722,7,1),"-")</f>
        <v>pac</v>
      </c>
      <c r="F189" s="55">
        <f>IFERROR(VLOOKUP(A189,Sheet1!$A$4:$N$2722,9,1),"-")</f>
        <v>0</v>
      </c>
      <c r="G189" s="55">
        <f>IFERROR(VLOOKUP(A189,Sheet1!$A$4:$N$2722,10,1),"-")</f>
        <v>0</v>
      </c>
      <c r="H189" s="55">
        <f>IFERROR(VLOOKUP(A189,Sheet1!$A$4:$N$2722,11,1),"-")</f>
        <v>0</v>
      </c>
      <c r="I189" s="26">
        <f>IFERROR(VLOOKUP($A189,Sheet1!$A$4:$H$2722,8,1),"-")</f>
        <v>158.74</v>
      </c>
      <c r="J189" s="26">
        <f>I189-(I189*Cuprins!$H$32)</f>
        <v>158.74</v>
      </c>
      <c r="L189" s="776"/>
    </row>
    <row r="190" spans="1:12" ht="15" customHeight="1" x14ac:dyDescent="0.3">
      <c r="A190" s="107">
        <f>Sheet1!A1516</f>
        <v>356541504700</v>
      </c>
      <c r="B190" s="770" t="str">
        <f>IFERROR(VLOOKUP(A190,Sheet1!$A$4:$H$2722,5,0),"-")</f>
        <v>Kit suspensie Prelude24 pt Optima Baffle</v>
      </c>
      <c r="C190" s="771" t="e">
        <f>VLOOKUP(#REF!,Sheet1!$A$4:$H$2722,7,1)</f>
        <v>#REF!</v>
      </c>
      <c r="D190" s="772" t="e">
        <f>VLOOKUP(#REF!,Sheet1!$A$4:$H$2722,7,1)</f>
        <v>#REF!</v>
      </c>
      <c r="E190" s="41" t="str">
        <f>IFERROR(VLOOKUP(A190,Sheet1!$A$4:$N$2722,7,1),"-")</f>
        <v>pac</v>
      </c>
      <c r="F190" s="56">
        <f>IFERROR(VLOOKUP(A190,Sheet1!$A$4:$N$2722,9,1),"-")</f>
        <v>0</v>
      </c>
      <c r="G190" s="38">
        <f>IFERROR(VLOOKUP(A190,Sheet1!$A$4:$N$2722,10,1),"-")</f>
        <v>0</v>
      </c>
      <c r="H190" s="57">
        <f>IFERROR(VLOOKUP(A190,Sheet1!$A$4:$N$2722,11,1),"-")</f>
        <v>0</v>
      </c>
      <c r="I190" s="292">
        <f>IFERROR(VLOOKUP($A190,Sheet1!$A$4:$H$2722,8,1),"-")</f>
        <v>263.56</v>
      </c>
      <c r="J190" s="42">
        <f>I190-(I190*Cuprins!$H$32)</f>
        <v>263.56</v>
      </c>
      <c r="K190" s="8"/>
      <c r="L190" s="776"/>
    </row>
    <row r="191" spans="1:12" ht="15" customHeight="1" x14ac:dyDescent="0.3">
      <c r="A191" s="106">
        <f>Sheet1!A1517</f>
        <v>356541505000</v>
      </c>
      <c r="B191" s="773" t="str">
        <f>IFERROR(VLOOKUP(A191,Sheet1!$A$4:$H$2722,5,0),"-")</f>
        <v>Piesa de capat pt. tavan clip-in</v>
      </c>
      <c r="C191" s="774" t="e">
        <f>VLOOKUP(#REF!,Sheet1!$A$4:$H$2722,7,1)</f>
        <v>#REF!</v>
      </c>
      <c r="D191" s="775" t="e">
        <f>VLOOKUP(#REF!,Sheet1!$A$4:$H$2722,7,1)</f>
        <v>#REF!</v>
      </c>
      <c r="E191" s="30" t="str">
        <f>IFERROR(VLOOKUP(A191,Sheet1!$A$4:$N$2722,7,1),"-")</f>
        <v>pac</v>
      </c>
      <c r="F191" s="55">
        <f>IFERROR(VLOOKUP(A191,Sheet1!$A$4:$N$2722,9,1),"-")</f>
        <v>0</v>
      </c>
      <c r="G191" s="55">
        <f>IFERROR(VLOOKUP(A191,Sheet1!$A$4:$N$2722,10,1),"-")</f>
        <v>0</v>
      </c>
      <c r="H191" s="55">
        <f>IFERROR(VLOOKUP(A191,Sheet1!$A$4:$N$2722,11,1),"-")</f>
        <v>0</v>
      </c>
      <c r="I191" s="26">
        <f>IFERROR(VLOOKUP($A191,Sheet1!$A$4:$H$2722,8,1),"-")</f>
        <v>239.19</v>
      </c>
      <c r="J191" s="26">
        <f>I191-(I191*Cuprins!$H$32)</f>
        <v>239.19</v>
      </c>
      <c r="L191" s="776"/>
    </row>
    <row r="192" spans="1:12" ht="15" customHeight="1" x14ac:dyDescent="0.3">
      <c r="A192" s="107">
        <f>Sheet1!A1518</f>
        <v>356541505300</v>
      </c>
      <c r="B192" s="770" t="str">
        <f>IFERROR(VLOOKUP(A192,Sheet1!$A$4:$H$2722,5,0),"-")</f>
        <v xml:space="preserve">Tija filetata M6 x 500 mm </v>
      </c>
      <c r="C192" s="771" t="e">
        <f>VLOOKUP(#REF!,Sheet1!$A$4:$H$2722,7,1)</f>
        <v>#REF!</v>
      </c>
      <c r="D192" s="772" t="e">
        <f>VLOOKUP(#REF!,Sheet1!$A$4:$H$2722,7,1)</f>
        <v>#REF!</v>
      </c>
      <c r="E192" s="41" t="str">
        <f>IFERROR(VLOOKUP(A192,Sheet1!$A$4:$N$2722,7,1),"-")</f>
        <v>buc</v>
      </c>
      <c r="F192" s="56">
        <f>IFERROR(VLOOKUP(A192,Sheet1!$A$4:$N$2722,9,1),"-")</f>
        <v>0</v>
      </c>
      <c r="G192" s="38">
        <f>IFERROR(VLOOKUP(A192,Sheet1!$A$4:$N$2722,10,1),"-")</f>
        <v>0</v>
      </c>
      <c r="H192" s="57">
        <f>IFERROR(VLOOKUP(A192,Sheet1!$A$4:$N$2722,11,1),"-")</f>
        <v>0</v>
      </c>
      <c r="I192" s="292">
        <f>IFERROR(VLOOKUP($A192,Sheet1!$A$4:$H$2722,8,1),"-")</f>
        <v>258.14999999999998</v>
      </c>
      <c r="J192" s="42">
        <f>I192-(I192*Cuprins!$H$32)</f>
        <v>258.14999999999998</v>
      </c>
      <c r="L192" s="776"/>
    </row>
    <row r="193" spans="1:12" ht="15" customHeight="1" x14ac:dyDescent="0.3">
      <c r="A193" s="106">
        <f>Sheet1!A1519</f>
        <v>356541505500</v>
      </c>
      <c r="B193" s="773" t="str">
        <f>IFERROR(VLOOKUP(A193,Sheet1!$A$4:$H$2722,5,0),"-")</f>
        <v>Tija filetata M6 x 1000 mm ARM - 100 buc</v>
      </c>
      <c r="C193" s="774" t="e">
        <f>VLOOKUP(#REF!,Sheet1!$A$4:$H$2722,7,1)</f>
        <v>#REF!</v>
      </c>
      <c r="D193" s="775" t="e">
        <f>VLOOKUP(#REF!,Sheet1!$A$4:$H$2722,7,1)</f>
        <v>#REF!</v>
      </c>
      <c r="E193" s="30" t="str">
        <f>IFERROR(VLOOKUP(A193,Sheet1!$A$4:$N$2722,7,1),"-")</f>
        <v>pac</v>
      </c>
      <c r="F193" s="55">
        <f>IFERROR(VLOOKUP(A193,Sheet1!$A$4:$N$2722,9,1),"-")</f>
        <v>0</v>
      </c>
      <c r="G193" s="55">
        <f>IFERROR(VLOOKUP(A193,Sheet1!$A$4:$N$2722,10,1),"-")</f>
        <v>0</v>
      </c>
      <c r="H193" s="55">
        <f>IFERROR(VLOOKUP(A193,Sheet1!$A$4:$N$2722,11,1),"-")</f>
        <v>0</v>
      </c>
      <c r="I193" s="26">
        <f>IFERROR(VLOOKUP($A193,Sheet1!$A$4:$H$2722,8,1),"-")</f>
        <v>264.10000000000002</v>
      </c>
      <c r="J193" s="26">
        <f>I193-(I193*Cuprins!$H$32)</f>
        <v>264.10000000000002</v>
      </c>
      <c r="L193" s="776"/>
    </row>
    <row r="194" spans="1:12" ht="15" customHeight="1" x14ac:dyDescent="0.3">
      <c r="A194" s="107">
        <f>Sheet1!A1520</f>
        <v>356541507000</v>
      </c>
      <c r="B194" s="770" t="str">
        <f>IFERROR(VLOOKUP(A194,Sheet1!$A$4:$H$2722,5,0),"-")</f>
        <v>Tirant cu bucla 750 mm Armstrong</v>
      </c>
      <c r="C194" s="771" t="e">
        <f>VLOOKUP(#REF!,Sheet1!$A$4:$H$2722,7,1)</f>
        <v>#REF!</v>
      </c>
      <c r="D194" s="772" t="e">
        <f>VLOOKUP(#REF!,Sheet1!$A$4:$H$2722,7,1)</f>
        <v>#REF!</v>
      </c>
      <c r="E194" s="41" t="str">
        <f>IFERROR(VLOOKUP(A194,Sheet1!$A$4:$N$2722,7,1),"-")</f>
        <v>buc</v>
      </c>
      <c r="F194" s="56">
        <f>IFERROR(VLOOKUP(A194,Sheet1!$A$4:$N$2722,9,1),"-")</f>
        <v>0</v>
      </c>
      <c r="G194" s="38">
        <f>IFERROR(VLOOKUP(A194,Sheet1!$A$4:$N$2722,10,1),"-")</f>
        <v>0</v>
      </c>
      <c r="H194" s="57">
        <f>IFERROR(VLOOKUP(A194,Sheet1!$A$4:$N$2722,11,1),"-")</f>
        <v>0</v>
      </c>
      <c r="I194" s="292">
        <f>IFERROR(VLOOKUP($A194,Sheet1!$A$4:$H$2722,8,1),"-")</f>
        <v>108.58</v>
      </c>
      <c r="J194" s="42">
        <f>I194-(I194*Cuprins!$H$32)</f>
        <v>108.58</v>
      </c>
      <c r="L194" s="776"/>
    </row>
    <row r="195" spans="1:12" ht="15" customHeight="1" x14ac:dyDescent="0.3">
      <c r="A195" s="106">
        <f>Sheet1!A1521</f>
        <v>356541509000</v>
      </c>
      <c r="B195" s="773" t="str">
        <f>IFERROR(VLOOKUP(A195,Sheet1!$A$4:$H$2722,5,0),"-")</f>
        <v>Extractor placa tavan clip-in</v>
      </c>
      <c r="C195" s="774" t="e">
        <f>VLOOKUP(#REF!,Sheet1!$A$4:$H$2722,7,1)</f>
        <v>#REF!</v>
      </c>
      <c r="D195" s="775" t="e">
        <f>VLOOKUP(#REF!,Sheet1!$A$4:$H$2722,7,1)</f>
        <v>#REF!</v>
      </c>
      <c r="E195" s="30" t="str">
        <f>IFERROR(VLOOKUP(A195,Sheet1!$A$4:$N$2722,7,1),"-")</f>
        <v>buc</v>
      </c>
      <c r="F195" s="55">
        <f>IFERROR(VLOOKUP(A195,Sheet1!$A$4:$N$2722,9,1),"-")</f>
        <v>0</v>
      </c>
      <c r="G195" s="55">
        <f>IFERROR(VLOOKUP(A195,Sheet1!$A$4:$N$2722,10,1),"-")</f>
        <v>0</v>
      </c>
      <c r="H195" s="55">
        <f>IFERROR(VLOOKUP(A195,Sheet1!$A$4:$N$2722,11,1),"-")</f>
        <v>0</v>
      </c>
      <c r="I195" s="26">
        <f>IFERROR(VLOOKUP($A195,Sheet1!$A$4:$H$2722,8,1),"-")</f>
        <v>162.91999999999999</v>
      </c>
      <c r="J195" s="26">
        <f>I195-(I195*Cuprins!$H$32)</f>
        <v>162.91999999999999</v>
      </c>
      <c r="L195" s="776"/>
    </row>
    <row r="196" spans="1:12" ht="15" customHeight="1" x14ac:dyDescent="0.3">
      <c r="A196" s="107">
        <f>Sheet1!A1522</f>
        <v>356541509500</v>
      </c>
      <c r="B196" s="770" t="str">
        <f>IFERROR(VLOOKUP(A196,Sheet1!$A$4:$H$2722,5,0),"-")</f>
        <v xml:space="preserve">Extractor universal placa clip-in </v>
      </c>
      <c r="C196" s="771" t="e">
        <f>VLOOKUP(#REF!,Sheet1!$A$4:$H$2722,7,1)</f>
        <v>#REF!</v>
      </c>
      <c r="D196" s="772" t="e">
        <f>VLOOKUP(#REF!,Sheet1!$A$4:$H$2722,7,1)</f>
        <v>#REF!</v>
      </c>
      <c r="E196" s="41" t="str">
        <f>IFERROR(VLOOKUP(A196,Sheet1!$A$4:$N$2722,7,1),"-")</f>
        <v>buc</v>
      </c>
      <c r="F196" s="56">
        <f>IFERROR(VLOOKUP(A196,Sheet1!$A$4:$N$2722,9,1),"-")</f>
        <v>0</v>
      </c>
      <c r="G196" s="38">
        <f>IFERROR(VLOOKUP(A196,Sheet1!$A$4:$N$2722,10,1),"-")</f>
        <v>0</v>
      </c>
      <c r="H196" s="57">
        <f>IFERROR(VLOOKUP(A196,Sheet1!$A$4:$N$2722,11,1),"-")</f>
        <v>0</v>
      </c>
      <c r="I196" s="292">
        <f>IFERROR(VLOOKUP($A196,Sheet1!$A$4:$H$2722,8,1),"-")</f>
        <v>154.83000000000001</v>
      </c>
      <c r="J196" s="42">
        <f>I196-(I196*Cuprins!$H$32)</f>
        <v>154.83000000000001</v>
      </c>
      <c r="L196" s="776"/>
    </row>
    <row r="197" spans="1:12" ht="15" customHeight="1" x14ac:dyDescent="0.3">
      <c r="A197" s="106">
        <f>Sheet1!A1523</f>
        <v>356541804300</v>
      </c>
      <c r="B197" s="773" t="str">
        <f>IFERROR(VLOOKUP(A197,Sheet1!$A$4:$H$2722,5,0),"-")</f>
        <v>Conector pt profil Z si H (100 buc)</v>
      </c>
      <c r="C197" s="774" t="e">
        <f>VLOOKUP(#REF!,Sheet1!$A$4:$H$2722,7,1)</f>
        <v>#REF!</v>
      </c>
      <c r="D197" s="775" t="e">
        <f>VLOOKUP(#REF!,Sheet1!$A$4:$H$2722,7,1)</f>
        <v>#REF!</v>
      </c>
      <c r="E197" s="30" t="str">
        <f>IFERROR(VLOOKUP(A197,Sheet1!$A$4:$N$2722,7,1),"-")</f>
        <v>buc</v>
      </c>
      <c r="F197" s="55">
        <f>IFERROR(VLOOKUP(A197,Sheet1!$A$4:$N$2722,9,1),"-")</f>
        <v>0</v>
      </c>
      <c r="G197" s="55">
        <f>IFERROR(VLOOKUP(A197,Sheet1!$A$4:$N$2722,10,1),"-")</f>
        <v>0</v>
      </c>
      <c r="H197" s="55">
        <f>IFERROR(VLOOKUP(A197,Sheet1!$A$4:$N$2722,11,1),"-")</f>
        <v>0</v>
      </c>
      <c r="I197" s="26">
        <f>IFERROR(VLOOKUP($A197,Sheet1!$A$4:$H$2722,8,1),"-")</f>
        <v>1579.16</v>
      </c>
      <c r="J197" s="26">
        <f>I197-(I197*Cuprins!$H$32)</f>
        <v>1579.16</v>
      </c>
      <c r="L197" s="776"/>
    </row>
    <row r="198" spans="1:12" ht="15" customHeight="1" x14ac:dyDescent="0.3">
      <c r="A198" s="107">
        <f>Sheet1!A1524</f>
        <v>356541804500</v>
      </c>
      <c r="B198" s="770" t="str">
        <f>IFERROR(VLOOKUP(A198,Sheet1!$A$4:$H$2722,5,0),"-")</f>
        <v>Clips blocare (100 buc)</v>
      </c>
      <c r="C198" s="771" t="e">
        <f>VLOOKUP(#REF!,Sheet1!$A$4:$H$2722,7,1)</f>
        <v>#REF!</v>
      </c>
      <c r="D198" s="772" t="e">
        <f>VLOOKUP(#REF!,Sheet1!$A$4:$H$2722,7,1)</f>
        <v>#REF!</v>
      </c>
      <c r="E198" s="41" t="str">
        <f>IFERROR(VLOOKUP(A198,Sheet1!$A$4:$N$2722,7,1),"-")</f>
        <v>buc</v>
      </c>
      <c r="F198" s="56">
        <f>IFERROR(VLOOKUP(A198,Sheet1!$A$4:$N$2722,9,1),"-")</f>
        <v>0</v>
      </c>
      <c r="G198" s="38">
        <f>IFERROR(VLOOKUP(A198,Sheet1!$A$4:$N$2722,10,1),"-")</f>
        <v>0</v>
      </c>
      <c r="H198" s="57">
        <f>IFERROR(VLOOKUP(A198,Sheet1!$A$4:$N$2722,11,1),"-")</f>
        <v>0</v>
      </c>
      <c r="I198" s="292">
        <f>IFERROR(VLOOKUP($A198,Sheet1!$A$4:$H$2722,8,1),"-")</f>
        <v>54.72</v>
      </c>
      <c r="J198" s="42">
        <f>I198-(I198*Cuprins!$H$32)</f>
        <v>54.72</v>
      </c>
      <c r="L198" s="776"/>
    </row>
    <row r="199" spans="1:12" ht="15" customHeight="1" x14ac:dyDescent="0.3">
      <c r="A199" s="106"/>
      <c r="B199" s="773" t="str">
        <f>IFERROR(VLOOKUP(A199,Sheet1!$A$4:$H$2722,5,0),"-")</f>
        <v>-</v>
      </c>
      <c r="C199" s="774" t="e">
        <f>VLOOKUP(#REF!,Sheet1!$A$4:$H$2722,7,1)</f>
        <v>#REF!</v>
      </c>
      <c r="D199" s="775" t="e">
        <f>VLOOKUP(#REF!,Sheet1!$A$4:$H$2722,7,1)</f>
        <v>#REF!</v>
      </c>
      <c r="E199" s="30" t="str">
        <f>IFERROR(VLOOKUP(A199,Sheet1!$A$4:$N$2722,7,1),"-")</f>
        <v>-</v>
      </c>
      <c r="F199" s="55" t="str">
        <f>IFERROR(VLOOKUP(A199,Sheet1!$A$4:$N$2722,9,1),"-")</f>
        <v>-</v>
      </c>
      <c r="G199" s="55" t="str">
        <f>IFERROR(VLOOKUP(A199,Sheet1!$A$4:$N$2722,10,1),"-")</f>
        <v>-</v>
      </c>
      <c r="H199" s="55" t="str">
        <f>IFERROR(VLOOKUP(A199,Sheet1!$A$4:$N$2722,11,1),"-")</f>
        <v>-</v>
      </c>
      <c r="I199" s="26" t="str">
        <f>IFERROR(VLOOKUP($A199,Sheet1!$A$4:$H$2722,8,1),"-")</f>
        <v>-</v>
      </c>
      <c r="J199" s="26" t="str">
        <f>IFERROR(VLOOKUP($A199,Sheet1!$A$4:$H$2722,8,1),"-")</f>
        <v>-</v>
      </c>
      <c r="K199" s="7"/>
      <c r="L199" s="776"/>
    </row>
    <row r="200" spans="1:12" ht="15" customHeight="1" x14ac:dyDescent="0.3">
      <c r="A200" s="108"/>
      <c r="B200" s="614" t="str">
        <f>IFERROR(VLOOKUP(A200,Sheet1!$A$4:$H$2722,5,0),"-")</f>
        <v>-</v>
      </c>
      <c r="C200" s="609" t="e">
        <f>VLOOKUP(#REF!,Sheet1!$A$4:$H$2722,7,1)</f>
        <v>#REF!</v>
      </c>
      <c r="D200" s="615" t="e">
        <f>VLOOKUP(#REF!,Sheet1!$A$4:$H$2722,7,1)</f>
        <v>#REF!</v>
      </c>
      <c r="E200" s="264" t="str">
        <f>IFERROR(VLOOKUP(A200,Sheet1!$A$4:$N$2722,7,1),"-")</f>
        <v>-</v>
      </c>
      <c r="F200" s="238" t="str">
        <f>IFERROR(VLOOKUP(A200,Sheet1!$A$4:$N$2722,9,1),"-")</f>
        <v>-</v>
      </c>
      <c r="G200" s="264" t="str">
        <f>IFERROR(VLOOKUP(A200,Sheet1!$A$4:$N$2722,10,1),"-")</f>
        <v>-</v>
      </c>
      <c r="H200" s="264" t="str">
        <f>IFERROR(VLOOKUP(A200,Sheet1!$A$4:$N$2722,11,1),"-")</f>
        <v>-</v>
      </c>
      <c r="I200" s="302" t="str">
        <f>IFERROR(VLOOKUP($A200,Sheet1!$A$4:$H$2722,8,1),"-")</f>
        <v>-</v>
      </c>
      <c r="J200" s="43" t="str">
        <f>IFERROR(VLOOKUP($A200,Sheet1!$A$4:$H$2722,8,1),"-")</f>
        <v>-</v>
      </c>
      <c r="K200" s="9"/>
      <c r="L200" s="776"/>
    </row>
    <row r="201" spans="1:12" ht="15" customHeight="1" x14ac:dyDescent="0.3">
      <c r="L201" s="776"/>
    </row>
    <row r="202" spans="1:12" ht="15" customHeight="1" x14ac:dyDescent="0.3">
      <c r="K202" s="9"/>
      <c r="L202" s="776"/>
    </row>
    <row r="203" spans="1:12" ht="15" customHeight="1" x14ac:dyDescent="0.3">
      <c r="K203" s="9"/>
      <c r="L203" s="776"/>
    </row>
    <row r="204" spans="1:12" ht="15" customHeight="1" x14ac:dyDescent="0.3">
      <c r="K204" s="9"/>
      <c r="L204" s="776"/>
    </row>
    <row r="205" spans="1:12" ht="15" customHeight="1" x14ac:dyDescent="0.3">
      <c r="K205" s="9"/>
      <c r="L205" s="776"/>
    </row>
    <row r="206" spans="1:12" ht="15" customHeight="1" x14ac:dyDescent="0.3">
      <c r="K206" s="9"/>
      <c r="L206" s="776"/>
    </row>
    <row r="207" spans="1:12" ht="15" customHeight="1" x14ac:dyDescent="0.3">
      <c r="K207" s="9"/>
      <c r="L207" s="776"/>
    </row>
    <row r="208" spans="1:12" ht="15" customHeight="1" x14ac:dyDescent="0.3">
      <c r="K208" s="9"/>
      <c r="L208" s="776"/>
    </row>
    <row r="209" spans="1:12" ht="15" customHeight="1" x14ac:dyDescent="0.3">
      <c r="K209" s="9"/>
      <c r="L209" s="776"/>
    </row>
    <row r="210" spans="1:12" ht="15" customHeight="1" x14ac:dyDescent="0.3">
      <c r="K210" s="9"/>
      <c r="L210" s="777" t="s">
        <v>2983</v>
      </c>
    </row>
    <row r="211" spans="1:12" ht="15" customHeight="1" thickBot="1" x14ac:dyDescent="0.35">
      <c r="K211" s="9"/>
      <c r="L211" s="777"/>
    </row>
    <row r="212" spans="1:12" ht="15" customHeight="1" x14ac:dyDescent="0.3">
      <c r="A212" s="686"/>
      <c r="B212" s="794" t="s">
        <v>3514</v>
      </c>
      <c r="C212" s="794"/>
      <c r="D212" s="794"/>
      <c r="E212" s="794"/>
      <c r="F212" s="794"/>
      <c r="G212" s="794"/>
      <c r="H212" s="794"/>
      <c r="I212" s="738"/>
      <c r="J212" s="664"/>
      <c r="L212" s="777"/>
    </row>
    <row r="213" spans="1:12" ht="15" customHeight="1" x14ac:dyDescent="0.3">
      <c r="A213" s="687"/>
      <c r="B213" s="676"/>
      <c r="C213" s="676"/>
      <c r="D213" s="676"/>
      <c r="E213" s="676"/>
      <c r="F213" s="676"/>
      <c r="G213" s="676"/>
      <c r="H213" s="676"/>
      <c r="I213" s="739"/>
      <c r="J213" s="665"/>
      <c r="L213" s="777"/>
    </row>
    <row r="214" spans="1:12" ht="15" customHeight="1" thickBot="1" x14ac:dyDescent="0.35">
      <c r="A214" s="688"/>
      <c r="B214" s="795"/>
      <c r="C214" s="795"/>
      <c r="D214" s="795"/>
      <c r="E214" s="795"/>
      <c r="F214" s="795"/>
      <c r="G214" s="795"/>
      <c r="H214" s="795"/>
      <c r="I214" s="740"/>
      <c r="J214" s="666"/>
      <c r="L214" s="777"/>
    </row>
    <row r="215" spans="1:12" ht="15" customHeight="1" x14ac:dyDescent="0.3">
      <c r="A215" s="1"/>
      <c r="B215" s="88"/>
      <c r="C215" s="4"/>
      <c r="D215" s="4"/>
      <c r="E215" s="4"/>
      <c r="F215" s="4"/>
      <c r="G215" s="4"/>
      <c r="H215" s="5"/>
      <c r="I215" s="3"/>
      <c r="J215" s="3"/>
      <c r="L215" s="777"/>
    </row>
    <row r="216" spans="1:12" ht="15" customHeight="1" x14ac:dyDescent="0.3">
      <c r="A216" s="667"/>
      <c r="B216" s="669" t="s">
        <v>2983</v>
      </c>
      <c r="C216" s="669"/>
      <c r="D216" s="669"/>
      <c r="E216" s="669"/>
      <c r="F216" s="669"/>
      <c r="G216" s="669"/>
      <c r="H216" s="669"/>
      <c r="I216" s="671"/>
      <c r="J216" s="672"/>
      <c r="L216" s="777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777"/>
    </row>
    <row r="218" spans="1:12" ht="15" customHeight="1" x14ac:dyDescent="0.3">
      <c r="A218" s="520" t="s">
        <v>2989</v>
      </c>
      <c r="B218" s="630" t="s">
        <v>2996</v>
      </c>
      <c r="C218" s="631"/>
      <c r="D218" s="786"/>
      <c r="E218" s="642" t="s">
        <v>3035</v>
      </c>
      <c r="F218" s="789" t="s">
        <v>2991</v>
      </c>
      <c r="G218" s="789" t="s">
        <v>2990</v>
      </c>
      <c r="H218" s="780" t="s">
        <v>3010</v>
      </c>
      <c r="I218" s="783" t="s">
        <v>3430</v>
      </c>
      <c r="J218" s="498" t="s">
        <v>3431</v>
      </c>
      <c r="L218" s="777"/>
    </row>
    <row r="219" spans="1:12" ht="15" customHeight="1" x14ac:dyDescent="0.3">
      <c r="A219" s="521"/>
      <c r="B219" s="632"/>
      <c r="C219" s="633"/>
      <c r="D219" s="787"/>
      <c r="E219" s="643"/>
      <c r="F219" s="790"/>
      <c r="G219" s="790"/>
      <c r="H219" s="781"/>
      <c r="I219" s="784"/>
      <c r="J219" s="500"/>
      <c r="K219" s="7"/>
      <c r="L219" s="777"/>
    </row>
    <row r="220" spans="1:12" ht="15" customHeight="1" x14ac:dyDescent="0.3">
      <c r="A220" s="785"/>
      <c r="B220" s="634"/>
      <c r="C220" s="635"/>
      <c r="D220" s="788"/>
      <c r="E220" s="644"/>
      <c r="F220" s="791"/>
      <c r="G220" s="791"/>
      <c r="H220" s="782"/>
      <c r="I220" s="784"/>
      <c r="J220" s="500"/>
      <c r="L220" s="777"/>
    </row>
    <row r="221" spans="1:12" ht="15" customHeight="1" x14ac:dyDescent="0.3">
      <c r="A221" s="106">
        <f>Sheet1!A1525</f>
        <v>356545100300</v>
      </c>
      <c r="B221" s="773" t="str">
        <f>IFERROR(VLOOKUP(A221,Sheet1!$A$4:$H$2722,5,0),"-")</f>
        <v>Folie acustica tavan TNT 600x600 G</v>
      </c>
      <c r="C221" s="774" t="e">
        <f>VLOOKUP(#REF!,Sheet1!$A$4:$H$2722,7,1)</f>
        <v>#REF!</v>
      </c>
      <c r="D221" s="775" t="e">
        <f>VLOOKUP(#REF!,Sheet1!$A$4:$H$2722,7,1)</f>
        <v>#REF!</v>
      </c>
      <c r="E221" s="30" t="str">
        <f>IFERROR(VLOOKUP(A221,Sheet1!$A$4:$N$2722,7,1),"-")</f>
        <v>buc</v>
      </c>
      <c r="F221" s="55">
        <f>IFERROR(VLOOKUP(A221,Sheet1!$A$4:$N$2722,9,1),"-")</f>
        <v>0</v>
      </c>
      <c r="G221" s="55">
        <f>IFERROR(VLOOKUP(A221,Sheet1!$A$4:$N$2722,10,1),"-")</f>
        <v>0</v>
      </c>
      <c r="H221" s="55">
        <f>IFERROR(VLOOKUP(A221,Sheet1!$A$4:$N$2722,11,1),"-")</f>
        <v>0</v>
      </c>
      <c r="I221" s="26">
        <f>IFERROR(VLOOKUP($A221,Sheet1!$A$4:$H$2722,8,1),"-")</f>
        <v>8.89</v>
      </c>
      <c r="J221" s="26">
        <f>I221-(I221*Cuprins!$H$32)</f>
        <v>8.89</v>
      </c>
      <c r="L221" s="777"/>
    </row>
    <row r="222" spans="1:12" ht="15" customHeight="1" x14ac:dyDescent="0.3">
      <c r="A222" s="107">
        <f>Sheet1!A1526</f>
        <v>356545110000</v>
      </c>
      <c r="B222" s="770" t="str">
        <f>IFERROR(VLOOKUP(A222,Sheet1!$A$4:$H$2722,5,0),"-")</f>
        <v>Piesa suspensie pt Grigliato LINE</v>
      </c>
      <c r="C222" s="771"/>
      <c r="D222" s="772"/>
      <c r="E222" s="41" t="str">
        <f>IFERROR(VLOOKUP(A222,Sheet1!$A$4:$N$2722,7,1),"-")</f>
        <v>buc</v>
      </c>
      <c r="F222" s="56">
        <f>IFERROR(VLOOKUP(A222,Sheet1!$A$4:$N$2722,9,1),"-")</f>
        <v>0</v>
      </c>
      <c r="G222" s="38">
        <f>IFERROR(VLOOKUP(A222,Sheet1!$A$4:$N$2722,10,1),"-")</f>
        <v>0</v>
      </c>
      <c r="H222" s="57">
        <f>IFERROR(VLOOKUP(A222,Sheet1!$A$4:$N$2722,11,1),"-")</f>
        <v>0</v>
      </c>
      <c r="I222" s="292">
        <f>IFERROR(VLOOKUP($A222,Sheet1!$A$4:$H$2722,8,1),"-")</f>
        <v>2.66</v>
      </c>
      <c r="J222" s="42">
        <f>I222-(I222*Cuprins!$H$32)</f>
        <v>2.66</v>
      </c>
      <c r="K222" s="9"/>
      <c r="L222" s="777"/>
    </row>
    <row r="223" spans="1:12" ht="15" customHeight="1" x14ac:dyDescent="0.3">
      <c r="A223" s="106">
        <f>Sheet1!A1527</f>
        <v>356545110500</v>
      </c>
      <c r="B223" s="773" t="str">
        <f>IFERROR(VLOOKUP(A223,Sheet1!$A$4:$H$2722,5,0),"-")</f>
        <v>Prelungire profil pt Grigliato LINE</v>
      </c>
      <c r="C223" s="774" t="e">
        <f>VLOOKUP(#REF!,Sheet1!$A$4:$H$2722,7,1)</f>
        <v>#REF!</v>
      </c>
      <c r="D223" s="775" t="e">
        <f>VLOOKUP(#REF!,Sheet1!$A$4:$H$2722,7,1)</f>
        <v>#REF!</v>
      </c>
      <c r="E223" s="30" t="str">
        <f>IFERROR(VLOOKUP(A223,Sheet1!$A$4:$N$2722,7,1),"-")</f>
        <v>buc</v>
      </c>
      <c r="F223" s="55">
        <f>IFERROR(VLOOKUP(A223,Sheet1!$A$4:$N$2722,9,1),"-")</f>
        <v>0</v>
      </c>
      <c r="G223" s="55">
        <f>IFERROR(VLOOKUP(A223,Sheet1!$A$4:$N$2722,10,1),"-")</f>
        <v>0</v>
      </c>
      <c r="H223" s="55">
        <f>IFERROR(VLOOKUP(A223,Sheet1!$A$4:$N$2722,11,1),"-")</f>
        <v>0</v>
      </c>
      <c r="I223" s="26">
        <f>IFERROR(VLOOKUP($A223,Sheet1!$A$4:$H$2722,8,1),"-")</f>
        <v>7.96</v>
      </c>
      <c r="J223" s="26">
        <f>I223-(I223*Cuprins!$H$32)</f>
        <v>7.96</v>
      </c>
      <c r="L223" s="777"/>
    </row>
    <row r="224" spans="1:12" ht="15" customHeight="1" x14ac:dyDescent="0.3">
      <c r="A224" s="107">
        <f>Sheet1!A1528</f>
        <v>356545115000</v>
      </c>
      <c r="B224" s="770" t="str">
        <f>IFERROR(VLOOKUP(A224,Sheet1!$A$4:$H$2722,5,0),"-")</f>
        <v>Imbinare tavan lamelar tip Q50x70</v>
      </c>
      <c r="C224" s="771" t="e">
        <f>VLOOKUP(#REF!,Sheet1!$A$4:$H$2722,7,1)</f>
        <v>#REF!</v>
      </c>
      <c r="D224" s="772" t="e">
        <f>VLOOKUP(#REF!,Sheet1!$A$4:$H$2722,7,1)</f>
        <v>#REF!</v>
      </c>
      <c r="E224" s="41" t="str">
        <f>IFERROR(VLOOKUP(A224,Sheet1!$A$4:$N$2722,7,1),"-")</f>
        <v>buc</v>
      </c>
      <c r="F224" s="56">
        <f>IFERROR(VLOOKUP(A224,Sheet1!$A$4:$N$2722,9,1),"-")</f>
        <v>0</v>
      </c>
      <c r="G224" s="38">
        <f>IFERROR(VLOOKUP(A224,Sheet1!$A$4:$N$2722,10,1),"-")</f>
        <v>0</v>
      </c>
      <c r="H224" s="57">
        <f>IFERROR(VLOOKUP(A224,Sheet1!$A$4:$N$2722,11,1),"-")</f>
        <v>0</v>
      </c>
      <c r="I224" s="292">
        <f>IFERROR(VLOOKUP($A224,Sheet1!$A$4:$H$2722,8,1),"-")</f>
        <v>8.85</v>
      </c>
      <c r="J224" s="42">
        <f>I224-(I224*Cuprins!$H$32)</f>
        <v>8.85</v>
      </c>
      <c r="L224" s="777"/>
    </row>
    <row r="225" spans="1:12" ht="15" customHeight="1" x14ac:dyDescent="0.3">
      <c r="A225" s="106">
        <f>Sheet1!A1529</f>
        <v>356545150500</v>
      </c>
      <c r="B225" s="773" t="str">
        <f>IFERROR(VLOOKUP(A225,Sheet1!$A$4:$H$2722,5,0),"-")</f>
        <v>Piulita M6 zincata G</v>
      </c>
      <c r="C225" s="774" t="e">
        <f>VLOOKUP(#REF!,Sheet1!$A$4:$H$2722,7,1)</f>
        <v>#REF!</v>
      </c>
      <c r="D225" s="775" t="e">
        <f>VLOOKUP(#REF!,Sheet1!$A$4:$H$2722,7,1)</f>
        <v>#REF!</v>
      </c>
      <c r="E225" s="30" t="str">
        <f>IFERROR(VLOOKUP(A225,Sheet1!$A$4:$N$2722,7,1),"-")</f>
        <v>buc</v>
      </c>
      <c r="F225" s="55">
        <f>IFERROR(VLOOKUP(A225,Sheet1!$A$4:$N$2722,9,1),"-")</f>
        <v>0</v>
      </c>
      <c r="G225" s="55">
        <f>IFERROR(VLOOKUP(A225,Sheet1!$A$4:$N$2722,10,1),"-")</f>
        <v>0</v>
      </c>
      <c r="H225" s="55">
        <f>IFERROR(VLOOKUP(A225,Sheet1!$A$4:$N$2722,11,1),"-")</f>
        <v>0</v>
      </c>
      <c r="I225" s="26">
        <f>IFERROR(VLOOKUP($A225,Sheet1!$A$4:$H$2722,8,1),"-")</f>
        <v>0</v>
      </c>
      <c r="J225" s="26">
        <f>I225-(I225*Cuprins!$H$32)</f>
        <v>0</v>
      </c>
      <c r="L225" s="793">
        <f>L173+1</f>
        <v>104</v>
      </c>
    </row>
    <row r="226" spans="1:12" ht="15" customHeight="1" x14ac:dyDescent="0.3">
      <c r="A226" s="107">
        <f>Sheet1!A1530</f>
        <v>356545151000</v>
      </c>
      <c r="B226" s="770" t="str">
        <f>IFERROR(VLOOKUP(A226,Sheet1!$A$4:$H$2722,5,0),"-")</f>
        <v>Surub 6x22 zincat G</v>
      </c>
      <c r="C226" s="771" t="e">
        <f>VLOOKUP(#REF!,Sheet1!$A$4:$H$2722,7,1)</f>
        <v>#REF!</v>
      </c>
      <c r="D226" s="772" t="e">
        <f>VLOOKUP(#REF!,Sheet1!$A$4:$H$2722,7,1)</f>
        <v>#REF!</v>
      </c>
      <c r="E226" s="41" t="str">
        <f>IFERROR(VLOOKUP(A226,Sheet1!$A$4:$N$2722,7,1),"-")</f>
        <v>buc</v>
      </c>
      <c r="F226" s="56">
        <f>IFERROR(VLOOKUP(A226,Sheet1!$A$4:$N$2722,9,1),"-")</f>
        <v>0</v>
      </c>
      <c r="G226" s="38">
        <f>IFERROR(VLOOKUP(A226,Sheet1!$A$4:$N$2722,10,1),"-")</f>
        <v>0</v>
      </c>
      <c r="H226" s="57">
        <f>IFERROR(VLOOKUP(A226,Sheet1!$A$4:$N$2722,11,1),"-")</f>
        <v>0</v>
      </c>
      <c r="I226" s="292">
        <f>IFERROR(VLOOKUP($A226,Sheet1!$A$4:$H$2722,8,1),"-")</f>
        <v>0</v>
      </c>
      <c r="J226" s="42">
        <f>I226-(I226*Cuprins!$H$32)</f>
        <v>0</v>
      </c>
      <c r="K226" s="7"/>
      <c r="L226" s="793"/>
    </row>
    <row r="227" spans="1:12" ht="15" customHeight="1" x14ac:dyDescent="0.3">
      <c r="A227" s="106">
        <f>Sheet1!A1531</f>
        <v>356545151500</v>
      </c>
      <c r="B227" s="773" t="str">
        <f>IFERROR(VLOOKUP(A227,Sheet1!$A$4:$H$2722,5,0),"-")</f>
        <v>Clema agatare profil G</v>
      </c>
      <c r="C227" s="774" t="e">
        <f>VLOOKUP(#REF!,Sheet1!$A$4:$H$2722,7,1)</f>
        <v>#REF!</v>
      </c>
      <c r="D227" s="775" t="e">
        <f>VLOOKUP(#REF!,Sheet1!$A$4:$H$2722,7,1)</f>
        <v>#REF!</v>
      </c>
      <c r="E227" s="30" t="str">
        <f>IFERROR(VLOOKUP(A227,Sheet1!$A$4:$N$2722,7,1),"-")</f>
        <v>buc</v>
      </c>
      <c r="F227" s="55">
        <f>IFERROR(VLOOKUP(A227,Sheet1!$A$4:$N$2722,9,1),"-")</f>
        <v>0</v>
      </c>
      <c r="G227" s="55">
        <f>IFERROR(VLOOKUP(A227,Sheet1!$A$4:$N$2722,10,1),"-")</f>
        <v>0</v>
      </c>
      <c r="H227" s="55">
        <f>IFERROR(VLOOKUP(A227,Sheet1!$A$4:$N$2722,11,1),"-")</f>
        <v>0</v>
      </c>
      <c r="I227" s="26">
        <f>IFERROR(VLOOKUP($A227,Sheet1!$A$4:$H$2722,8,1),"-")</f>
        <v>0</v>
      </c>
      <c r="J227" s="26">
        <f>I227-(I227*Cuprins!$H$32)</f>
        <v>0</v>
      </c>
      <c r="L227" s="776" t="s">
        <v>3345</v>
      </c>
    </row>
    <row r="228" spans="1:12" ht="15" customHeight="1" x14ac:dyDescent="0.3">
      <c r="A228" s="107">
        <f>Sheet1!A1532</f>
        <v>356545203700</v>
      </c>
      <c r="B228" s="770" t="str">
        <f>IFERROR(VLOOKUP(A228,Sheet1!$A$4:$H$2722,5,0),"-")</f>
        <v>Arc spn 50/27</v>
      </c>
      <c r="C228" s="771" t="e">
        <f>VLOOKUP(#REF!,Sheet1!$A$4:$H$2722,7,1)</f>
        <v>#REF!</v>
      </c>
      <c r="D228" s="772" t="e">
        <f>VLOOKUP(#REF!,Sheet1!$A$4:$H$2722,7,1)</f>
        <v>#REF!</v>
      </c>
      <c r="E228" s="41" t="str">
        <f>IFERROR(VLOOKUP(A228,Sheet1!$A$4:$N$2722,7,1),"-")</f>
        <v>buc</v>
      </c>
      <c r="F228" s="56">
        <f>IFERROR(VLOOKUP(A228,Sheet1!$A$4:$N$2722,9,1),"-")</f>
        <v>0</v>
      </c>
      <c r="G228" s="38">
        <f>IFERROR(VLOOKUP(A228,Sheet1!$A$4:$N$2722,10,1),"-")</f>
        <v>0</v>
      </c>
      <c r="H228" s="57">
        <f>IFERROR(VLOOKUP(A228,Sheet1!$A$4:$N$2722,11,1),"-")</f>
        <v>0</v>
      </c>
      <c r="I228" s="292">
        <f>IFERROR(VLOOKUP($A228,Sheet1!$A$4:$H$2722,8,1),"-")</f>
        <v>2.2400000000000002</v>
      </c>
      <c r="J228" s="42">
        <f>I228-(I228*Cuprins!$H$32)</f>
        <v>2.2400000000000002</v>
      </c>
      <c r="L228" s="776"/>
    </row>
    <row r="229" spans="1:12" ht="15" customHeight="1" x14ac:dyDescent="0.3">
      <c r="A229" s="106">
        <f>Sheet1!A1533</f>
        <v>356545203800</v>
      </c>
      <c r="B229" s="773" t="str">
        <f>IFERROR(VLOOKUP(A229,Sheet1!$A$4:$H$2722,5,0),"-")</f>
        <v>Racord suspensie cu arc CD G</v>
      </c>
      <c r="C229" s="774" t="e">
        <f>VLOOKUP(#REF!,Sheet1!$A$4:$H$2722,7,1)</f>
        <v>#REF!</v>
      </c>
      <c r="D229" s="775" t="e">
        <f>VLOOKUP(#REF!,Sheet1!$A$4:$H$2722,7,1)</f>
        <v>#REF!</v>
      </c>
      <c r="E229" s="30" t="str">
        <f>IFERROR(VLOOKUP(A229,Sheet1!$A$4:$N$2722,7,1),"-")</f>
        <v>buc</v>
      </c>
      <c r="F229" s="55">
        <f>IFERROR(VLOOKUP(A229,Sheet1!$A$4:$N$2722,9,1),"-")</f>
        <v>0</v>
      </c>
      <c r="G229" s="55">
        <f>IFERROR(VLOOKUP(A229,Sheet1!$A$4:$N$2722,10,1),"-")</f>
        <v>0</v>
      </c>
      <c r="H229" s="55">
        <f>IFERROR(VLOOKUP(A229,Sheet1!$A$4:$N$2722,11,1),"-")</f>
        <v>0</v>
      </c>
      <c r="I229" s="26">
        <f>IFERROR(VLOOKUP($A229,Sheet1!$A$4:$H$2722,8,1),"-")</f>
        <v>4.4800000000000004</v>
      </c>
      <c r="J229" s="26">
        <f>I229-(I229*Cuprins!$H$32)</f>
        <v>4.4800000000000004</v>
      </c>
      <c r="L229" s="776"/>
    </row>
    <row r="230" spans="1:12" ht="15" customHeight="1" x14ac:dyDescent="0.3">
      <c r="A230" s="107">
        <f>Sheet1!A1534</f>
        <v>356545205000</v>
      </c>
      <c r="B230" s="770" t="str">
        <f>IFERROR(VLOOKUP(A230,Sheet1!$A$4:$H$2722,5,0),"-")</f>
        <v>Tija filetata zincata M6 - 1ml G</v>
      </c>
      <c r="C230" s="771" t="e">
        <f>VLOOKUP(#REF!,Sheet1!$A$4:$H$2722,7,1)</f>
        <v>#REF!</v>
      </c>
      <c r="D230" s="772" t="e">
        <f>VLOOKUP(#REF!,Sheet1!$A$4:$H$2722,7,1)</f>
        <v>#REF!</v>
      </c>
      <c r="E230" s="41" t="str">
        <f>IFERROR(VLOOKUP(A230,Sheet1!$A$4:$N$2722,7,1),"-")</f>
        <v>buc</v>
      </c>
      <c r="F230" s="56">
        <f>IFERROR(VLOOKUP(A230,Sheet1!$A$4:$N$2722,9,1),"-")</f>
        <v>0</v>
      </c>
      <c r="G230" s="38">
        <f>IFERROR(VLOOKUP(A230,Sheet1!$A$4:$N$2722,10,1),"-")</f>
        <v>0</v>
      </c>
      <c r="H230" s="57">
        <f>IFERROR(VLOOKUP(A230,Sheet1!$A$4:$N$2722,11,1),"-")</f>
        <v>0</v>
      </c>
      <c r="I230" s="292">
        <f>IFERROR(VLOOKUP($A230,Sheet1!$A$4:$H$2722,8,1),"-")</f>
        <v>4.1900000000000004</v>
      </c>
      <c r="J230" s="42">
        <f>I230-(I230*Cuprins!$H$32)</f>
        <v>4.1900000000000004</v>
      </c>
      <c r="L230" s="776"/>
    </row>
    <row r="231" spans="1:12" ht="15" customHeight="1" x14ac:dyDescent="0.3">
      <c r="A231" s="106">
        <f>Sheet1!A1535</f>
        <v>356545206000</v>
      </c>
      <c r="B231" s="773" t="str">
        <f>IFERROR(VLOOKUP(A231,Sheet1!$A$4:$H$2722,5,0),"-")</f>
        <v>Imbinare pt. canal suspensie G</v>
      </c>
      <c r="C231" s="774" t="e">
        <f>VLOOKUP(#REF!,Sheet1!$A$4:$H$2722,7,1)</f>
        <v>#REF!</v>
      </c>
      <c r="D231" s="775" t="e">
        <f>VLOOKUP(#REF!,Sheet1!$A$4:$H$2722,7,1)</f>
        <v>#REF!</v>
      </c>
      <c r="E231" s="30" t="str">
        <f>IFERROR(VLOOKUP(A231,Sheet1!$A$4:$N$2722,7,1),"-")</f>
        <v>buc</v>
      </c>
      <c r="F231" s="55">
        <f>IFERROR(VLOOKUP(A231,Sheet1!$A$4:$N$2722,9,1),"-")</f>
        <v>0</v>
      </c>
      <c r="G231" s="55">
        <f>IFERROR(VLOOKUP(A231,Sheet1!$A$4:$N$2722,10,1),"-")</f>
        <v>0</v>
      </c>
      <c r="H231" s="55">
        <f>IFERROR(VLOOKUP(A231,Sheet1!$A$4:$N$2722,11,1),"-")</f>
        <v>0</v>
      </c>
      <c r="I231" s="26">
        <f>IFERROR(VLOOKUP($A231,Sheet1!$A$4:$H$2722,8,1),"-")</f>
        <v>8.18</v>
      </c>
      <c r="J231" s="26">
        <f>I231-(I231*Cuprins!$H$32)</f>
        <v>8.18</v>
      </c>
      <c r="K231" s="9"/>
      <c r="L231" s="776"/>
    </row>
    <row r="232" spans="1:12" ht="15" customHeight="1" x14ac:dyDescent="0.3">
      <c r="A232" s="107">
        <f>Sheet1!A1536</f>
        <v>356545208000</v>
      </c>
      <c r="B232" s="770" t="str">
        <f>IFERROR(VLOOKUP(A232,Sheet1!$A$4:$H$2722,5,0),"-")</f>
        <v>Piesa suspendare compusa G</v>
      </c>
      <c r="C232" s="771" t="e">
        <f>VLOOKUP(#REF!,Sheet1!$A$4:$H$2722,7,1)</f>
        <v>#REF!</v>
      </c>
      <c r="D232" s="772" t="e">
        <f>VLOOKUP(#REF!,Sheet1!$A$4:$H$2722,7,1)</f>
        <v>#REF!</v>
      </c>
      <c r="E232" s="41" t="str">
        <f>IFERROR(VLOOKUP(A232,Sheet1!$A$4:$N$2722,7,1),"-")</f>
        <v>buc</v>
      </c>
      <c r="F232" s="56">
        <f>IFERROR(VLOOKUP(A232,Sheet1!$A$4:$N$2722,9,1),"-")</f>
        <v>0</v>
      </c>
      <c r="G232" s="38">
        <f>IFERROR(VLOOKUP(A232,Sheet1!$A$4:$N$2722,10,1),"-")</f>
        <v>0</v>
      </c>
      <c r="H232" s="57">
        <f>IFERROR(VLOOKUP(A232,Sheet1!$A$4:$N$2722,11,1),"-")</f>
        <v>0</v>
      </c>
      <c r="I232" s="292">
        <f>IFERROR(VLOOKUP($A232,Sheet1!$A$4:$H$2722,8,1),"-")</f>
        <v>3.72</v>
      </c>
      <c r="J232" s="42">
        <f>I232-(I232*Cuprins!$H$32)</f>
        <v>3.72</v>
      </c>
      <c r="L232" s="776"/>
    </row>
    <row r="233" spans="1:12" ht="15" customHeight="1" x14ac:dyDescent="0.3">
      <c r="A233" s="106">
        <f>Sheet1!A1537</f>
        <v>356545208200</v>
      </c>
      <c r="B233" s="773" t="str">
        <f>IFERROR(VLOOKUP(A233,Sheet1!$A$4:$H$2722,5,0),"-")</f>
        <v>Piesa blocare pt. tavan clip-in G</v>
      </c>
      <c r="C233" s="774" t="e">
        <f>VLOOKUP(#REF!,Sheet1!$A$4:$H$2722,7,1)</f>
        <v>#REF!</v>
      </c>
      <c r="D233" s="775" t="e">
        <f>VLOOKUP(#REF!,Sheet1!$A$4:$H$2722,7,1)</f>
        <v>#REF!</v>
      </c>
      <c r="E233" s="30" t="str">
        <f>IFERROR(VLOOKUP(A233,Sheet1!$A$4:$N$2722,7,1),"-")</f>
        <v>buc</v>
      </c>
      <c r="F233" s="55">
        <f>IFERROR(VLOOKUP(A233,Sheet1!$A$4:$N$2722,9,1),"-")</f>
        <v>0</v>
      </c>
      <c r="G233" s="55">
        <f>IFERROR(VLOOKUP(A233,Sheet1!$A$4:$N$2722,10,1),"-")</f>
        <v>0</v>
      </c>
      <c r="H233" s="55">
        <f>IFERROR(VLOOKUP(A233,Sheet1!$A$4:$N$2722,11,1),"-")</f>
        <v>0</v>
      </c>
      <c r="I233" s="26">
        <f>IFERROR(VLOOKUP($A233,Sheet1!$A$4:$H$2722,8,1),"-")</f>
        <v>3.59</v>
      </c>
      <c r="J233" s="26">
        <f>I233-(I233*Cuprins!$H$32)</f>
        <v>3.59</v>
      </c>
      <c r="L233" s="776"/>
    </row>
    <row r="234" spans="1:12" ht="15" customHeight="1" x14ac:dyDescent="0.3">
      <c r="A234" s="107">
        <f>Sheet1!A1538</f>
        <v>356545500200</v>
      </c>
      <c r="B234" s="770" t="str">
        <f>IFERROR(VLOOKUP(A234,Sheet1!$A$4:$H$2722,5,0),"-")</f>
        <v>Clips imbinare suprapusa lamelar LV91 G</v>
      </c>
      <c r="C234" s="771" t="e">
        <f>VLOOKUP(#REF!,Sheet1!$A$4:$H$2722,7,1)</f>
        <v>#REF!</v>
      </c>
      <c r="D234" s="772" t="e">
        <f>VLOOKUP(#REF!,Sheet1!$A$4:$H$2722,7,1)</f>
        <v>#REF!</v>
      </c>
      <c r="E234" s="41" t="str">
        <f>IFERROR(VLOOKUP(A234,Sheet1!$A$4:$N$2722,7,1),"-")</f>
        <v>buc</v>
      </c>
      <c r="F234" s="56">
        <f>IFERROR(VLOOKUP(A234,Sheet1!$A$4:$N$2722,9,1),"-")</f>
        <v>0</v>
      </c>
      <c r="G234" s="38">
        <f>IFERROR(VLOOKUP(A234,Sheet1!$A$4:$N$2722,10,1),"-")</f>
        <v>0</v>
      </c>
      <c r="H234" s="57">
        <f>IFERROR(VLOOKUP(A234,Sheet1!$A$4:$N$2722,11,1),"-")</f>
        <v>0</v>
      </c>
      <c r="I234" s="292">
        <f>IFERROR(VLOOKUP($A234,Sheet1!$A$4:$H$2722,8,1),"-")</f>
        <v>3.53</v>
      </c>
      <c r="J234" s="42">
        <f>I234-(I234*Cuprins!$H$32)</f>
        <v>3.53</v>
      </c>
      <c r="L234" s="776"/>
    </row>
    <row r="235" spans="1:12" ht="15" customHeight="1" x14ac:dyDescent="0.3">
      <c r="A235" s="106">
        <f>Sheet1!A1539</f>
        <v>356545500500</v>
      </c>
      <c r="B235" s="773" t="str">
        <f>IFERROR(VLOOKUP(A235,Sheet1!$A$4:$H$2722,5,0),"-")</f>
        <v>Prelungire profil clip-in G</v>
      </c>
      <c r="C235" s="774" t="e">
        <f>VLOOKUP(#REF!,Sheet1!$A$4:$H$2722,7,1)</f>
        <v>#REF!</v>
      </c>
      <c r="D235" s="775" t="e">
        <f>VLOOKUP(#REF!,Sheet1!$A$4:$H$2722,7,1)</f>
        <v>#REF!</v>
      </c>
      <c r="E235" s="30" t="str">
        <f>IFERROR(VLOOKUP(A235,Sheet1!$A$4:$N$2722,7,1),"-")</f>
        <v>buc</v>
      </c>
      <c r="F235" s="55">
        <f>IFERROR(VLOOKUP(A235,Sheet1!$A$4:$N$2722,9,1),"-")</f>
        <v>0</v>
      </c>
      <c r="G235" s="55">
        <f>IFERROR(VLOOKUP(A235,Sheet1!$A$4:$N$2722,10,1),"-")</f>
        <v>0</v>
      </c>
      <c r="H235" s="55">
        <f>IFERROR(VLOOKUP(A235,Sheet1!$A$4:$N$2722,11,1),"-")</f>
        <v>0</v>
      </c>
      <c r="I235" s="26">
        <f>IFERROR(VLOOKUP($A235,Sheet1!$A$4:$H$2722,8,1),"-")</f>
        <v>1.48</v>
      </c>
      <c r="J235" s="26">
        <f>I235-(I235*Cuprins!$H$32)</f>
        <v>1.48</v>
      </c>
      <c r="L235" s="776"/>
    </row>
    <row r="236" spans="1:12" ht="15" customHeight="1" x14ac:dyDescent="0.3">
      <c r="A236" s="107">
        <f>Sheet1!A1540</f>
        <v>356545501000</v>
      </c>
      <c r="B236" s="770" t="str">
        <f>IFERROR(VLOOKUP(A236,Sheet1!$A$4:$H$2722,5,0),"-")</f>
        <v>Clip pentru tavan clip-in G</v>
      </c>
      <c r="C236" s="771" t="e">
        <f>VLOOKUP(#REF!,Sheet1!$A$4:$H$2722,7,1)</f>
        <v>#REF!</v>
      </c>
      <c r="D236" s="772" t="e">
        <f>VLOOKUP(#REF!,Sheet1!$A$4:$H$2722,7,1)</f>
        <v>#REF!</v>
      </c>
      <c r="E236" s="41" t="str">
        <f>IFERROR(VLOOKUP(A236,Sheet1!$A$4:$N$2722,7,1),"-")</f>
        <v>buc</v>
      </c>
      <c r="F236" s="56">
        <f>IFERROR(VLOOKUP(A236,Sheet1!$A$4:$N$2722,9,1),"-")</f>
        <v>0</v>
      </c>
      <c r="G236" s="38">
        <f>IFERROR(VLOOKUP(A236,Sheet1!$A$4:$N$2722,10,1),"-")</f>
        <v>0</v>
      </c>
      <c r="H236" s="57">
        <f>IFERROR(VLOOKUP(A236,Sheet1!$A$4:$N$2722,11,1),"-")</f>
        <v>0</v>
      </c>
      <c r="I236" s="292">
        <f>IFERROR(VLOOKUP($A236,Sheet1!$A$4:$H$2722,8,1),"-")</f>
        <v>1.23</v>
      </c>
      <c r="J236" s="42">
        <f>I236-(I236*Cuprins!$H$32)</f>
        <v>1.23</v>
      </c>
      <c r="L236" s="776"/>
    </row>
    <row r="237" spans="1:12" ht="15" customHeight="1" x14ac:dyDescent="0.3">
      <c r="A237" s="106">
        <f>Sheet1!A1541</f>
        <v>356545501100</v>
      </c>
      <c r="B237" s="773" t="str">
        <f>IFERROR(VLOOKUP(A237,Sheet1!$A$4:$H$2722,5,0),"-")</f>
        <v>Piesa legatura tavan lamelar Q50x150</v>
      </c>
      <c r="C237" s="774" t="e">
        <f>VLOOKUP(#REF!,Sheet1!$A$4:$H$2722,7,1)</f>
        <v>#REF!</v>
      </c>
      <c r="D237" s="775" t="e">
        <f>VLOOKUP(#REF!,Sheet1!$A$4:$H$2722,7,1)</f>
        <v>#REF!</v>
      </c>
      <c r="E237" s="30" t="str">
        <f>IFERROR(VLOOKUP(A237,Sheet1!$A$4:$N$2722,7,1),"-")</f>
        <v>buc</v>
      </c>
      <c r="F237" s="55">
        <f>IFERROR(VLOOKUP(A237,Sheet1!$A$4:$N$2722,9,1),"-")</f>
        <v>0</v>
      </c>
      <c r="G237" s="55">
        <f>IFERROR(VLOOKUP(A237,Sheet1!$A$4:$N$2722,10,1),"-")</f>
        <v>0</v>
      </c>
      <c r="H237" s="55">
        <f>IFERROR(VLOOKUP(A237,Sheet1!$A$4:$N$2722,11,1),"-")</f>
        <v>0</v>
      </c>
      <c r="I237" s="26">
        <f>IFERROR(VLOOKUP($A237,Sheet1!$A$4:$H$2722,8,1),"-")</f>
        <v>5.56</v>
      </c>
      <c r="J237" s="26">
        <f>I237-(I237*Cuprins!$H$32)</f>
        <v>5.56</v>
      </c>
      <c r="L237" s="776"/>
    </row>
    <row r="238" spans="1:12" ht="15" customHeight="1" x14ac:dyDescent="0.3">
      <c r="A238" s="107">
        <f>Sheet1!A1542</f>
        <v>356545501200</v>
      </c>
      <c r="B238" s="770" t="str">
        <f>IFERROR(VLOOKUP(A238,Sheet1!$A$4:$H$2722,5,0),"-")</f>
        <v>Clip blocare G</v>
      </c>
      <c r="C238" s="771" t="e">
        <f>VLOOKUP(#REF!,Sheet1!$A$4:$H$2722,7,1)</f>
        <v>#REF!</v>
      </c>
      <c r="D238" s="772" t="e">
        <f>VLOOKUP(#REF!,Sheet1!$A$4:$H$2722,7,1)</f>
        <v>#REF!</v>
      </c>
      <c r="E238" s="41" t="str">
        <f>IFERROR(VLOOKUP(A238,Sheet1!$A$4:$N$2722,7,1),"-")</f>
        <v>buc</v>
      </c>
      <c r="F238" s="56">
        <f>IFERROR(VLOOKUP(A238,Sheet1!$A$4:$N$2722,9,1),"-")</f>
        <v>0</v>
      </c>
      <c r="G238" s="38">
        <f>IFERROR(VLOOKUP(A238,Sheet1!$A$4:$N$2722,10,1),"-")</f>
        <v>0</v>
      </c>
      <c r="H238" s="57">
        <f>IFERROR(VLOOKUP(A238,Sheet1!$A$4:$N$2722,11,1),"-")</f>
        <v>0</v>
      </c>
      <c r="I238" s="292">
        <f>IFERROR(VLOOKUP($A238,Sheet1!$A$4:$H$2722,8,1),"-")</f>
        <v>16.13</v>
      </c>
      <c r="J238" s="42">
        <f>I238-(I238*Cuprins!$H$32)</f>
        <v>16.13</v>
      </c>
      <c r="L238" s="776"/>
    </row>
    <row r="239" spans="1:12" ht="15" customHeight="1" x14ac:dyDescent="0.3">
      <c r="A239" s="106">
        <f>Sheet1!A1543</f>
        <v>356545501500</v>
      </c>
      <c r="B239" s="773" t="str">
        <f>IFERROR(VLOOKUP(A239,Sheet1!$A$4:$H$2722,5,0),"-")</f>
        <v>Piesa suspendare profil clip-in G</v>
      </c>
      <c r="C239" s="774" t="e">
        <f>VLOOKUP(#REF!,Sheet1!$A$4:$H$2722,7,1)</f>
        <v>#REF!</v>
      </c>
      <c r="D239" s="775" t="e">
        <f>VLOOKUP(#REF!,Sheet1!$A$4:$H$2722,7,1)</f>
        <v>#REF!</v>
      </c>
      <c r="E239" s="30" t="str">
        <f>IFERROR(VLOOKUP(A239,Sheet1!$A$4:$N$2722,7,1),"-")</f>
        <v>buc</v>
      </c>
      <c r="F239" s="55">
        <f>IFERROR(VLOOKUP(A239,Sheet1!$A$4:$N$2722,9,1),"-")</f>
        <v>0</v>
      </c>
      <c r="G239" s="55">
        <f>IFERROR(VLOOKUP(A239,Sheet1!$A$4:$N$2722,10,1),"-")</f>
        <v>0</v>
      </c>
      <c r="H239" s="55">
        <f>IFERROR(VLOOKUP(A239,Sheet1!$A$4:$N$2722,11,1),"-")</f>
        <v>0</v>
      </c>
      <c r="I239" s="26">
        <f>IFERROR(VLOOKUP($A239,Sheet1!$A$4:$H$2722,8,1),"-")</f>
        <v>1.88</v>
      </c>
      <c r="J239" s="26">
        <f>I239-(I239*Cuprins!$H$32)</f>
        <v>1.88</v>
      </c>
      <c r="L239" s="776"/>
    </row>
    <row r="240" spans="1:12" ht="15" customHeight="1" x14ac:dyDescent="0.3">
      <c r="A240" s="107">
        <f>Sheet1!A1544</f>
        <v>356545550300</v>
      </c>
      <c r="B240" s="770" t="str">
        <f>IFERROR(VLOOKUP(A240,Sheet1!$A$4:$H$2722,5,0),"-")</f>
        <v>Clema de siguranta lamelar LV91 G</v>
      </c>
      <c r="C240" s="771" t="e">
        <f>VLOOKUP(#REF!,Sheet1!$A$4:$H$2722,7,1)</f>
        <v>#REF!</v>
      </c>
      <c r="D240" s="772" t="e">
        <f>VLOOKUP(#REF!,Sheet1!$A$4:$H$2722,7,1)</f>
        <v>#REF!</v>
      </c>
      <c r="E240" s="41" t="str">
        <f>IFERROR(VLOOKUP(A240,Sheet1!$A$4:$N$2722,7,1),"-")</f>
        <v>buc</v>
      </c>
      <c r="F240" s="56">
        <f>IFERROR(VLOOKUP(A240,Sheet1!$A$4:$N$2722,9,1),"-")</f>
        <v>0</v>
      </c>
      <c r="G240" s="38">
        <f>IFERROR(VLOOKUP(A240,Sheet1!$A$4:$N$2722,10,1),"-")</f>
        <v>0</v>
      </c>
      <c r="H240" s="57">
        <f>IFERROR(VLOOKUP(A240,Sheet1!$A$4:$N$2722,11,1),"-")</f>
        <v>0</v>
      </c>
      <c r="I240" s="292">
        <f>IFERROR(VLOOKUP($A240,Sheet1!$A$4:$H$2722,8,1),"-")</f>
        <v>2.64</v>
      </c>
      <c r="J240" s="42">
        <f>I240-(I240*Cuprins!$H$32)</f>
        <v>2.64</v>
      </c>
      <c r="L240" s="776"/>
    </row>
    <row r="241" spans="1:12" ht="15" customHeight="1" x14ac:dyDescent="0.3">
      <c r="A241" s="106">
        <f>Sheet1!A1545</f>
        <v>356545700500</v>
      </c>
      <c r="B241" s="773" t="str">
        <f>IFERROR(VLOOKUP(A241,Sheet1!$A$4:$H$2722,5,0),"-")</f>
        <v>Piesa imbinare pt. lamelar Q35</v>
      </c>
      <c r="C241" s="774" t="e">
        <f>VLOOKUP(#REF!,Sheet1!$A$4:$H$2722,7,1)</f>
        <v>#REF!</v>
      </c>
      <c r="D241" s="775" t="e">
        <f>VLOOKUP(#REF!,Sheet1!$A$4:$H$2722,7,1)</f>
        <v>#REF!</v>
      </c>
      <c r="E241" s="30" t="str">
        <f>IFERROR(VLOOKUP(A241,Sheet1!$A$4:$N$2722,7,1),"-")</f>
        <v>buc</v>
      </c>
      <c r="F241" s="55">
        <f>IFERROR(VLOOKUP(A241,Sheet1!$A$4:$N$2722,9,1),"-")</f>
        <v>0</v>
      </c>
      <c r="G241" s="55">
        <f>IFERROR(VLOOKUP(A241,Sheet1!$A$4:$N$2722,10,1),"-")</f>
        <v>0</v>
      </c>
      <c r="H241" s="55">
        <f>IFERROR(VLOOKUP(A241,Sheet1!$A$4:$N$2722,11,1),"-")</f>
        <v>0</v>
      </c>
      <c r="I241" s="26">
        <f>IFERROR(VLOOKUP($A241,Sheet1!$A$4:$H$2722,8,1),"-")</f>
        <v>2.2200000000000002</v>
      </c>
      <c r="J241" s="26">
        <f>I241-(I241*Cuprins!$H$32)</f>
        <v>2.2200000000000002</v>
      </c>
      <c r="L241" s="776"/>
    </row>
    <row r="242" spans="1:12" ht="15" customHeight="1" x14ac:dyDescent="0.3">
      <c r="A242" s="107">
        <f>Sheet1!A1546</f>
        <v>356545700700</v>
      </c>
      <c r="B242" s="770" t="str">
        <f>IFERROR(VLOOKUP(A242,Sheet1!$A$4:$H$2722,5,0),"-")</f>
        <v>Piesa imbinare tavan lamelar LV91</v>
      </c>
      <c r="C242" s="771" t="e">
        <f>VLOOKUP(#REF!,Sheet1!$A$4:$H$2722,7,1)</f>
        <v>#REF!</v>
      </c>
      <c r="D242" s="772" t="e">
        <f>VLOOKUP(#REF!,Sheet1!$A$4:$H$2722,7,1)</f>
        <v>#REF!</v>
      </c>
      <c r="E242" s="41" t="str">
        <f>IFERROR(VLOOKUP(A242,Sheet1!$A$4:$N$2722,7,1),"-")</f>
        <v>buc</v>
      </c>
      <c r="F242" s="56">
        <f>IFERROR(VLOOKUP(A242,Sheet1!$A$4:$N$2722,9,1),"-")</f>
        <v>0</v>
      </c>
      <c r="G242" s="38">
        <f>IFERROR(VLOOKUP(A242,Sheet1!$A$4:$N$2722,10,1),"-")</f>
        <v>0</v>
      </c>
      <c r="H242" s="57">
        <f>IFERROR(VLOOKUP(A242,Sheet1!$A$4:$N$2722,11,1),"-")</f>
        <v>0</v>
      </c>
      <c r="I242" s="292">
        <f>IFERROR(VLOOKUP($A242,Sheet1!$A$4:$H$2722,8,1),"-")</f>
        <v>3.57</v>
      </c>
      <c r="J242" s="42">
        <f>I242-(I242*Cuprins!$H$32)</f>
        <v>3.57</v>
      </c>
      <c r="K242" s="7"/>
      <c r="L242" s="776"/>
    </row>
    <row r="243" spans="1:12" ht="15" customHeight="1" x14ac:dyDescent="0.3">
      <c r="A243" s="106">
        <f>Sheet1!A1547</f>
        <v>356545701000</v>
      </c>
      <c r="B243" s="773" t="str">
        <f>IFERROR(VLOOKUP(A243,Sheet1!$A$4:$H$2722,5,0),"-")</f>
        <v>Extensie lamela Q80 RAL 7022</v>
      </c>
      <c r="C243" s="774" t="e">
        <f>VLOOKUP(#REF!,Sheet1!$A$4:$H$2722,7,1)</f>
        <v>#REF!</v>
      </c>
      <c r="D243" s="775" t="e">
        <f>VLOOKUP(#REF!,Sheet1!$A$4:$H$2722,7,1)</f>
        <v>#REF!</v>
      </c>
      <c r="E243" s="30" t="str">
        <f>IFERROR(VLOOKUP(A243,Sheet1!$A$4:$N$2722,7,1),"-")</f>
        <v>buc</v>
      </c>
      <c r="F243" s="55">
        <f>IFERROR(VLOOKUP(A243,Sheet1!$A$4:$N$2722,9,1),"-")</f>
        <v>0</v>
      </c>
      <c r="G243" s="55">
        <f>IFERROR(VLOOKUP(A243,Sheet1!$A$4:$N$2722,10,1),"-")</f>
        <v>0</v>
      </c>
      <c r="H243" s="55">
        <f>IFERROR(VLOOKUP(A243,Sheet1!$A$4:$N$2722,11,1),"-")</f>
        <v>0</v>
      </c>
      <c r="I243" s="26">
        <f>IFERROR(VLOOKUP($A243,Sheet1!$A$4:$H$2722,8,1),"-")</f>
        <v>2.41</v>
      </c>
      <c r="J243" s="26">
        <f>I243-(I243*Cuprins!$H$32)</f>
        <v>2.41</v>
      </c>
      <c r="L243" s="776"/>
    </row>
    <row r="244" spans="1:12" ht="15" customHeight="1" x14ac:dyDescent="0.3">
      <c r="A244" s="107">
        <f>Sheet1!A1548</f>
        <v>356545702000</v>
      </c>
      <c r="B244" s="770" t="str">
        <f>IFERROR(VLOOKUP(A244,Sheet1!$A$4:$H$2722,5,0),"-")</f>
        <v>Piesa imbinare tavan lamelar E200</v>
      </c>
      <c r="C244" s="771" t="e">
        <f>VLOOKUP(#REF!,Sheet1!$A$4:$H$2722,7,1)</f>
        <v>#REF!</v>
      </c>
      <c r="D244" s="772" t="e">
        <f>VLOOKUP(#REF!,Sheet1!$A$4:$H$2722,7,1)</f>
        <v>#REF!</v>
      </c>
      <c r="E244" s="41" t="str">
        <f>IFERROR(VLOOKUP(A244,Sheet1!$A$4:$N$2722,7,1),"-")</f>
        <v>buc</v>
      </c>
      <c r="F244" s="56">
        <f>IFERROR(VLOOKUP(A244,Sheet1!$A$4:$N$2722,9,1),"-")</f>
        <v>0</v>
      </c>
      <c r="G244" s="38">
        <f>IFERROR(VLOOKUP(A244,Sheet1!$A$4:$N$2722,10,1),"-")</f>
        <v>0</v>
      </c>
      <c r="H244" s="57">
        <f>IFERROR(VLOOKUP(A244,Sheet1!$A$4:$N$2722,11,1),"-")</f>
        <v>0</v>
      </c>
      <c r="I244" s="292">
        <f>IFERROR(VLOOKUP($A244,Sheet1!$A$4:$H$2722,8,1),"-")</f>
        <v>9.6999999999999993</v>
      </c>
      <c r="J244" s="42">
        <f>I244-(I244*Cuprins!$H$32)</f>
        <v>9.6999999999999993</v>
      </c>
      <c r="L244" s="776"/>
    </row>
    <row r="245" spans="1:12" ht="15" customHeight="1" x14ac:dyDescent="0.3">
      <c r="A245" s="106">
        <f>Sheet1!A1549</f>
        <v>356545900500</v>
      </c>
      <c r="B245" s="773" t="str">
        <f>IFERROR(VLOOKUP(A245,Sheet1!$A$4:$H$2722,5,0),"-")</f>
        <v xml:space="preserve">Suport lampi </v>
      </c>
      <c r="C245" s="774" t="e">
        <f>VLOOKUP(#REF!,Sheet1!$A$4:$H$2722,7,1)</f>
        <v>#REF!</v>
      </c>
      <c r="D245" s="775" t="e">
        <f>VLOOKUP(#REF!,Sheet1!$A$4:$H$2722,7,1)</f>
        <v>#REF!</v>
      </c>
      <c r="E245" s="30" t="str">
        <f>IFERROR(VLOOKUP(A245,Sheet1!$A$4:$N$2722,7,1),"-")</f>
        <v>buc</v>
      </c>
      <c r="F245" s="55">
        <f>IFERROR(VLOOKUP(A245,Sheet1!$A$4:$N$2722,9,1),"-")</f>
        <v>0</v>
      </c>
      <c r="G245" s="55">
        <f>IFERROR(VLOOKUP(A245,Sheet1!$A$4:$N$2722,10,1),"-")</f>
        <v>0</v>
      </c>
      <c r="H245" s="55">
        <f>IFERROR(VLOOKUP(A245,Sheet1!$A$4:$N$2722,11,1),"-")</f>
        <v>0</v>
      </c>
      <c r="I245" s="26">
        <f>IFERROR(VLOOKUP($A245,Sheet1!$A$4:$H$2722,8,1),"-")</f>
        <v>71.72</v>
      </c>
      <c r="J245" s="26">
        <f>I245-(I245*Cuprins!$H$32)</f>
        <v>71.72</v>
      </c>
      <c r="L245" s="776"/>
    </row>
    <row r="246" spans="1:12" ht="15" customHeight="1" x14ac:dyDescent="0.3">
      <c r="A246" s="108"/>
      <c r="B246" s="614" t="str">
        <f>IFERROR(VLOOKUP(A246,Sheet1!$A$4:$H$2722,5,0),"-")</f>
        <v>-</v>
      </c>
      <c r="C246" s="609" t="e">
        <f>VLOOKUP(#REF!,Sheet1!$A$4:$H$2722,7,1)</f>
        <v>#REF!</v>
      </c>
      <c r="D246" s="615" t="e">
        <f>VLOOKUP(#REF!,Sheet1!$A$4:$H$2722,7,1)</f>
        <v>#REF!</v>
      </c>
      <c r="E246" s="264" t="str">
        <f>IFERROR(VLOOKUP(A246,Sheet1!$A$4:$N$2722,7,1),"-")</f>
        <v>-</v>
      </c>
      <c r="F246" s="238" t="str">
        <f>IFERROR(VLOOKUP(A246,Sheet1!$A$4:$N$2722,9,1),"-")</f>
        <v>-</v>
      </c>
      <c r="G246" s="264" t="str">
        <f>IFERROR(VLOOKUP(A246,Sheet1!$A$4:$N$2722,10,1),"-")</f>
        <v>-</v>
      </c>
      <c r="H246" s="264" t="str">
        <f>IFERROR(VLOOKUP(A246,Sheet1!$A$4:$N$2722,11,1),"-")</f>
        <v>-</v>
      </c>
      <c r="I246" s="302" t="str">
        <f>IFERROR(VLOOKUP($A246,Sheet1!$A$4:$H$2722,8,1),"-")</f>
        <v>-</v>
      </c>
      <c r="J246" s="43" t="str">
        <f>IFERROR(VLOOKUP($A246,Sheet1!$A$4:$H$2722,8,1),"-")</f>
        <v>-</v>
      </c>
      <c r="L246" s="776"/>
    </row>
    <row r="247" spans="1:12" ht="15" customHeight="1" x14ac:dyDescent="0.3">
      <c r="L247" s="776"/>
    </row>
    <row r="248" spans="1:12" ht="15" customHeight="1" x14ac:dyDescent="0.3">
      <c r="L248" s="776"/>
    </row>
    <row r="249" spans="1:12" ht="15" customHeight="1" x14ac:dyDescent="0.3">
      <c r="L249" s="776"/>
    </row>
    <row r="250" spans="1:12" ht="15" customHeight="1" x14ac:dyDescent="0.3">
      <c r="L250" s="776"/>
    </row>
    <row r="251" spans="1:12" ht="15" customHeight="1" x14ac:dyDescent="0.3">
      <c r="L251" s="776"/>
    </row>
    <row r="252" spans="1:12" ht="15" customHeight="1" x14ac:dyDescent="0.3">
      <c r="K252" s="8"/>
      <c r="L252" s="776"/>
    </row>
    <row r="253" spans="1:12" ht="15" customHeight="1" x14ac:dyDescent="0.3">
      <c r="L253" s="776"/>
    </row>
    <row r="254" spans="1:12" ht="15" customHeight="1" x14ac:dyDescent="0.3">
      <c r="L254" s="776"/>
    </row>
    <row r="255" spans="1:12" ht="15" customHeight="1" x14ac:dyDescent="0.3">
      <c r="L255" s="776"/>
    </row>
    <row r="256" spans="1:12" ht="15" customHeight="1" x14ac:dyDescent="0.3">
      <c r="L256" s="776"/>
    </row>
    <row r="257" spans="11:12" ht="15" customHeight="1" x14ac:dyDescent="0.3">
      <c r="L257" s="776"/>
    </row>
    <row r="258" spans="11:12" ht="15" customHeight="1" x14ac:dyDescent="0.3">
      <c r="L258" s="776"/>
    </row>
    <row r="259" spans="11:12" ht="15" customHeight="1" x14ac:dyDescent="0.3">
      <c r="L259" s="776"/>
    </row>
    <row r="260" spans="11:12" ht="15" customHeight="1" x14ac:dyDescent="0.3">
      <c r="L260" s="776"/>
    </row>
    <row r="261" spans="11:12" ht="15" customHeight="1" x14ac:dyDescent="0.3">
      <c r="K261" s="7"/>
      <c r="L261" s="776"/>
    </row>
    <row r="262" spans="11:12" x14ac:dyDescent="0.3">
      <c r="L262" s="805"/>
    </row>
    <row r="263" spans="11:12" x14ac:dyDescent="0.3">
      <c r="L263" s="805"/>
    </row>
    <row r="264" spans="11:12" x14ac:dyDescent="0.3">
      <c r="L264" s="805"/>
    </row>
    <row r="265" spans="11:12" x14ac:dyDescent="0.3">
      <c r="L265" s="805"/>
    </row>
    <row r="266" spans="11:12" x14ac:dyDescent="0.3">
      <c r="L266" s="805"/>
    </row>
    <row r="267" spans="11:12" x14ac:dyDescent="0.3">
      <c r="L267" s="805"/>
    </row>
  </sheetData>
  <mergeCells count="213">
    <mergeCell ref="L225:L226"/>
    <mergeCell ref="L227:L261"/>
    <mergeCell ref="A216:A217"/>
    <mergeCell ref="B216:H217"/>
    <mergeCell ref="I216:J217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60:A162"/>
    <mergeCell ref="B160:H162"/>
    <mergeCell ref="I160:J162"/>
    <mergeCell ref="A212:A214"/>
    <mergeCell ref="B212:H214"/>
    <mergeCell ref="I212:J214"/>
    <mergeCell ref="B191:D191"/>
    <mergeCell ref="B192:D192"/>
    <mergeCell ref="L17:L18"/>
    <mergeCell ref="L2:L16"/>
    <mergeCell ref="L19:L53"/>
    <mergeCell ref="L54:L68"/>
    <mergeCell ref="L69:L70"/>
    <mergeCell ref="L71:L105"/>
    <mergeCell ref="A8:A9"/>
    <mergeCell ref="L106:L120"/>
    <mergeCell ref="L121:L122"/>
    <mergeCell ref="E62:E64"/>
    <mergeCell ref="A4:A6"/>
    <mergeCell ref="B4:H6"/>
    <mergeCell ref="I4:J6"/>
    <mergeCell ref="A56:A58"/>
    <mergeCell ref="B8:H9"/>
    <mergeCell ref="I8:J9"/>
    <mergeCell ref="A10:A12"/>
    <mergeCell ref="B10:D12"/>
    <mergeCell ref="E10:E12"/>
    <mergeCell ref="A108:A110"/>
    <mergeCell ref="B108:H110"/>
    <mergeCell ref="I108:J110"/>
    <mergeCell ref="G62:G64"/>
    <mergeCell ref="H62:H64"/>
    <mergeCell ref="L123:L157"/>
    <mergeCell ref="L158:L172"/>
    <mergeCell ref="L173:L174"/>
    <mergeCell ref="L175:L209"/>
    <mergeCell ref="L210:L224"/>
    <mergeCell ref="F10:F12"/>
    <mergeCell ref="G10:G12"/>
    <mergeCell ref="H10:H12"/>
    <mergeCell ref="I10:I12"/>
    <mergeCell ref="J10:J12"/>
    <mergeCell ref="F62:F64"/>
    <mergeCell ref="B56:H58"/>
    <mergeCell ref="I56:J58"/>
    <mergeCell ref="B22:D22"/>
    <mergeCell ref="B23:D23"/>
    <mergeCell ref="B24:D24"/>
    <mergeCell ref="B25:D25"/>
    <mergeCell ref="B19:D19"/>
    <mergeCell ref="B20:D20"/>
    <mergeCell ref="B21:D21"/>
    <mergeCell ref="B16:D16"/>
    <mergeCell ref="B17:D17"/>
    <mergeCell ref="B18:D18"/>
    <mergeCell ref="B13:D13"/>
    <mergeCell ref="F218:F220"/>
    <mergeCell ref="G218:G220"/>
    <mergeCell ref="H218:H220"/>
    <mergeCell ref="I218:I220"/>
    <mergeCell ref="J218:J220"/>
    <mergeCell ref="A164:A165"/>
    <mergeCell ref="B164:H165"/>
    <mergeCell ref="I164:J16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B173:D173"/>
    <mergeCell ref="B174:D174"/>
    <mergeCell ref="B175:D175"/>
    <mergeCell ref="B169:D169"/>
    <mergeCell ref="B171:D171"/>
    <mergeCell ref="B225:D225"/>
    <mergeCell ref="B226:D226"/>
    <mergeCell ref="B133:D133"/>
    <mergeCell ref="B134:D134"/>
    <mergeCell ref="B135:D135"/>
    <mergeCell ref="B153:D153"/>
    <mergeCell ref="B148:D148"/>
    <mergeCell ref="B149:D149"/>
    <mergeCell ref="B150:D150"/>
    <mergeCell ref="B145:D145"/>
    <mergeCell ref="B146:D146"/>
    <mergeCell ref="B147:D147"/>
    <mergeCell ref="B142:D142"/>
    <mergeCell ref="B143:D143"/>
    <mergeCell ref="B144:D144"/>
    <mergeCell ref="B139:D139"/>
    <mergeCell ref="B140:D140"/>
    <mergeCell ref="B157:D157"/>
    <mergeCell ref="B154:D154"/>
    <mergeCell ref="B155:D155"/>
    <mergeCell ref="B156:D156"/>
    <mergeCell ref="B151:D151"/>
    <mergeCell ref="B152:D152"/>
    <mergeCell ref="B189:D189"/>
    <mergeCell ref="B222:D222"/>
    <mergeCell ref="B223:D223"/>
    <mergeCell ref="B224:D224"/>
    <mergeCell ref="A60:A61"/>
    <mergeCell ref="B60:H61"/>
    <mergeCell ref="I60:J61"/>
    <mergeCell ref="A62:A64"/>
    <mergeCell ref="B62:D64"/>
    <mergeCell ref="I62:I64"/>
    <mergeCell ref="J62:J64"/>
    <mergeCell ref="B80:D80"/>
    <mergeCell ref="B74:D74"/>
    <mergeCell ref="B75:D75"/>
    <mergeCell ref="B70:D70"/>
    <mergeCell ref="B71:D71"/>
    <mergeCell ref="B72:D72"/>
    <mergeCell ref="B67:D67"/>
    <mergeCell ref="B68:D68"/>
    <mergeCell ref="B69:D69"/>
    <mergeCell ref="B65:D65"/>
    <mergeCell ref="B73:D73"/>
    <mergeCell ref="A218:A220"/>
    <mergeCell ref="B218:D220"/>
    <mergeCell ref="E218:E220"/>
    <mergeCell ref="B234:D234"/>
    <mergeCell ref="B235:D235"/>
    <mergeCell ref="B229:D229"/>
    <mergeCell ref="B230:D230"/>
    <mergeCell ref="B231:D231"/>
    <mergeCell ref="B236:D236"/>
    <mergeCell ref="B237:D237"/>
    <mergeCell ref="B238:D238"/>
    <mergeCell ref="B227:D227"/>
    <mergeCell ref="L262:L267"/>
    <mergeCell ref="B221:D221"/>
    <mergeCell ref="B228:D228"/>
    <mergeCell ref="B179:D179"/>
    <mergeCell ref="B180:D180"/>
    <mergeCell ref="B181:D181"/>
    <mergeCell ref="B182:D182"/>
    <mergeCell ref="B186:D186"/>
    <mergeCell ref="B187:D187"/>
    <mergeCell ref="B188:D188"/>
    <mergeCell ref="B183:D183"/>
    <mergeCell ref="B184:D184"/>
    <mergeCell ref="B185:D185"/>
    <mergeCell ref="B198:D198"/>
    <mergeCell ref="B199:D199"/>
    <mergeCell ref="B200:D200"/>
    <mergeCell ref="B195:D195"/>
    <mergeCell ref="B196:D196"/>
    <mergeCell ref="B190:D190"/>
    <mergeCell ref="B245:D245"/>
    <mergeCell ref="B240:D240"/>
    <mergeCell ref="B241:D241"/>
    <mergeCell ref="B242:D242"/>
    <mergeCell ref="B233:D233"/>
    <mergeCell ref="B239:D239"/>
    <mergeCell ref="B232:D232"/>
    <mergeCell ref="B246:D246"/>
    <mergeCell ref="B243:D243"/>
    <mergeCell ref="B244:D244"/>
    <mergeCell ref="B130:D130"/>
    <mergeCell ref="B131:D131"/>
    <mergeCell ref="B132:D132"/>
    <mergeCell ref="B126:D126"/>
    <mergeCell ref="B127:D127"/>
    <mergeCell ref="B128:D128"/>
    <mergeCell ref="B129:D129"/>
    <mergeCell ref="B137:D137"/>
    <mergeCell ref="B138:D138"/>
    <mergeCell ref="B197:D197"/>
    <mergeCell ref="B193:D193"/>
    <mergeCell ref="B194:D194"/>
    <mergeCell ref="B172:D172"/>
    <mergeCell ref="B170:D170"/>
    <mergeCell ref="B178:D178"/>
    <mergeCell ref="B176:D176"/>
    <mergeCell ref="B177:D177"/>
    <mergeCell ref="B141:D141"/>
    <mergeCell ref="B136:D136"/>
    <mergeCell ref="B122:D122"/>
    <mergeCell ref="B123:D123"/>
    <mergeCell ref="B124:D124"/>
    <mergeCell ref="B125:D125"/>
    <mergeCell ref="B15:D15"/>
    <mergeCell ref="B118:D118"/>
    <mergeCell ref="B119:D119"/>
    <mergeCell ref="B120:D120"/>
    <mergeCell ref="B121:D121"/>
    <mergeCell ref="B76:D76"/>
    <mergeCell ref="B77:D77"/>
    <mergeCell ref="B78:D78"/>
    <mergeCell ref="B79:D79"/>
    <mergeCell ref="B117:D117"/>
    <mergeCell ref="B26:D26"/>
  </mergeCells>
  <hyperlinks>
    <hyperlink ref="A1" location="Cuprins!A1" display="cuprins" xr:uid="{00000000-0004-0000-1A00-000000000000}"/>
    <hyperlink ref="C1" location="'Fisa de proiect'!A1" display="Fisa de Proiect" xr:uid="{00000000-0004-0000-1A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5BC5F2"/>
  </sheetPr>
  <dimension ref="A1:L321"/>
  <sheetViews>
    <sheetView view="pageBreakPreview" zoomScale="70" zoomScaleNormal="130" zoomScaleSheetLayoutView="70" workbookViewId="0">
      <pane ySplit="1" topLeftCell="A173" activePane="bottomLeft" state="frozen"/>
      <selection pane="bottomLeft" activeCell="L158" sqref="L158:L172"/>
    </sheetView>
  </sheetViews>
  <sheetFormatPr defaultRowHeight="14.4" x14ac:dyDescent="0.3"/>
  <cols>
    <col min="1" max="1" width="15.33203125" customWidth="1"/>
    <col min="2" max="4" width="12.44140625" style="270" customWidth="1"/>
    <col min="5" max="5" width="3.6640625" style="270" customWidth="1"/>
    <col min="6" max="8" width="8.6640625" style="270" customWidth="1"/>
    <col min="9" max="10" width="11.33203125" style="270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71" t="s">
        <v>3412</v>
      </c>
      <c r="I1" s="272"/>
      <c r="J1" s="272"/>
      <c r="L1"/>
    </row>
    <row r="2" spans="1:12" ht="15" customHeight="1" x14ac:dyDescent="0.3">
      <c r="L2" s="806" t="s">
        <v>3263</v>
      </c>
    </row>
    <row r="3" spans="1:12" ht="15" customHeight="1" thickBot="1" x14ac:dyDescent="0.35">
      <c r="K3" s="7"/>
      <c r="L3" s="806"/>
    </row>
    <row r="4" spans="1:12" ht="15" customHeight="1" x14ac:dyDescent="0.3">
      <c r="A4" s="686"/>
      <c r="B4" s="794" t="s">
        <v>3261</v>
      </c>
      <c r="C4" s="794"/>
      <c r="D4" s="794"/>
      <c r="E4" s="794"/>
      <c r="F4" s="794"/>
      <c r="G4" s="794"/>
      <c r="H4" s="794"/>
      <c r="I4" s="738"/>
      <c r="J4" s="664"/>
      <c r="L4" s="806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06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06"/>
    </row>
    <row r="7" spans="1:12" ht="15" customHeight="1" x14ac:dyDescent="0.3">
      <c r="A7" s="1"/>
      <c r="B7" s="273"/>
      <c r="C7" s="274"/>
      <c r="D7" s="274"/>
      <c r="E7" s="274"/>
      <c r="F7" s="274"/>
      <c r="G7" s="274"/>
      <c r="H7" s="275"/>
      <c r="I7" s="276"/>
      <c r="J7" s="276"/>
      <c r="L7" s="806"/>
    </row>
    <row r="8" spans="1:12" ht="15" customHeight="1" x14ac:dyDescent="0.3">
      <c r="A8" s="667"/>
      <c r="B8" s="669" t="s">
        <v>3262</v>
      </c>
      <c r="C8" s="669"/>
      <c r="D8" s="669"/>
      <c r="E8" s="669"/>
      <c r="F8" s="669"/>
      <c r="G8" s="669"/>
      <c r="H8" s="669"/>
      <c r="I8" s="671"/>
      <c r="J8" s="672"/>
      <c r="L8" s="806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06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06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06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06"/>
    </row>
    <row r="13" spans="1:12" ht="15" customHeight="1" x14ac:dyDescent="0.3">
      <c r="A13" s="106">
        <f>Sheet1!A1550</f>
        <v>401020101500</v>
      </c>
      <c r="B13" s="773" t="str">
        <f>IFERROR(VLOOKUP(A13,Sheet1!$A$4:$H$2722,5,0),"-")</f>
        <v>Grund Knauf GRUNDIERMITTEL 90  15 kg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gal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232.96</v>
      </c>
      <c r="J13" s="26">
        <f>I13-(I13*Cuprins!$H$33)</f>
        <v>232.96</v>
      </c>
      <c r="K13" s="8"/>
      <c r="L13" s="806"/>
    </row>
    <row r="14" spans="1:12" ht="15" customHeight="1" x14ac:dyDescent="0.3">
      <c r="A14" s="107">
        <f>Sheet1!A1551</f>
        <v>401020104000</v>
      </c>
      <c r="B14" s="362" t="str">
        <f>IFERROR(VLOOKUP(A14,Sheet1!$A$4:$H$2722,5,0),"-")</f>
        <v>Grund Knauf BETOKONTACT  20 kg/gal</v>
      </c>
      <c r="C14" s="346"/>
      <c r="D14" s="347"/>
      <c r="E14" s="235" t="str">
        <f>IFERROR(VLOOKUP(A14,Sheet1!$A$4:$N$2722,7,1),"-")</f>
        <v>gal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204.68</v>
      </c>
      <c r="J14" s="42">
        <f>I14-(I14*Cuprins!$H$33)</f>
        <v>204.68</v>
      </c>
      <c r="L14" s="806"/>
    </row>
    <row r="15" spans="1:12" ht="15" customHeight="1" x14ac:dyDescent="0.3">
      <c r="A15" s="106">
        <f>Sheet1!A1552</f>
        <v>401020105000</v>
      </c>
      <c r="B15" s="773" t="str">
        <f>IFERROR(VLOOKUP(A15,Sheet1!$A$4:$H$2722,5,0),"-")</f>
        <v>Amorsa de profunzime Universalgrund 10 l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gal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75.790000000000006</v>
      </c>
      <c r="J15" s="26">
        <f>I15-(I15*Cuprins!$H$33)</f>
        <v>75.790000000000006</v>
      </c>
      <c r="L15" s="806"/>
    </row>
    <row r="16" spans="1:12" ht="15" customHeight="1" x14ac:dyDescent="0.3">
      <c r="A16" s="107">
        <f>Sheet1!A1553</f>
        <v>401020106200</v>
      </c>
      <c r="B16" s="744" t="str">
        <f>IFERROR(VLOOKUP(A16,Sheet1!$A$4:$H$2722,5,0),"-")</f>
        <v>Grund Tiefengrund de profunzime 5 l</v>
      </c>
      <c r="C16" s="728"/>
      <c r="D16" s="745"/>
      <c r="E16" s="235" t="str">
        <f>IFERROR(VLOOKUP(A16,Sheet1!$A$4:$N$2722,7,1),"-")</f>
        <v>gal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68.36</v>
      </c>
      <c r="J16" s="42">
        <f>I16-(I16*Cuprins!$H$33)</f>
        <v>68.36</v>
      </c>
      <c r="L16" s="806"/>
    </row>
    <row r="17" spans="1:12" ht="15" customHeight="1" x14ac:dyDescent="0.3">
      <c r="A17" s="106">
        <f>Sheet1!A1554</f>
        <v>401020106500</v>
      </c>
      <c r="B17" s="773" t="str">
        <f>IFERROR(VLOOKUP(A17,Sheet1!$A$4:$H$2722,5,0),"-")</f>
        <v>Amorsa de profunzime Tiefengrund 15 kg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gal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178.67</v>
      </c>
      <c r="J17" s="26">
        <f>I17-(I17*Cuprins!$H$33)</f>
        <v>178.67</v>
      </c>
      <c r="L17" s="807">
        <f>'Accesorii TC'!L225+1</f>
        <v>105</v>
      </c>
    </row>
    <row r="18" spans="1:12" ht="15" customHeight="1" x14ac:dyDescent="0.3">
      <c r="A18" s="108"/>
      <c r="B18" s="614"/>
      <c r="C18" s="609"/>
      <c r="D18" s="615"/>
      <c r="E18" s="264"/>
      <c r="F18" s="238"/>
      <c r="G18" s="264"/>
      <c r="H18" s="264"/>
      <c r="I18" s="302"/>
      <c r="J18" s="43"/>
      <c r="L18" s="807"/>
    </row>
    <row r="19" spans="1:12" ht="15" customHeight="1" x14ac:dyDescent="0.3">
      <c r="L19" s="648" t="s">
        <v>3261</v>
      </c>
    </row>
    <row r="20" spans="1:12" ht="15" customHeight="1" x14ac:dyDescent="0.3">
      <c r="A20" s="667"/>
      <c r="B20" s="669" t="s">
        <v>3264</v>
      </c>
      <c r="C20" s="669"/>
      <c r="D20" s="669"/>
      <c r="E20" s="669"/>
      <c r="F20" s="669"/>
      <c r="G20" s="669"/>
      <c r="H20" s="669"/>
      <c r="I20" s="671"/>
      <c r="J20" s="672"/>
      <c r="L20" s="648"/>
    </row>
    <row r="21" spans="1:12" ht="15" customHeight="1" x14ac:dyDescent="0.3">
      <c r="A21" s="668"/>
      <c r="B21" s="670"/>
      <c r="C21" s="670"/>
      <c r="D21" s="670"/>
      <c r="E21" s="670"/>
      <c r="F21" s="670"/>
      <c r="G21" s="670"/>
      <c r="H21" s="670"/>
      <c r="I21" s="673"/>
      <c r="J21" s="674"/>
      <c r="L21" s="648"/>
    </row>
    <row r="22" spans="1:12" ht="15" customHeight="1" x14ac:dyDescent="0.3">
      <c r="A22" s="520" t="s">
        <v>2989</v>
      </c>
      <c r="B22" s="630" t="s">
        <v>2996</v>
      </c>
      <c r="C22" s="631"/>
      <c r="D22" s="786"/>
      <c r="E22" s="642" t="s">
        <v>3035</v>
      </c>
      <c r="F22" s="789" t="s">
        <v>2991</v>
      </c>
      <c r="G22" s="789" t="s">
        <v>2990</v>
      </c>
      <c r="H22" s="780" t="s">
        <v>3010</v>
      </c>
      <c r="I22" s="783" t="s">
        <v>3430</v>
      </c>
      <c r="J22" s="498" t="s">
        <v>3431</v>
      </c>
      <c r="L22" s="648"/>
    </row>
    <row r="23" spans="1:12" ht="15" customHeight="1" x14ac:dyDescent="0.3">
      <c r="A23" s="521"/>
      <c r="B23" s="632"/>
      <c r="C23" s="633"/>
      <c r="D23" s="787"/>
      <c r="E23" s="643"/>
      <c r="F23" s="790"/>
      <c r="G23" s="790"/>
      <c r="H23" s="781"/>
      <c r="I23" s="784"/>
      <c r="J23" s="500"/>
      <c r="L23" s="648"/>
    </row>
    <row r="24" spans="1:12" ht="15" customHeight="1" x14ac:dyDescent="0.3">
      <c r="A24" s="785"/>
      <c r="B24" s="634"/>
      <c r="C24" s="635"/>
      <c r="D24" s="788"/>
      <c r="E24" s="644"/>
      <c r="F24" s="791"/>
      <c r="G24" s="791"/>
      <c r="H24" s="782"/>
      <c r="I24" s="784"/>
      <c r="J24" s="500"/>
      <c r="L24" s="648"/>
    </row>
    <row r="25" spans="1:12" ht="15" customHeight="1" x14ac:dyDescent="0.3">
      <c r="A25" s="106">
        <f>Sheet1!A1558</f>
        <v>402020103000</v>
      </c>
      <c r="B25" s="773" t="str">
        <f>IFERROR(VLOOKUP(A25,Sheet1!$A$4:$H$2722,5,0),"-")</f>
        <v>Tencuiala MP 75   30 kg/sac NU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 xml:space="preserve">kg 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0</v>
      </c>
      <c r="I25" s="26">
        <f>IFERROR(VLOOKUP($A25,Sheet1!$A$4:$H$2722,8,1),"-")</f>
        <v>960.93</v>
      </c>
      <c r="J25" s="26">
        <f>I25-(I25*Cuprins!$H$33)</f>
        <v>960.93</v>
      </c>
      <c r="K25" s="7"/>
      <c r="L25" s="648"/>
    </row>
    <row r="26" spans="1:12" ht="15" customHeight="1" x14ac:dyDescent="0.3">
      <c r="A26" s="107">
        <f>Sheet1!A1559</f>
        <v>402020104000</v>
      </c>
      <c r="B26" s="744" t="str">
        <f>IFERROR(VLOOKUP(A26,Sheet1!$A$4:$H$2722,5,0),"-")</f>
        <v>Tencuiala MP 75L  30 kg/sac NU</v>
      </c>
      <c r="C26" s="728"/>
      <c r="D26" s="745"/>
      <c r="E26" s="235" t="str">
        <f>IFERROR(VLOOKUP(A26,Sheet1!$A$4:$N$2722,7,1),"-")</f>
        <v xml:space="preserve">kg 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0</v>
      </c>
      <c r="I26" s="292">
        <f>IFERROR(VLOOKUP($A26,Sheet1!$A$4:$H$2722,8,1),"-")</f>
        <v>1047.6300000000001</v>
      </c>
      <c r="J26" s="42">
        <f>I26-(I26*Cuprins!$H$33)</f>
        <v>1047.6300000000001</v>
      </c>
      <c r="K26" s="9"/>
      <c r="L26" s="648"/>
    </row>
    <row r="27" spans="1:12" ht="15" customHeight="1" x14ac:dyDescent="0.3">
      <c r="A27" s="106">
        <f>Sheet1!A1560</f>
        <v>402020139000</v>
      </c>
      <c r="B27" s="773" t="str">
        <f>IFERROR(VLOOKUP(A27,Sheet1!$A$4:$H$2722,5,0),"-")</f>
        <v>Tencuiala ipsos GOLDBAND, 25kg NU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 xml:space="preserve">kg 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25</v>
      </c>
      <c r="I27" s="26">
        <f>IFERROR(VLOOKUP($A27,Sheet1!$A$4:$H$2722,8,1),"-")</f>
        <v>0</v>
      </c>
      <c r="J27" s="26">
        <f>I27-(I27*Cuprins!$H$33)</f>
        <v>0</v>
      </c>
      <c r="L27" s="648"/>
    </row>
    <row r="28" spans="1:12" ht="15" customHeight="1" x14ac:dyDescent="0.3">
      <c r="A28" s="108"/>
      <c r="B28" s="614" t="str">
        <f>IFERROR(VLOOKUP(A28,Sheet1!$A$4:$H$2722,5,0),"-")</f>
        <v>-</v>
      </c>
      <c r="C28" s="609" t="e">
        <f>VLOOKUP(#REF!,Sheet1!$A$4:$H$2722,7,1)</f>
        <v>#REF!</v>
      </c>
      <c r="D28" s="615" t="e">
        <f>VLOOKUP(#REF!,Sheet1!$A$4:$H$2722,7,1)</f>
        <v>#REF!</v>
      </c>
      <c r="E28" s="264" t="str">
        <f>IFERROR(VLOOKUP(A28,Sheet1!$A$4:$N$2722,7,1),"-")</f>
        <v>-</v>
      </c>
      <c r="F28" s="238" t="str">
        <f>IFERROR(VLOOKUP(A28,Sheet1!$A$4:$N$2722,9,1),"-")</f>
        <v>-</v>
      </c>
      <c r="G28" s="264" t="str">
        <f>IFERROR(VLOOKUP(A28,Sheet1!$A$4:$N$2722,10,1),"-")</f>
        <v>-</v>
      </c>
      <c r="H28" s="264" t="str">
        <f>IFERROR(VLOOKUP(A28,Sheet1!$A$4:$N$2722,11,1),"-")</f>
        <v>-</v>
      </c>
      <c r="I28" s="302" t="str">
        <f>IFERROR(VLOOKUP($A28,Sheet1!$A$4:$H$2722,8,1),"-")</f>
        <v>-</v>
      </c>
      <c r="J28" s="43" t="str">
        <f>IFERROR(VLOOKUP($A28,Sheet1!$A$4:$H$2722,8,1),"-")</f>
        <v>-</v>
      </c>
      <c r="K28" s="9"/>
      <c r="L28" s="648"/>
    </row>
    <row r="29" spans="1:12" ht="15" customHeight="1" x14ac:dyDescent="0.3">
      <c r="K29" s="9"/>
      <c r="L29" s="648"/>
    </row>
    <row r="30" spans="1:12" ht="15" customHeight="1" x14ac:dyDescent="0.3">
      <c r="K30" s="9"/>
      <c r="L30" s="648"/>
    </row>
    <row r="31" spans="1:12" ht="15" customHeight="1" x14ac:dyDescent="0.3">
      <c r="K31" s="9"/>
      <c r="L31" s="648"/>
    </row>
    <row r="32" spans="1:12" ht="15" customHeight="1" x14ac:dyDescent="0.3">
      <c r="K32" s="9"/>
      <c r="L32" s="648"/>
    </row>
    <row r="33" spans="11:12" ht="15" customHeight="1" x14ac:dyDescent="0.3">
      <c r="K33" s="9"/>
      <c r="L33" s="648"/>
    </row>
    <row r="34" spans="11:12" ht="15" customHeight="1" x14ac:dyDescent="0.3">
      <c r="K34" s="9"/>
      <c r="L34" s="648"/>
    </row>
    <row r="35" spans="11:12" ht="15" customHeight="1" x14ac:dyDescent="0.3">
      <c r="K35" s="9"/>
      <c r="L35" s="648"/>
    </row>
    <row r="36" spans="11:12" ht="15" customHeight="1" x14ac:dyDescent="0.3">
      <c r="K36" s="9"/>
      <c r="L36" s="648"/>
    </row>
    <row r="37" spans="11:12" ht="15" customHeight="1" x14ac:dyDescent="0.3">
      <c r="K37" s="9"/>
      <c r="L37" s="648"/>
    </row>
    <row r="38" spans="11:12" ht="15" customHeight="1" x14ac:dyDescent="0.3">
      <c r="K38" s="9"/>
      <c r="L38" s="648"/>
    </row>
    <row r="39" spans="11:12" ht="15" customHeight="1" x14ac:dyDescent="0.3">
      <c r="K39" s="9"/>
      <c r="L39" s="648"/>
    </row>
    <row r="40" spans="11:12" ht="15" customHeight="1" x14ac:dyDescent="0.3">
      <c r="K40" s="9"/>
      <c r="L40" s="648"/>
    </row>
    <row r="41" spans="11:12" ht="15" customHeight="1" x14ac:dyDescent="0.3">
      <c r="L41" s="648"/>
    </row>
    <row r="42" spans="11:12" ht="15" customHeight="1" x14ac:dyDescent="0.3">
      <c r="L42" s="648"/>
    </row>
    <row r="43" spans="11:12" ht="15" customHeight="1" x14ac:dyDescent="0.3">
      <c r="L43" s="648"/>
    </row>
    <row r="44" spans="11:12" ht="15" customHeight="1" x14ac:dyDescent="0.3">
      <c r="L44" s="648"/>
    </row>
    <row r="45" spans="11:12" ht="15" customHeight="1" x14ac:dyDescent="0.3">
      <c r="L45" s="648"/>
    </row>
    <row r="46" spans="11:12" ht="15" customHeight="1" x14ac:dyDescent="0.3">
      <c r="L46" s="648"/>
    </row>
    <row r="47" spans="11:12" ht="15" customHeight="1" x14ac:dyDescent="0.3">
      <c r="L47" s="648"/>
    </row>
    <row r="48" spans="11:12" ht="15" customHeight="1" x14ac:dyDescent="0.3">
      <c r="L48" s="648"/>
    </row>
    <row r="49" spans="1:12" ht="15" customHeight="1" x14ac:dyDescent="0.3">
      <c r="L49" s="648"/>
    </row>
    <row r="50" spans="1:12" ht="15" customHeight="1" x14ac:dyDescent="0.3">
      <c r="L50" s="648"/>
    </row>
    <row r="51" spans="1:12" ht="15" customHeight="1" x14ac:dyDescent="0.3">
      <c r="L51" s="648"/>
    </row>
    <row r="52" spans="1:12" ht="15" customHeight="1" x14ac:dyDescent="0.3">
      <c r="L52" s="648"/>
    </row>
    <row r="53" spans="1:12" ht="15" customHeight="1" x14ac:dyDescent="0.3">
      <c r="K53" s="7"/>
      <c r="L53" s="648"/>
    </row>
    <row r="54" spans="1:12" ht="15" customHeight="1" x14ac:dyDescent="0.3">
      <c r="K54" s="9"/>
      <c r="L54" s="806" t="s">
        <v>3263</v>
      </c>
    </row>
    <row r="55" spans="1:12" ht="15" customHeight="1" thickBot="1" x14ac:dyDescent="0.35">
      <c r="L55" s="806"/>
    </row>
    <row r="56" spans="1:12" ht="15" customHeight="1" x14ac:dyDescent="0.3">
      <c r="A56" s="686"/>
      <c r="B56" s="794" t="s">
        <v>3265</v>
      </c>
      <c r="C56" s="794"/>
      <c r="D56" s="794"/>
      <c r="E56" s="794"/>
      <c r="F56" s="794"/>
      <c r="G56" s="794"/>
      <c r="H56" s="794"/>
      <c r="I56" s="738"/>
      <c r="J56" s="664"/>
      <c r="L56" s="806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06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06"/>
    </row>
    <row r="59" spans="1:12" ht="15" customHeight="1" x14ac:dyDescent="0.3">
      <c r="A59" s="1"/>
      <c r="B59" s="273"/>
      <c r="C59" s="274"/>
      <c r="D59" s="274"/>
      <c r="E59" s="274"/>
      <c r="F59" s="274"/>
      <c r="G59" s="274"/>
      <c r="H59" s="275"/>
      <c r="I59" s="276"/>
      <c r="J59" s="276"/>
      <c r="L59" s="806"/>
    </row>
    <row r="60" spans="1:12" ht="15" customHeight="1" x14ac:dyDescent="0.3">
      <c r="A60" s="667"/>
      <c r="B60" s="669" t="s">
        <v>3262</v>
      </c>
      <c r="C60" s="669"/>
      <c r="D60" s="669"/>
      <c r="E60" s="669"/>
      <c r="F60" s="669"/>
      <c r="G60" s="669"/>
      <c r="H60" s="669"/>
      <c r="I60" s="671"/>
      <c r="J60" s="672"/>
      <c r="L60" s="806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K61" s="7"/>
      <c r="L61" s="806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806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06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06"/>
    </row>
    <row r="65" spans="1:12" ht="15" customHeight="1" x14ac:dyDescent="0.3">
      <c r="A65" s="106">
        <f>Sheet1!A1555</f>
        <v>401021101000</v>
      </c>
      <c r="B65" s="773" t="str">
        <f>IFERROR(VLOOKUP(A65,Sheet1!$A$4:$H$2722,5,0),"-")</f>
        <v>Amorsa Adera Primer Universal 10 l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gal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126.43</v>
      </c>
      <c r="J65" s="26">
        <f>I65-(I65*Cuprins!$H$33)</f>
        <v>126.43</v>
      </c>
      <c r="L65" s="806"/>
    </row>
    <row r="66" spans="1:12" ht="15" customHeight="1" x14ac:dyDescent="0.3">
      <c r="A66" s="107">
        <f>Sheet1!A1556</f>
        <v>401021102000</v>
      </c>
      <c r="B66" s="744" t="str">
        <f>IFERROR(VLOOKUP(A66,Sheet1!$A$4:$H$2722,5,0),"-")</f>
        <v>Amorsa Adera Beto Primer 15 l</v>
      </c>
      <c r="C66" s="728"/>
      <c r="D66" s="745"/>
      <c r="E66" s="235" t="str">
        <f>IFERROR(VLOOKUP(A66,Sheet1!$A$4:$N$2722,7,1),"-")</f>
        <v>gal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150.88999999999999</v>
      </c>
      <c r="J66" s="42">
        <f>I66-(I66*Cuprins!$H$33)</f>
        <v>150.88999999999999</v>
      </c>
      <c r="L66" s="806"/>
    </row>
    <row r="67" spans="1:12" ht="15" customHeight="1" x14ac:dyDescent="0.3">
      <c r="A67" s="106">
        <f>Sheet1!A1557</f>
        <v>401021103000</v>
      </c>
      <c r="B67" s="773" t="str">
        <f>IFERROR(VLOOKUP(A67,Sheet1!$A$4:$H$2722,5,0),"-")</f>
        <v>Amorsa Primel 100  universal 10l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 xml:space="preserve">l  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1272.8900000000001</v>
      </c>
      <c r="J67" s="26">
        <f>I67-(I67*Cuprins!$H$33)</f>
        <v>1272.8900000000001</v>
      </c>
      <c r="L67" s="806"/>
    </row>
    <row r="68" spans="1:12" ht="15" customHeight="1" x14ac:dyDescent="0.3">
      <c r="A68" s="108"/>
      <c r="B68" s="614" t="str">
        <f>IFERROR(VLOOKUP(A68,Sheet1!$A$4:$H$2722,5,0),"-")</f>
        <v>-</v>
      </c>
      <c r="C68" s="609" t="e">
        <f>VLOOKUP(#REF!,Sheet1!$A$4:$H$2722,7,1)</f>
        <v>#REF!</v>
      </c>
      <c r="D68" s="615" t="e">
        <f>VLOOKUP(#REF!,Sheet1!$A$4:$H$2722,7,1)</f>
        <v>#REF!</v>
      </c>
      <c r="E68" s="264" t="str">
        <f>IFERROR(VLOOKUP(A68,Sheet1!$A$4:$N$2722,7,1),"-")</f>
        <v>-</v>
      </c>
      <c r="F68" s="238" t="str">
        <f>IFERROR(VLOOKUP(A68,Sheet1!$A$4:$N$2722,9,1),"-")</f>
        <v>-</v>
      </c>
      <c r="G68" s="264" t="str">
        <f>IFERROR(VLOOKUP(A68,Sheet1!$A$4:$N$2722,10,1),"-")</f>
        <v>-</v>
      </c>
      <c r="H68" s="264" t="str">
        <f>IFERROR(VLOOKUP(A68,Sheet1!$A$4:$N$2722,11,1),"-")</f>
        <v>-</v>
      </c>
      <c r="I68" s="302" t="str">
        <f>IFERROR(VLOOKUP($A68,Sheet1!$A$4:$H$2722,8,1),"-")</f>
        <v>-</v>
      </c>
      <c r="J68" s="43" t="str">
        <f>IFERROR(VLOOKUP($A68,Sheet1!$A$4:$H$2722,8,1),"-")</f>
        <v>-</v>
      </c>
      <c r="K68" s="7"/>
      <c r="L68" s="806"/>
    </row>
    <row r="69" spans="1:12" ht="15" customHeight="1" x14ac:dyDescent="0.3">
      <c r="L69" s="807">
        <f>L17+1</f>
        <v>106</v>
      </c>
    </row>
    <row r="70" spans="1:12" ht="15" customHeight="1" x14ac:dyDescent="0.3">
      <c r="L70" s="807"/>
    </row>
    <row r="71" spans="1:12" ht="15" customHeight="1" x14ac:dyDescent="0.3">
      <c r="A71" s="667"/>
      <c r="B71" s="669" t="s">
        <v>3264</v>
      </c>
      <c r="C71" s="669"/>
      <c r="D71" s="669"/>
      <c r="E71" s="669"/>
      <c r="F71" s="669"/>
      <c r="G71" s="669"/>
      <c r="H71" s="669"/>
      <c r="I71" s="671"/>
      <c r="J71" s="672"/>
      <c r="L71" s="648" t="s">
        <v>3261</v>
      </c>
    </row>
    <row r="72" spans="1:12" ht="15" customHeight="1" x14ac:dyDescent="0.3">
      <c r="A72" s="668"/>
      <c r="B72" s="670"/>
      <c r="C72" s="670"/>
      <c r="D72" s="670"/>
      <c r="E72" s="670"/>
      <c r="F72" s="670"/>
      <c r="G72" s="670"/>
      <c r="H72" s="670"/>
      <c r="I72" s="673"/>
      <c r="J72" s="674"/>
      <c r="L72" s="648"/>
    </row>
    <row r="73" spans="1:12" ht="15" customHeight="1" x14ac:dyDescent="0.3">
      <c r="A73" s="520" t="s">
        <v>2989</v>
      </c>
      <c r="B73" s="630" t="s">
        <v>2996</v>
      </c>
      <c r="C73" s="631"/>
      <c r="D73" s="786"/>
      <c r="E73" s="642" t="s">
        <v>3035</v>
      </c>
      <c r="F73" s="789" t="s">
        <v>2991</v>
      </c>
      <c r="G73" s="789" t="s">
        <v>2990</v>
      </c>
      <c r="H73" s="780" t="s">
        <v>3010</v>
      </c>
      <c r="I73" s="783" t="s">
        <v>3430</v>
      </c>
      <c r="J73" s="498" t="s">
        <v>3431</v>
      </c>
      <c r="K73" s="8"/>
      <c r="L73" s="648"/>
    </row>
    <row r="74" spans="1:12" ht="15" customHeight="1" x14ac:dyDescent="0.3">
      <c r="A74" s="521"/>
      <c r="B74" s="632"/>
      <c r="C74" s="633"/>
      <c r="D74" s="787"/>
      <c r="E74" s="643"/>
      <c r="F74" s="790"/>
      <c r="G74" s="790"/>
      <c r="H74" s="781"/>
      <c r="I74" s="784"/>
      <c r="J74" s="500"/>
      <c r="L74" s="648"/>
    </row>
    <row r="75" spans="1:12" ht="15" customHeight="1" x14ac:dyDescent="0.3">
      <c r="A75" s="785"/>
      <c r="B75" s="634"/>
      <c r="C75" s="635"/>
      <c r="D75" s="788"/>
      <c r="E75" s="644"/>
      <c r="F75" s="791"/>
      <c r="G75" s="791"/>
      <c r="H75" s="782"/>
      <c r="I75" s="784"/>
      <c r="J75" s="500"/>
      <c r="L75" s="648"/>
    </row>
    <row r="76" spans="1:12" ht="15" customHeight="1" x14ac:dyDescent="0.3">
      <c r="A76" s="106">
        <f>Sheet1!A1561</f>
        <v>402021102500</v>
      </c>
      <c r="B76" s="773" t="str">
        <f>IFERROR(VLOOKUP(A76,Sheet1!$A$4:$H$2722,5,0),"-")</f>
        <v>Adera Stucco  25Kg/sac. ipsos de modelaj</v>
      </c>
      <c r="C76" s="774" t="e">
        <f>VLOOKUP(#REF!,Sheet1!$A$4:$H$2722,7,1)</f>
        <v>#REF!</v>
      </c>
      <c r="D76" s="775" t="e">
        <f>VLOOKUP(#REF!,Sheet1!$A$4:$H$2722,7,1)</f>
        <v>#REF!</v>
      </c>
      <c r="E76" s="247" t="str">
        <f>IFERROR(VLOOKUP(A76,Sheet1!$A$4:$N$2722,7,1),"-")</f>
        <v>sac</v>
      </c>
      <c r="F76" s="247">
        <f>IFERROR(VLOOKUP(A76,Sheet1!$A$4:$N$2722,9,1),"-")</f>
        <v>0</v>
      </c>
      <c r="G76" s="247">
        <f>IFERROR(VLOOKUP(A76,Sheet1!$A$4:$N$2722,10,1),"-")</f>
        <v>0</v>
      </c>
      <c r="H76" s="247">
        <f>IFERROR(VLOOKUP(A76,Sheet1!$A$4:$N$2722,11,1),"-")</f>
        <v>0</v>
      </c>
      <c r="I76" s="26">
        <f>IFERROR(VLOOKUP($A76,Sheet1!$A$4:$H$2722,8,1),"-")</f>
        <v>19.86</v>
      </c>
      <c r="J76" s="26">
        <f>I76-(I76*Cuprins!$H$33)</f>
        <v>19.86</v>
      </c>
      <c r="L76" s="648"/>
    </row>
    <row r="77" spans="1:12" ht="15" customHeight="1" x14ac:dyDescent="0.3">
      <c r="A77" s="107">
        <f>Sheet1!A1562</f>
        <v>402021103000</v>
      </c>
      <c r="B77" s="362" t="str">
        <f>IFERROR(VLOOKUP(A77,Sheet1!$A$4:$H$2722,5,0),"-")</f>
        <v>Glet finisare ADERA FINNA, 20 kg</v>
      </c>
      <c r="C77" s="346"/>
      <c r="D77" s="347"/>
      <c r="E77" s="235" t="str">
        <f>IFERROR(VLOOKUP(A77,Sheet1!$A$4:$N$2722,7,1),"-")</f>
        <v>sac</v>
      </c>
      <c r="F77" s="237">
        <f>IFERROR(VLOOKUP(A77,Sheet1!$A$4:$N$2722,9,1),"-")</f>
        <v>0</v>
      </c>
      <c r="G77" s="242">
        <f>IFERROR(VLOOKUP(A77,Sheet1!$A$4:$N$2722,10,1),"-")</f>
        <v>0</v>
      </c>
      <c r="H77" s="235">
        <f>IFERROR(VLOOKUP(A77,Sheet1!$A$4:$N$2722,11,1),"-")</f>
        <v>0</v>
      </c>
      <c r="I77" s="292">
        <f>IFERROR(VLOOKUP($A77,Sheet1!$A$4:$H$2722,8,1),"-")</f>
        <v>26.68</v>
      </c>
      <c r="J77" s="42">
        <f>I77-(I77*Cuprins!$H$33)</f>
        <v>26.68</v>
      </c>
      <c r="L77" s="648"/>
    </row>
    <row r="78" spans="1:12" ht="15" customHeight="1" x14ac:dyDescent="0.3">
      <c r="A78" s="106">
        <f>Sheet1!A1563</f>
        <v>402021103500</v>
      </c>
      <c r="B78" s="773" t="str">
        <f>IFERROR(VLOOKUP(A78,Sheet1!$A$4:$H$2722,5,0),"-")</f>
        <v xml:space="preserve">Adera Strato  30Kg/sac  </v>
      </c>
      <c r="C78" s="774" t="e">
        <f>VLOOKUP(#REF!,Sheet1!$A$4:$H$2722,7,1)</f>
        <v>#REF!</v>
      </c>
      <c r="D78" s="775" t="e">
        <f>VLOOKUP(#REF!,Sheet1!$A$4:$H$2722,7,1)</f>
        <v>#REF!</v>
      </c>
      <c r="E78" s="247" t="str">
        <f>IFERROR(VLOOKUP(A78,Sheet1!$A$4:$N$2722,7,1),"-")</f>
        <v>sac</v>
      </c>
      <c r="F78" s="247">
        <f>IFERROR(VLOOKUP(A78,Sheet1!$A$4:$N$2722,9,1),"-")</f>
        <v>0</v>
      </c>
      <c r="G78" s="247">
        <f>IFERROR(VLOOKUP(A78,Sheet1!$A$4:$N$2722,10,1),"-")</f>
        <v>0</v>
      </c>
      <c r="H78" s="247">
        <f>IFERROR(VLOOKUP(A78,Sheet1!$A$4:$N$2722,11,1),"-")</f>
        <v>0</v>
      </c>
      <c r="I78" s="26">
        <f>IFERROR(VLOOKUP($A78,Sheet1!$A$4:$H$2722,8,1),"-")</f>
        <v>30.36</v>
      </c>
      <c r="J78" s="26">
        <f>I78-(I78*Cuprins!$H$33)</f>
        <v>30.36</v>
      </c>
      <c r="L78" s="648"/>
    </row>
    <row r="79" spans="1:12" ht="15" customHeight="1" x14ac:dyDescent="0.3">
      <c r="A79" s="107">
        <f>Sheet1!A1564</f>
        <v>402021103600</v>
      </c>
      <c r="B79" s="744" t="str">
        <f>IFERROR(VLOOKUP(A79,Sheet1!$A$4:$H$2722,5,0),"-")</f>
        <v>Adera Strato P 30 kg</v>
      </c>
      <c r="C79" s="728" t="e">
        <f>VLOOKUP(#REF!,Sheet1!$A$4:$H$2722,7,1)</f>
        <v>#REF!</v>
      </c>
      <c r="D79" s="745" t="e">
        <f>VLOOKUP(#REF!,Sheet1!$A$4:$H$2722,7,1)</f>
        <v>#REF!</v>
      </c>
      <c r="E79" s="235" t="str">
        <f>IFERROR(VLOOKUP(A79,Sheet1!$A$4:$N$2722,7,1),"-")</f>
        <v>sac</v>
      </c>
      <c r="F79" s="237">
        <f>IFERROR(VLOOKUP(A79,Sheet1!$A$4:$N$2722,9,1),"-")</f>
        <v>0</v>
      </c>
      <c r="G79" s="242">
        <f>IFERROR(VLOOKUP(A79,Sheet1!$A$4:$N$2722,10,1),"-")</f>
        <v>0</v>
      </c>
      <c r="H79" s="235">
        <f>IFERROR(VLOOKUP(A79,Sheet1!$A$4:$N$2722,11,1),"-")</f>
        <v>0</v>
      </c>
      <c r="I79" s="292">
        <f>IFERROR(VLOOKUP($A79,Sheet1!$A$4:$H$2722,8,1),"-")</f>
        <v>25.52</v>
      </c>
      <c r="J79" s="42">
        <f>I79-(I79*Cuprins!$H$33)</f>
        <v>25.52</v>
      </c>
      <c r="L79" s="648"/>
    </row>
    <row r="80" spans="1:12" ht="15" customHeight="1" x14ac:dyDescent="0.3">
      <c r="A80" s="106">
        <f>Sheet1!A1565</f>
        <v>402021104000</v>
      </c>
      <c r="B80" s="773" t="str">
        <f>IFERROR(VLOOKUP(A80,Sheet1!$A$4:$H$2722,5,0),"-")</f>
        <v>Glet nivelare Adera Plano 20 kg</v>
      </c>
      <c r="C80" s="774" t="e">
        <f>VLOOKUP(#REF!,Sheet1!$A$4:$H$2722,7,1)</f>
        <v>#REF!</v>
      </c>
      <c r="D80" s="775" t="e">
        <f>VLOOKUP(#REF!,Sheet1!$A$4:$H$2722,7,1)</f>
        <v>#REF!</v>
      </c>
      <c r="E80" s="247" t="str">
        <f>IFERROR(VLOOKUP(A80,Sheet1!$A$4:$N$2722,7,1),"-")</f>
        <v>sac</v>
      </c>
      <c r="F80" s="247">
        <f>IFERROR(VLOOKUP(A80,Sheet1!$A$4:$N$2722,9,1),"-")</f>
        <v>0</v>
      </c>
      <c r="G80" s="247">
        <f>IFERROR(VLOOKUP(A80,Sheet1!$A$4:$N$2722,10,1),"-")</f>
        <v>0</v>
      </c>
      <c r="H80" s="247">
        <f>IFERROR(VLOOKUP(A80,Sheet1!$A$4:$N$2722,11,1),"-")</f>
        <v>0</v>
      </c>
      <c r="I80" s="26">
        <f>IFERROR(VLOOKUP($A80,Sheet1!$A$4:$H$2722,8,1),"-")</f>
        <v>26</v>
      </c>
      <c r="J80" s="26">
        <f>I80-(I80*Cuprins!$H$33)</f>
        <v>26</v>
      </c>
      <c r="L80" s="648"/>
    </row>
    <row r="81" spans="1:12" ht="15" customHeight="1" x14ac:dyDescent="0.3">
      <c r="A81" s="108">
        <f>Sheet1!A1566</f>
        <v>402021105000</v>
      </c>
      <c r="B81" s="614" t="str">
        <f>IFERROR(VLOOKUP(A81,Sheet1!$A$4:$H$2722,5,0),"-")</f>
        <v>Adera Liss 20 kg glet</v>
      </c>
      <c r="C81" s="609" t="e">
        <f>VLOOKUP(#REF!,Sheet1!$A$4:$H$2722,7,1)</f>
        <v>#REF!</v>
      </c>
      <c r="D81" s="615" t="e">
        <f>VLOOKUP(#REF!,Sheet1!$A$4:$H$2722,7,1)</f>
        <v>#REF!</v>
      </c>
      <c r="E81" s="264" t="str">
        <f>IFERROR(VLOOKUP(A81,Sheet1!$A$4:$N$2722,7,1),"-")</f>
        <v>sac</v>
      </c>
      <c r="F81" s="238">
        <f>IFERROR(VLOOKUP(A81,Sheet1!$A$4:$N$2722,9,1),"-")</f>
        <v>0</v>
      </c>
      <c r="G81" s="264">
        <f>IFERROR(VLOOKUP(A81,Sheet1!$A$4:$N$2722,10,1),"-")</f>
        <v>0</v>
      </c>
      <c r="H81" s="264">
        <f>IFERROR(VLOOKUP(A81,Sheet1!$A$4:$N$2722,11,1),"-")</f>
        <v>0</v>
      </c>
      <c r="I81" s="302">
        <f>IFERROR(VLOOKUP($A81,Sheet1!$A$4:$H$2722,8,1),"-")</f>
        <v>38.950000000000003</v>
      </c>
      <c r="J81" s="43">
        <f>I81-(I81*Cuprins!$H$33)</f>
        <v>38.950000000000003</v>
      </c>
      <c r="L81" s="648"/>
    </row>
    <row r="82" spans="1:12" ht="15" customHeight="1" x14ac:dyDescent="0.3">
      <c r="K82" s="7"/>
      <c r="L82" s="648"/>
    </row>
    <row r="83" spans="1:12" ht="15" customHeight="1" x14ac:dyDescent="0.3">
      <c r="K83" s="9"/>
      <c r="L83" s="648"/>
    </row>
    <row r="84" spans="1:12" ht="15" customHeight="1" x14ac:dyDescent="0.3">
      <c r="L84" s="648"/>
    </row>
    <row r="85" spans="1:12" ht="15" customHeight="1" x14ac:dyDescent="0.3">
      <c r="K85" s="9"/>
      <c r="L85" s="648"/>
    </row>
    <row r="86" spans="1:12" ht="15" customHeight="1" x14ac:dyDescent="0.3">
      <c r="K86" s="9"/>
      <c r="L86" s="648"/>
    </row>
    <row r="87" spans="1:12" ht="15" customHeight="1" x14ac:dyDescent="0.3">
      <c r="K87" s="9"/>
      <c r="L87" s="648"/>
    </row>
    <row r="88" spans="1:12" ht="15" customHeight="1" x14ac:dyDescent="0.3">
      <c r="K88" s="9"/>
      <c r="L88" s="648"/>
    </row>
    <row r="89" spans="1:12" ht="15" customHeight="1" x14ac:dyDescent="0.3">
      <c r="K89" s="9"/>
      <c r="L89" s="648"/>
    </row>
    <row r="90" spans="1:12" ht="15" customHeight="1" x14ac:dyDescent="0.3">
      <c r="K90" s="9"/>
      <c r="L90" s="648"/>
    </row>
    <row r="91" spans="1:12" ht="15" customHeight="1" x14ac:dyDescent="0.3">
      <c r="K91" s="9"/>
      <c r="L91" s="648"/>
    </row>
    <row r="92" spans="1:12" ht="15" customHeight="1" x14ac:dyDescent="0.3">
      <c r="K92" s="9"/>
      <c r="L92" s="648"/>
    </row>
    <row r="93" spans="1:12" ht="15" customHeight="1" x14ac:dyDescent="0.3">
      <c r="K93" s="9"/>
      <c r="L93" s="648"/>
    </row>
    <row r="94" spans="1:12" ht="15" customHeight="1" x14ac:dyDescent="0.3">
      <c r="K94" s="9"/>
      <c r="L94" s="648"/>
    </row>
    <row r="95" spans="1:12" ht="15" customHeight="1" x14ac:dyDescent="0.3">
      <c r="L95" s="648"/>
    </row>
    <row r="96" spans="1:12" ht="15" customHeight="1" x14ac:dyDescent="0.3">
      <c r="L96" s="648"/>
    </row>
    <row r="97" spans="1:12" ht="15" customHeight="1" x14ac:dyDescent="0.3">
      <c r="L97" s="648"/>
    </row>
    <row r="98" spans="1:12" ht="15" customHeight="1" x14ac:dyDescent="0.3">
      <c r="L98" s="648"/>
    </row>
    <row r="99" spans="1:12" ht="15" customHeight="1" x14ac:dyDescent="0.3">
      <c r="L99" s="648"/>
    </row>
    <row r="100" spans="1:12" ht="15" customHeight="1" x14ac:dyDescent="0.3">
      <c r="L100" s="648"/>
    </row>
    <row r="101" spans="1:12" ht="15" customHeight="1" x14ac:dyDescent="0.3">
      <c r="L101" s="648"/>
    </row>
    <row r="102" spans="1:12" ht="15" customHeight="1" x14ac:dyDescent="0.3">
      <c r="K102" s="7"/>
      <c r="L102" s="648"/>
    </row>
    <row r="103" spans="1:12" ht="15" customHeight="1" x14ac:dyDescent="0.3">
      <c r="L103" s="648"/>
    </row>
    <row r="104" spans="1:12" ht="15" customHeight="1" x14ac:dyDescent="0.3">
      <c r="L104" s="648"/>
    </row>
    <row r="105" spans="1:12" ht="15" customHeight="1" x14ac:dyDescent="0.3">
      <c r="K105" s="9"/>
      <c r="L105" s="648"/>
    </row>
    <row r="106" spans="1:12" ht="15" customHeight="1" x14ac:dyDescent="0.3">
      <c r="K106" s="9"/>
      <c r="L106" s="806" t="s">
        <v>3263</v>
      </c>
    </row>
    <row r="107" spans="1:12" ht="15" customHeight="1" thickBot="1" x14ac:dyDescent="0.35">
      <c r="L107" s="806"/>
    </row>
    <row r="108" spans="1:12" ht="15" customHeight="1" x14ac:dyDescent="0.3">
      <c r="A108" s="686"/>
      <c r="B108" s="794" t="s">
        <v>3266</v>
      </c>
      <c r="C108" s="794"/>
      <c r="D108" s="794"/>
      <c r="E108" s="794"/>
      <c r="F108" s="794"/>
      <c r="G108" s="794"/>
      <c r="H108" s="794"/>
      <c r="I108" s="738"/>
      <c r="J108" s="664"/>
      <c r="L108" s="806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806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806"/>
    </row>
    <row r="111" spans="1:12" ht="15" customHeight="1" x14ac:dyDescent="0.3">
      <c r="A111" s="123"/>
      <c r="B111" s="360"/>
      <c r="C111" s="360"/>
      <c r="D111" s="360"/>
      <c r="E111" s="360"/>
      <c r="F111" s="360"/>
      <c r="G111" s="360"/>
      <c r="H111" s="360"/>
      <c r="I111" s="358"/>
      <c r="J111" s="358"/>
      <c r="L111" s="806"/>
    </row>
    <row r="112" spans="1:12" ht="15" customHeight="1" x14ac:dyDescent="0.3">
      <c r="A112" s="667"/>
      <c r="B112" s="669" t="s">
        <v>3269</v>
      </c>
      <c r="C112" s="669"/>
      <c r="D112" s="669"/>
      <c r="E112" s="669"/>
      <c r="F112" s="669"/>
      <c r="G112" s="669"/>
      <c r="H112" s="669"/>
      <c r="I112" s="671"/>
      <c r="J112" s="672"/>
      <c r="L112" s="806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06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K114" s="7"/>
      <c r="L114" s="806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06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06"/>
    </row>
    <row r="117" spans="1:12" ht="15" customHeight="1" x14ac:dyDescent="0.3">
      <c r="A117" s="106">
        <f>Sheet1!A1567</f>
        <v>403031110000</v>
      </c>
      <c r="B117" s="626" t="str">
        <f>IFERROR(VLOOKUP(A117,Sheet1!$A$4:$H$2722,5,0),"-")</f>
        <v>KERABUILD ECO BINDER, 25 kg</v>
      </c>
      <c r="C117" s="627" t="e">
        <f>VLOOKUP(#REF!,Sheet1!$A$4:$H$2722,7,1)</f>
        <v>#REF!</v>
      </c>
      <c r="D117" s="628" t="e">
        <f>VLOOKUP(#REF!,Sheet1!$A$4:$H$2722,7,1)</f>
        <v>#REF!</v>
      </c>
      <c r="E117" s="247" t="str">
        <f>IFERROR(VLOOKUP(A117,Sheet1!$A$4:$N$2722,7,1),"-")</f>
        <v>sac</v>
      </c>
      <c r="F117" s="247">
        <f>IFERROR(VLOOKUP(A117,Sheet1!$A$4:$N$2722,9,1),"-")</f>
        <v>0</v>
      </c>
      <c r="G117" s="247">
        <f>IFERROR(VLOOKUP(A117,Sheet1!$A$4:$N$2722,10,1),"-")</f>
        <v>0</v>
      </c>
      <c r="H117" s="247">
        <f>IFERROR(VLOOKUP(A117,Sheet1!$A$4:$N$2722,11,1),"-")</f>
        <v>0</v>
      </c>
      <c r="I117" s="26">
        <f>IFERROR(VLOOKUP($A117,Sheet1!$A$4:$H$2722,8,1),"-")</f>
        <v>4.3</v>
      </c>
      <c r="J117" s="26">
        <f>I117-(I117*Cuprins!$H$33)</f>
        <v>4.3</v>
      </c>
      <c r="L117" s="806"/>
    </row>
    <row r="118" spans="1:12" ht="15" customHeight="1" x14ac:dyDescent="0.3">
      <c r="A118" s="107">
        <f>Sheet1!A1568</f>
        <v>403031110500</v>
      </c>
      <c r="B118" s="354" t="str">
        <f>IFERROR(VLOOKUP(A118,Sheet1!$A$4:$H$2722,5,0),"-")</f>
        <v>KERABUILD ECO STEEL P SC. 4X5 kg</v>
      </c>
      <c r="C118" s="361"/>
      <c r="D118" s="269"/>
      <c r="E118" s="235" t="str">
        <f>IFERROR(VLOOKUP(A118,Sheet1!$A$4:$N$2722,7,1),"-")</f>
        <v>sac</v>
      </c>
      <c r="F118" s="237">
        <f>IFERROR(VLOOKUP(A118,Sheet1!$A$4:$N$2722,9,1),"-")</f>
        <v>0</v>
      </c>
      <c r="G118" s="242">
        <f>IFERROR(VLOOKUP(A118,Sheet1!$A$4:$N$2722,10,1),"-")</f>
        <v>0</v>
      </c>
      <c r="H118" s="235">
        <f>IFERROR(VLOOKUP(A118,Sheet1!$A$4:$N$2722,11,1),"-")</f>
        <v>0</v>
      </c>
      <c r="I118" s="292">
        <f>IFERROR(VLOOKUP($A118,Sheet1!$A$4:$H$2722,8,1),"-")</f>
        <v>18.86</v>
      </c>
      <c r="J118" s="42">
        <f>I118-(I118*Cuprins!$H$33)</f>
        <v>18.86</v>
      </c>
      <c r="L118" s="806"/>
    </row>
    <row r="119" spans="1:12" ht="15" customHeight="1" x14ac:dyDescent="0.3">
      <c r="A119" s="106">
        <f>Sheet1!A1569</f>
        <v>403031111000</v>
      </c>
      <c r="B119" s="626" t="str">
        <f>IFERROR(VLOOKUP(A119,Sheet1!$A$4:$H$2722,5,0),"-")</f>
        <v>RIKREA ECO 25 kg</v>
      </c>
      <c r="C119" s="627" t="e">
        <f>VLOOKUP(#REF!,Sheet1!$A$4:$H$2722,7,1)</f>
        <v>#REF!</v>
      </c>
      <c r="D119" s="628" t="e">
        <f>VLOOKUP(#REF!,Sheet1!$A$4:$H$2722,7,1)</f>
        <v>#REF!</v>
      </c>
      <c r="E119" s="247" t="str">
        <f>IFERROR(VLOOKUP(A119,Sheet1!$A$4:$N$2722,7,1),"-")</f>
        <v>sac</v>
      </c>
      <c r="F119" s="247">
        <f>IFERROR(VLOOKUP(A119,Sheet1!$A$4:$N$2722,9,1),"-")</f>
        <v>0</v>
      </c>
      <c r="G119" s="247">
        <f>IFERROR(VLOOKUP(A119,Sheet1!$A$4:$N$2722,10,1),"-")</f>
        <v>0</v>
      </c>
      <c r="H119" s="247">
        <f>IFERROR(VLOOKUP(A119,Sheet1!$A$4:$N$2722,11,1),"-")</f>
        <v>0</v>
      </c>
      <c r="I119" s="26">
        <f>IFERROR(VLOOKUP($A119,Sheet1!$A$4:$H$2722,8,1),"-")</f>
        <v>135.24</v>
      </c>
      <c r="J119" s="26">
        <f>I119-(I119*Cuprins!$H$33)</f>
        <v>135.24</v>
      </c>
      <c r="K119" s="9"/>
      <c r="L119" s="806"/>
    </row>
    <row r="120" spans="1:12" ht="15" customHeight="1" x14ac:dyDescent="0.3">
      <c r="A120" s="107">
        <f>Sheet1!A1570</f>
        <v>403031112000</v>
      </c>
      <c r="B120" s="744" t="str">
        <f>IFERROR(VLOOKUP(A120,Sheet1!$A$4:$H$2722,5,0),"-")</f>
        <v>Kerakoll Keratech Eco R10 25 kg</v>
      </c>
      <c r="C120" s="728"/>
      <c r="D120" s="745"/>
      <c r="E120" s="235" t="str">
        <f>IFERROR(VLOOKUP(A120,Sheet1!$A$4:$N$2722,7,1),"-")</f>
        <v>sac</v>
      </c>
      <c r="F120" s="237">
        <f>IFERROR(VLOOKUP(A120,Sheet1!$A$4:$N$2722,9,1),"-")</f>
        <v>0</v>
      </c>
      <c r="G120" s="242">
        <f>IFERROR(VLOOKUP(A120,Sheet1!$A$4:$N$2722,10,1),"-")</f>
        <v>0</v>
      </c>
      <c r="H120" s="235">
        <f>IFERROR(VLOOKUP(A120,Sheet1!$A$4:$N$2722,11,1),"-")</f>
        <v>0</v>
      </c>
      <c r="I120" s="292">
        <f>IFERROR(VLOOKUP($A120,Sheet1!$A$4:$H$2722,8,1),"-")</f>
        <v>5.73</v>
      </c>
      <c r="J120" s="42">
        <f>I120-(I120*Cuprins!$H$33)</f>
        <v>5.73</v>
      </c>
      <c r="L120" s="806"/>
    </row>
    <row r="121" spans="1:12" ht="15" customHeight="1" x14ac:dyDescent="0.3">
      <c r="A121" s="106">
        <f>Sheet1!A1571</f>
        <v>403031114000</v>
      </c>
      <c r="B121" s="626" t="str">
        <f>IFERROR(VLOOKUP(A121,Sheet1!$A$4:$H$2722,5,0),"-")</f>
        <v>Kerakoll Kerabuild Eco  R4 JET, 25 kg</v>
      </c>
      <c r="C121" s="627" t="e">
        <f>VLOOKUP(#REF!,Sheet1!$A$4:$H$2722,7,1)</f>
        <v>#REF!</v>
      </c>
      <c r="D121" s="628" t="e">
        <f>VLOOKUP(#REF!,Sheet1!$A$4:$H$2722,7,1)</f>
        <v>#REF!</v>
      </c>
      <c r="E121" s="247" t="str">
        <f>IFERROR(VLOOKUP(A121,Sheet1!$A$4:$N$2722,7,1),"-")</f>
        <v>sac</v>
      </c>
      <c r="F121" s="247">
        <f>IFERROR(VLOOKUP(A121,Sheet1!$A$4:$N$2722,9,1),"-")</f>
        <v>0</v>
      </c>
      <c r="G121" s="247">
        <f>IFERROR(VLOOKUP(A121,Sheet1!$A$4:$N$2722,10,1),"-")</f>
        <v>0</v>
      </c>
      <c r="H121" s="247">
        <f>IFERROR(VLOOKUP(A121,Sheet1!$A$4:$N$2722,11,1),"-")</f>
        <v>0</v>
      </c>
      <c r="I121" s="26">
        <f>IFERROR(VLOOKUP($A121,Sheet1!$A$4:$H$2722,8,1),"-")</f>
        <v>4.05</v>
      </c>
      <c r="J121" s="26">
        <f>I121-(I121*Cuprins!$H$33)</f>
        <v>4.05</v>
      </c>
      <c r="L121" s="807">
        <f>L69+1</f>
        <v>107</v>
      </c>
    </row>
    <row r="122" spans="1:12" ht="15" customHeight="1" x14ac:dyDescent="0.3">
      <c r="A122" s="107">
        <f>Sheet1!A1572</f>
        <v>403031115000</v>
      </c>
      <c r="B122" s="744" t="str">
        <f>IFERROR(VLOOKUP(A122,Sheet1!$A$4:$H$2722,5,0),"-")</f>
        <v>KERABUILD ECO R4 FLOW, 25 kg</v>
      </c>
      <c r="C122" s="728"/>
      <c r="D122" s="745"/>
      <c r="E122" s="235" t="str">
        <f>IFERROR(VLOOKUP(A122,Sheet1!$A$4:$N$2722,7,1),"-")</f>
        <v>sac</v>
      </c>
      <c r="F122" s="237">
        <f>IFERROR(VLOOKUP(A122,Sheet1!$A$4:$N$2722,9,1),"-")</f>
        <v>0</v>
      </c>
      <c r="G122" s="242">
        <f>IFERROR(VLOOKUP(A122,Sheet1!$A$4:$N$2722,10,1),"-")</f>
        <v>0</v>
      </c>
      <c r="H122" s="235">
        <f>IFERROR(VLOOKUP(A122,Sheet1!$A$4:$N$2722,11,1),"-")</f>
        <v>0</v>
      </c>
      <c r="I122" s="292">
        <f>IFERROR(VLOOKUP($A122,Sheet1!$A$4:$H$2722,8,1),"-")</f>
        <v>3.88</v>
      </c>
      <c r="J122" s="42">
        <f>I122-(I122*Cuprins!$H$33)</f>
        <v>3.88</v>
      </c>
      <c r="L122" s="807"/>
    </row>
    <row r="123" spans="1:12" ht="15" customHeight="1" x14ac:dyDescent="0.3">
      <c r="A123" s="106">
        <f>Sheet1!A1573</f>
        <v>403031116000</v>
      </c>
      <c r="B123" s="626" t="str">
        <f>IFERROR(VLOOKUP(A123,Sheet1!$A$4:$H$2722,5,0),"-")</f>
        <v>KERABUILD R3 FINISH HW 25kg</v>
      </c>
      <c r="C123" s="627" t="e">
        <f>VLOOKUP(#REF!,Sheet1!$A$4:$H$2722,7,1)</f>
        <v>#REF!</v>
      </c>
      <c r="D123" s="628" t="e">
        <f>VLOOKUP(#REF!,Sheet1!$A$4:$H$2722,7,1)</f>
        <v>#REF!</v>
      </c>
      <c r="E123" s="247" t="str">
        <f>IFERROR(VLOOKUP(A123,Sheet1!$A$4:$N$2722,7,1),"-")</f>
        <v>sac</v>
      </c>
      <c r="F123" s="247">
        <f>IFERROR(VLOOKUP(A123,Sheet1!$A$4:$N$2722,9,1),"-")</f>
        <v>0</v>
      </c>
      <c r="G123" s="247">
        <f>IFERROR(VLOOKUP(A123,Sheet1!$A$4:$N$2722,10,1),"-")</f>
        <v>0</v>
      </c>
      <c r="H123" s="247">
        <f>IFERROR(VLOOKUP(A123,Sheet1!$A$4:$N$2722,11,1),"-")</f>
        <v>0</v>
      </c>
      <c r="I123" s="26">
        <f>IFERROR(VLOOKUP($A123,Sheet1!$A$4:$H$2722,8,1),"-")</f>
        <v>4.1900000000000004</v>
      </c>
      <c r="J123" s="26">
        <f>I123-(I123*Cuprins!$H$33)</f>
        <v>4.1900000000000004</v>
      </c>
      <c r="L123" s="648" t="s">
        <v>3261</v>
      </c>
    </row>
    <row r="124" spans="1:12" ht="15" customHeight="1" x14ac:dyDescent="0.3">
      <c r="A124" s="107">
        <f>Sheet1!A1574</f>
        <v>403031201000</v>
      </c>
      <c r="B124" s="744" t="str">
        <f>IFERROR(VLOOKUP(A124,Sheet1!$A$4:$H$2722,5,0),"-")</f>
        <v>Kerakoll Kerabuild Epoprimer A 2kg</v>
      </c>
      <c r="C124" s="728"/>
      <c r="D124" s="745"/>
      <c r="E124" s="235" t="str">
        <f>IFERROR(VLOOKUP(A124,Sheet1!$A$4:$N$2722,7,1),"-")</f>
        <v>buc</v>
      </c>
      <c r="F124" s="237">
        <f>IFERROR(VLOOKUP(A124,Sheet1!$A$4:$N$2722,9,1),"-")</f>
        <v>0</v>
      </c>
      <c r="G124" s="242">
        <f>IFERROR(VLOOKUP(A124,Sheet1!$A$4:$N$2722,10,1),"-")</f>
        <v>0</v>
      </c>
      <c r="H124" s="235">
        <f>IFERROR(VLOOKUP(A124,Sheet1!$A$4:$N$2722,11,1),"-")</f>
        <v>0</v>
      </c>
      <c r="I124" s="292">
        <f>IFERROR(VLOOKUP($A124,Sheet1!$A$4:$H$2722,8,1),"-")</f>
        <v>93.88</v>
      </c>
      <c r="J124" s="42">
        <f>I124-(I124*Cuprins!$H$33)</f>
        <v>93.88</v>
      </c>
      <c r="L124" s="648"/>
    </row>
    <row r="125" spans="1:12" ht="15" customHeight="1" x14ac:dyDescent="0.3">
      <c r="A125" s="106">
        <f>Sheet1!A1575</f>
        <v>403031202000</v>
      </c>
      <c r="B125" s="626" t="str">
        <f>IFERROR(VLOOKUP(A125,Sheet1!$A$4:$H$2722,5,0),"-")</f>
        <v>Kerakoll Kerabuild Epoprimer B 1kg</v>
      </c>
      <c r="C125" s="627" t="e">
        <f>VLOOKUP(#REF!,Sheet1!$A$4:$H$2722,7,1)</f>
        <v>#REF!</v>
      </c>
      <c r="D125" s="628" t="e">
        <f>VLOOKUP(#REF!,Sheet1!$A$4:$H$2722,7,1)</f>
        <v>#REF!</v>
      </c>
      <c r="E125" s="247" t="str">
        <f>IFERROR(VLOOKUP(A125,Sheet1!$A$4:$N$2722,7,1),"-")</f>
        <v>buc</v>
      </c>
      <c r="F125" s="247">
        <f>IFERROR(VLOOKUP(A125,Sheet1!$A$4:$N$2722,9,1),"-")</f>
        <v>0</v>
      </c>
      <c r="G125" s="247">
        <f>IFERROR(VLOOKUP(A125,Sheet1!$A$4:$N$2722,10,1),"-")</f>
        <v>0</v>
      </c>
      <c r="H125" s="247">
        <f>IFERROR(VLOOKUP(A125,Sheet1!$A$4:$N$2722,11,1),"-")</f>
        <v>0</v>
      </c>
      <c r="I125" s="26">
        <f>IFERROR(VLOOKUP($A125,Sheet1!$A$4:$H$2722,8,1),"-")</f>
        <v>23.44</v>
      </c>
      <c r="J125" s="26">
        <f>I125-(I125*Cuprins!$H$33)</f>
        <v>23.44</v>
      </c>
      <c r="L125" s="648"/>
    </row>
    <row r="126" spans="1:12" ht="15" customHeight="1" x14ac:dyDescent="0.3">
      <c r="A126" s="107">
        <f>Sheet1!A1576</f>
        <v>403031203000</v>
      </c>
      <c r="B126" s="744" t="str">
        <f>IFERROR(VLOOKUP(A126,Sheet1!$A$4:$H$2722,5,0),"-")</f>
        <v>Kerakoll Kerabuild Epobond A 1kg</v>
      </c>
      <c r="C126" s="728"/>
      <c r="D126" s="745"/>
      <c r="E126" s="235" t="str">
        <f>IFERROR(VLOOKUP(A126,Sheet1!$A$4:$N$2722,7,1),"-")</f>
        <v>buc</v>
      </c>
      <c r="F126" s="237">
        <f>IFERROR(VLOOKUP(A126,Sheet1!$A$4:$N$2722,9,1),"-")</f>
        <v>0</v>
      </c>
      <c r="G126" s="242">
        <f>IFERROR(VLOOKUP(A126,Sheet1!$A$4:$N$2722,10,1),"-")</f>
        <v>0</v>
      </c>
      <c r="H126" s="235">
        <f>IFERROR(VLOOKUP(A126,Sheet1!$A$4:$N$2722,11,1),"-")</f>
        <v>0</v>
      </c>
      <c r="I126" s="292">
        <f>IFERROR(VLOOKUP($A126,Sheet1!$A$4:$H$2722,8,1),"-")</f>
        <v>67.36</v>
      </c>
      <c r="J126" s="42">
        <f>I126-(I126*Cuprins!$H$33)</f>
        <v>67.36</v>
      </c>
      <c r="L126" s="648"/>
    </row>
    <row r="127" spans="1:12" ht="15" customHeight="1" x14ac:dyDescent="0.3">
      <c r="A127" s="106">
        <f>Sheet1!A1577</f>
        <v>403031204000</v>
      </c>
      <c r="B127" s="626" t="str">
        <f>IFERROR(VLOOKUP(A127,Sheet1!$A$4:$H$2722,5,0),"-")</f>
        <v>Kerakoll Kerabuild Epobond B 1kg</v>
      </c>
      <c r="C127" s="627" t="e">
        <f>VLOOKUP(#REF!,Sheet1!$A$4:$H$2722,7,1)</f>
        <v>#REF!</v>
      </c>
      <c r="D127" s="628" t="e">
        <f>VLOOKUP(#REF!,Sheet1!$A$4:$H$2722,7,1)</f>
        <v>#REF!</v>
      </c>
      <c r="E127" s="247" t="str">
        <f>IFERROR(VLOOKUP(A127,Sheet1!$A$4:$N$2722,7,1),"-")</f>
        <v>buc</v>
      </c>
      <c r="F127" s="247">
        <f>IFERROR(VLOOKUP(A127,Sheet1!$A$4:$N$2722,9,1),"-")</f>
        <v>0</v>
      </c>
      <c r="G127" s="247">
        <f>IFERROR(VLOOKUP(A127,Sheet1!$A$4:$N$2722,10,1),"-")</f>
        <v>0</v>
      </c>
      <c r="H127" s="247">
        <f>IFERROR(VLOOKUP(A127,Sheet1!$A$4:$N$2722,11,1),"-")</f>
        <v>0</v>
      </c>
      <c r="I127" s="26">
        <f>IFERROR(VLOOKUP($A127,Sheet1!$A$4:$H$2722,8,1),"-")</f>
        <v>48.68</v>
      </c>
      <c r="J127" s="26">
        <f>I127-(I127*Cuprins!$H$33)</f>
        <v>48.68</v>
      </c>
      <c r="L127" s="648"/>
    </row>
    <row r="128" spans="1:12" ht="15" customHeight="1" x14ac:dyDescent="0.3">
      <c r="A128" s="107">
        <f>Sheet1!A1578</f>
        <v>403031204200</v>
      </c>
      <c r="B128" s="744" t="str">
        <f>IFERROR(VLOOKUP(A128,Sheet1!$A$4:$H$2722,5,0),"-")</f>
        <v>Kerakoll Geolite Gel A 6 kg</v>
      </c>
      <c r="C128" s="728"/>
      <c r="D128" s="745"/>
      <c r="E128" s="235" t="str">
        <f>IFERROR(VLOOKUP(A128,Sheet1!$A$4:$N$2722,7,1),"-")</f>
        <v xml:space="preserve">kg </v>
      </c>
      <c r="F128" s="237">
        <f>IFERROR(VLOOKUP(A128,Sheet1!$A$4:$N$2722,9,1),"-")</f>
        <v>0</v>
      </c>
      <c r="G128" s="242">
        <f>IFERROR(VLOOKUP(A128,Sheet1!$A$4:$N$2722,10,1),"-")</f>
        <v>0</v>
      </c>
      <c r="H128" s="235">
        <f>IFERROR(VLOOKUP(A128,Sheet1!$A$4:$N$2722,11,1),"-")</f>
        <v>0</v>
      </c>
      <c r="I128" s="292">
        <f>IFERROR(VLOOKUP($A128,Sheet1!$A$4:$H$2722,8,1),"-")</f>
        <v>46.68</v>
      </c>
      <c r="J128" s="42">
        <f>I128-(I128*Cuprins!$H$33)</f>
        <v>46.68</v>
      </c>
      <c r="L128" s="648"/>
    </row>
    <row r="129" spans="1:12" ht="15" customHeight="1" x14ac:dyDescent="0.3">
      <c r="A129" s="106">
        <f>Sheet1!A1579</f>
        <v>403031204300</v>
      </c>
      <c r="B129" s="626" t="str">
        <f>IFERROR(VLOOKUP(A129,Sheet1!$A$4:$H$2722,5,0),"-")</f>
        <v>Kerakoll Geolite Gel B 2 kg</v>
      </c>
      <c r="C129" s="627" t="e">
        <f>VLOOKUP(#REF!,Sheet1!$A$4:$H$2722,7,1)</f>
        <v>#REF!</v>
      </c>
      <c r="D129" s="628" t="e">
        <f>VLOOKUP(#REF!,Sheet1!$A$4:$H$2722,7,1)</f>
        <v>#REF!</v>
      </c>
      <c r="E129" s="247" t="str">
        <f>IFERROR(VLOOKUP(A129,Sheet1!$A$4:$N$2722,7,1),"-")</f>
        <v xml:space="preserve">kg </v>
      </c>
      <c r="F129" s="247">
        <f>IFERROR(VLOOKUP(A129,Sheet1!$A$4:$N$2722,9,1),"-")</f>
        <v>0</v>
      </c>
      <c r="G129" s="247">
        <f>IFERROR(VLOOKUP(A129,Sheet1!$A$4:$N$2722,10,1),"-")</f>
        <v>0</v>
      </c>
      <c r="H129" s="247">
        <f>IFERROR(VLOOKUP(A129,Sheet1!$A$4:$N$2722,11,1),"-")</f>
        <v>0</v>
      </c>
      <c r="I129" s="26">
        <f>IFERROR(VLOOKUP($A129,Sheet1!$A$4:$H$2722,8,1),"-")</f>
        <v>67.819999999999993</v>
      </c>
      <c r="J129" s="26">
        <f>I129-(I129*Cuprins!$H$33)</f>
        <v>67.819999999999993</v>
      </c>
      <c r="K129" s="7"/>
      <c r="L129" s="648"/>
    </row>
    <row r="130" spans="1:12" ht="15" customHeight="1" x14ac:dyDescent="0.3">
      <c r="A130" s="107">
        <f>Sheet1!A1580</f>
        <v>403031205000</v>
      </c>
      <c r="B130" s="744" t="str">
        <f>IFERROR(VLOOKUP(A130,Sheet1!$A$4:$H$2722,5,0),"-")</f>
        <v>Kerakoll Kerabuild Eco R4 Tixo 25kg</v>
      </c>
      <c r="C130" s="728"/>
      <c r="D130" s="745"/>
      <c r="E130" s="235" t="str">
        <f>IFERROR(VLOOKUP(A130,Sheet1!$A$4:$N$2722,7,1),"-")</f>
        <v>sac</v>
      </c>
      <c r="F130" s="237">
        <f>IFERROR(VLOOKUP(A130,Sheet1!$A$4:$N$2722,9,1),"-")</f>
        <v>0</v>
      </c>
      <c r="G130" s="242">
        <f>IFERROR(VLOOKUP(A130,Sheet1!$A$4:$N$2722,10,1),"-")</f>
        <v>0</v>
      </c>
      <c r="H130" s="235">
        <f>IFERROR(VLOOKUP(A130,Sheet1!$A$4:$N$2722,11,1),"-")</f>
        <v>0</v>
      </c>
      <c r="I130" s="292">
        <f>IFERROR(VLOOKUP($A130,Sheet1!$A$4:$H$2722,8,1),"-")</f>
        <v>97.1</v>
      </c>
      <c r="J130" s="42">
        <f>I130-(I130*Cuprins!$H$33)</f>
        <v>97.1</v>
      </c>
      <c r="L130" s="648"/>
    </row>
    <row r="131" spans="1:12" ht="15" customHeight="1" x14ac:dyDescent="0.3">
      <c r="A131" s="106">
        <f>Sheet1!A1581</f>
        <v>403031206000</v>
      </c>
      <c r="B131" s="626" t="str">
        <f>IFERROR(VLOOKUP(A131,Sheet1!$A$4:$H$2722,5,0),"-")</f>
        <v>Kerakoll Kerabuild Eco Presto 40 25kg</v>
      </c>
      <c r="C131" s="627" t="e">
        <f>VLOOKUP(#REF!,Sheet1!$A$4:$H$2722,7,1)</f>
        <v>#REF!</v>
      </c>
      <c r="D131" s="628" t="e">
        <f>VLOOKUP(#REF!,Sheet1!$A$4:$H$2722,7,1)</f>
        <v>#REF!</v>
      </c>
      <c r="E131" s="247" t="str">
        <f>IFERROR(VLOOKUP(A131,Sheet1!$A$4:$N$2722,7,1),"-")</f>
        <v>sac</v>
      </c>
      <c r="F131" s="247">
        <f>IFERROR(VLOOKUP(A131,Sheet1!$A$4:$N$2722,9,1),"-")</f>
        <v>0</v>
      </c>
      <c r="G131" s="247">
        <f>IFERROR(VLOOKUP(A131,Sheet1!$A$4:$N$2722,10,1),"-")</f>
        <v>0</v>
      </c>
      <c r="H131" s="247">
        <f>IFERROR(VLOOKUP(A131,Sheet1!$A$4:$N$2722,11,1),"-")</f>
        <v>0</v>
      </c>
      <c r="I131" s="26">
        <f>IFERROR(VLOOKUP($A131,Sheet1!$A$4:$H$2722,8,1),"-")</f>
        <v>71.23</v>
      </c>
      <c r="J131" s="26">
        <f>I131-(I131*Cuprins!$H$33)</f>
        <v>71.23</v>
      </c>
      <c r="L131" s="648"/>
    </row>
    <row r="132" spans="1:12" ht="15" customHeight="1" x14ac:dyDescent="0.3">
      <c r="A132" s="107">
        <f>Sheet1!A1582</f>
        <v>403031208000</v>
      </c>
      <c r="B132" s="744" t="str">
        <f>IFERROR(VLOOKUP(A132,Sheet1!$A$4:$H$2722,5,0),"-")</f>
        <v>Kerakoll Kerabuild Epofill A 4x0,66 kg</v>
      </c>
      <c r="C132" s="728"/>
      <c r="D132" s="745"/>
      <c r="E132" s="235" t="str">
        <f>IFERROR(VLOOKUP(A132,Sheet1!$A$4:$N$2722,7,1),"-")</f>
        <v xml:space="preserve">kg </v>
      </c>
      <c r="F132" s="237">
        <f>IFERROR(VLOOKUP(A132,Sheet1!$A$4:$N$2722,9,1),"-")</f>
        <v>0</v>
      </c>
      <c r="G132" s="242">
        <f>IFERROR(VLOOKUP(A132,Sheet1!$A$4:$N$2722,10,1),"-")</f>
        <v>0</v>
      </c>
      <c r="H132" s="235">
        <f>IFERROR(VLOOKUP(A132,Sheet1!$A$4:$N$2722,11,1),"-")</f>
        <v>0</v>
      </c>
      <c r="I132" s="292">
        <f>IFERROR(VLOOKUP($A132,Sheet1!$A$4:$H$2722,8,1),"-")</f>
        <v>86.08</v>
      </c>
      <c r="J132" s="42">
        <f>I132-(I132*Cuprins!$H$33)</f>
        <v>86.08</v>
      </c>
      <c r="L132" s="648"/>
    </row>
    <row r="133" spans="1:12" ht="15" customHeight="1" x14ac:dyDescent="0.3">
      <c r="A133" s="106">
        <f>Sheet1!A1583</f>
        <v>403031209000</v>
      </c>
      <c r="B133" s="626" t="str">
        <f>IFERROR(VLOOKUP(A133,Sheet1!$A$4:$H$2722,5,0),"-")</f>
        <v>Kerakoll Kerabuild Epofill B 4x0,33 kg</v>
      </c>
      <c r="C133" s="627" t="e">
        <f>VLOOKUP(#REF!,Sheet1!$A$4:$H$2722,7,1)</f>
        <v>#REF!</v>
      </c>
      <c r="D133" s="628" t="e">
        <f>VLOOKUP(#REF!,Sheet1!$A$4:$H$2722,7,1)</f>
        <v>#REF!</v>
      </c>
      <c r="E133" s="247" t="str">
        <f>IFERROR(VLOOKUP(A133,Sheet1!$A$4:$N$2722,7,1),"-")</f>
        <v xml:space="preserve">kg </v>
      </c>
      <c r="F133" s="247">
        <f>IFERROR(VLOOKUP(A133,Sheet1!$A$4:$N$2722,9,1),"-")</f>
        <v>0</v>
      </c>
      <c r="G133" s="247">
        <f>IFERROR(VLOOKUP(A133,Sheet1!$A$4:$N$2722,10,1),"-")</f>
        <v>0</v>
      </c>
      <c r="H133" s="247">
        <f>IFERROR(VLOOKUP(A133,Sheet1!$A$4:$N$2722,11,1),"-")</f>
        <v>0</v>
      </c>
      <c r="I133" s="26">
        <f>IFERROR(VLOOKUP($A133,Sheet1!$A$4:$H$2722,8,1),"-")</f>
        <v>167.33</v>
      </c>
      <c r="J133" s="26">
        <f>I133-(I133*Cuprins!$H$33)</f>
        <v>167.33</v>
      </c>
      <c r="L133" s="648"/>
    </row>
    <row r="134" spans="1:12" ht="15" customHeight="1" x14ac:dyDescent="0.3">
      <c r="A134" s="107">
        <f>Sheet1!A1584</f>
        <v>403031300500</v>
      </c>
      <c r="B134" s="744" t="str">
        <f>IFERROR(VLOOKUP(A134,Sheet1!$A$4:$H$2722,5,0),"-")</f>
        <v>GEOLITE 25 kg</v>
      </c>
      <c r="C134" s="728"/>
      <c r="D134" s="745"/>
      <c r="E134" s="235" t="str">
        <f>IFERROR(VLOOKUP(A134,Sheet1!$A$4:$N$2722,7,1),"-")</f>
        <v>sac</v>
      </c>
      <c r="F134" s="237">
        <f>IFERROR(VLOOKUP(A134,Sheet1!$A$4:$N$2722,9,1),"-")</f>
        <v>0</v>
      </c>
      <c r="G134" s="242">
        <f>IFERROR(VLOOKUP(A134,Sheet1!$A$4:$N$2722,10,1),"-")</f>
        <v>0</v>
      </c>
      <c r="H134" s="235">
        <f>IFERROR(VLOOKUP(A134,Sheet1!$A$4:$N$2722,11,1),"-")</f>
        <v>0</v>
      </c>
      <c r="I134" s="292">
        <f>IFERROR(VLOOKUP($A134,Sheet1!$A$4:$H$2722,8,1),"-")</f>
        <v>4.5199999999999996</v>
      </c>
      <c r="J134" s="42">
        <f>I134-(I134*Cuprins!$H$33)</f>
        <v>4.5199999999999996</v>
      </c>
      <c r="K134" s="8"/>
      <c r="L134" s="648"/>
    </row>
    <row r="135" spans="1:12" ht="15" customHeight="1" x14ac:dyDescent="0.3">
      <c r="A135" s="106">
        <f>Sheet1!A1585</f>
        <v>403031301000</v>
      </c>
      <c r="B135" s="626" t="str">
        <f>IFERROR(VLOOKUP(A135,Sheet1!$A$4:$H$2722,5,0),"-")</f>
        <v>GEOLITE 10, 25 kg</v>
      </c>
      <c r="C135" s="627" t="e">
        <f>VLOOKUP(#REF!,Sheet1!$A$4:$H$2722,7,1)</f>
        <v>#REF!</v>
      </c>
      <c r="D135" s="628" t="e">
        <f>VLOOKUP(#REF!,Sheet1!$A$4:$H$2722,7,1)</f>
        <v>#REF!</v>
      </c>
      <c r="E135" s="247" t="str">
        <f>IFERROR(VLOOKUP(A135,Sheet1!$A$4:$N$2722,7,1),"-")</f>
        <v>sac</v>
      </c>
      <c r="F135" s="247">
        <f>IFERROR(VLOOKUP(A135,Sheet1!$A$4:$N$2722,9,1),"-")</f>
        <v>0</v>
      </c>
      <c r="G135" s="247">
        <f>IFERROR(VLOOKUP(A135,Sheet1!$A$4:$N$2722,10,1),"-")</f>
        <v>0</v>
      </c>
      <c r="H135" s="247">
        <f>IFERROR(VLOOKUP(A135,Sheet1!$A$4:$N$2722,11,1),"-")</f>
        <v>0</v>
      </c>
      <c r="I135" s="26">
        <f>IFERROR(VLOOKUP($A135,Sheet1!$A$4:$H$2722,8,1),"-")</f>
        <v>113.27</v>
      </c>
      <c r="J135" s="26">
        <f>I135-(I135*Cuprins!$H$33)</f>
        <v>113.27</v>
      </c>
      <c r="L135" s="648"/>
    </row>
    <row r="136" spans="1:12" ht="15" customHeight="1" x14ac:dyDescent="0.3">
      <c r="A136" s="107">
        <f>Sheet1!A1586</f>
        <v>403031302000</v>
      </c>
      <c r="B136" s="744" t="str">
        <f>IFERROR(VLOOKUP(A136,Sheet1!$A$4:$H$2722,5,0),"-")</f>
        <v>GEOLITE40, 25 kg</v>
      </c>
      <c r="C136" s="728"/>
      <c r="D136" s="745"/>
      <c r="E136" s="235" t="str">
        <f>IFERROR(VLOOKUP(A136,Sheet1!$A$4:$N$2722,7,1),"-")</f>
        <v>sac</v>
      </c>
      <c r="F136" s="237">
        <f>IFERROR(VLOOKUP(A136,Sheet1!$A$4:$N$2722,9,1),"-")</f>
        <v>0</v>
      </c>
      <c r="G136" s="242">
        <f>IFERROR(VLOOKUP(A136,Sheet1!$A$4:$N$2722,10,1),"-")</f>
        <v>0</v>
      </c>
      <c r="H136" s="235">
        <f>IFERROR(VLOOKUP(A136,Sheet1!$A$4:$N$2722,11,1),"-")</f>
        <v>0</v>
      </c>
      <c r="I136" s="292">
        <f>IFERROR(VLOOKUP($A136,Sheet1!$A$4:$H$2722,8,1),"-")</f>
        <v>117.13</v>
      </c>
      <c r="J136" s="42">
        <f>I136-(I136*Cuprins!$H$33)</f>
        <v>117.13</v>
      </c>
      <c r="L136" s="648"/>
    </row>
    <row r="137" spans="1:12" ht="15" customHeight="1" x14ac:dyDescent="0.3">
      <c r="A137" s="106">
        <f>Sheet1!A1587</f>
        <v>403031303000</v>
      </c>
      <c r="B137" s="626" t="str">
        <f>IFERROR(VLOOKUP(A137,Sheet1!$A$4:$H$2722,5,0),"-")</f>
        <v>Kerakoll Geolite Magma, 25 kg</v>
      </c>
      <c r="C137" s="627" t="e">
        <f>VLOOKUP(#REF!,Sheet1!$A$4:$H$2722,7,1)</f>
        <v>#REF!</v>
      </c>
      <c r="D137" s="628" t="e">
        <f>VLOOKUP(#REF!,Sheet1!$A$4:$H$2722,7,1)</f>
        <v>#REF!</v>
      </c>
      <c r="E137" s="247" t="str">
        <f>IFERROR(VLOOKUP(A137,Sheet1!$A$4:$N$2722,7,1),"-")</f>
        <v>sac</v>
      </c>
      <c r="F137" s="247">
        <f>IFERROR(VLOOKUP(A137,Sheet1!$A$4:$N$2722,9,1),"-")</f>
        <v>0</v>
      </c>
      <c r="G137" s="247">
        <f>IFERROR(VLOOKUP(A137,Sheet1!$A$4:$N$2722,10,1),"-")</f>
        <v>0</v>
      </c>
      <c r="H137" s="247">
        <f>IFERROR(VLOOKUP(A137,Sheet1!$A$4:$N$2722,11,1),"-")</f>
        <v>0</v>
      </c>
      <c r="I137" s="26">
        <f>IFERROR(VLOOKUP($A137,Sheet1!$A$4:$H$2722,8,1),"-")</f>
        <v>3.88</v>
      </c>
      <c r="J137" s="26">
        <f>I137-(I137*Cuprins!$H$33)</f>
        <v>3.88</v>
      </c>
      <c r="L137" s="648"/>
    </row>
    <row r="138" spans="1:12" ht="15" customHeight="1" x14ac:dyDescent="0.3">
      <c r="A138" s="107">
        <f>Sheet1!A1588</f>
        <v>403031304000</v>
      </c>
      <c r="B138" s="744" t="str">
        <f>IFERROR(VLOOKUP(A138,Sheet1!$A$4:$H$2722,5,0),"-")</f>
        <v>Kerakoll Geolite Base 5 kg</v>
      </c>
      <c r="C138" s="728"/>
      <c r="D138" s="745"/>
      <c r="E138" s="235" t="str">
        <f>IFERROR(VLOOKUP(A138,Sheet1!$A$4:$N$2722,7,1),"-")</f>
        <v>can</v>
      </c>
      <c r="F138" s="237">
        <f>IFERROR(VLOOKUP(A138,Sheet1!$A$4:$N$2722,9,1),"-")</f>
        <v>0</v>
      </c>
      <c r="G138" s="242">
        <f>IFERROR(VLOOKUP(A138,Sheet1!$A$4:$N$2722,10,1),"-")</f>
        <v>0</v>
      </c>
      <c r="H138" s="235">
        <f>IFERROR(VLOOKUP(A138,Sheet1!$A$4:$N$2722,11,1),"-")</f>
        <v>0</v>
      </c>
      <c r="I138" s="292">
        <f>IFERROR(VLOOKUP($A138,Sheet1!$A$4:$H$2722,8,1),"-")</f>
        <v>32.21</v>
      </c>
      <c r="J138" s="42">
        <f>I138-(I138*Cuprins!$H$33)</f>
        <v>32.21</v>
      </c>
      <c r="L138" s="648"/>
    </row>
    <row r="139" spans="1:12" ht="15" customHeight="1" x14ac:dyDescent="0.3">
      <c r="A139" s="106">
        <f>Sheet1!A1589</f>
        <v>403031305000</v>
      </c>
      <c r="B139" s="626" t="str">
        <f>IFERROR(VLOOKUP(A139,Sheet1!$A$4:$H$2722,5,0),"-")</f>
        <v>GEOLITE MICROSIL.,14 l</v>
      </c>
      <c r="C139" s="627" t="e">
        <f>VLOOKUP(#REF!,Sheet1!$A$4:$H$2722,7,1)</f>
        <v>#REF!</v>
      </c>
      <c r="D139" s="628" t="e">
        <f>VLOOKUP(#REF!,Sheet1!$A$4:$H$2722,7,1)</f>
        <v>#REF!</v>
      </c>
      <c r="E139" s="247" t="str">
        <f>IFERROR(VLOOKUP(A139,Sheet1!$A$4:$N$2722,7,1),"-")</f>
        <v>gal</v>
      </c>
      <c r="F139" s="247">
        <f>IFERROR(VLOOKUP(A139,Sheet1!$A$4:$N$2722,9,1),"-")</f>
        <v>0</v>
      </c>
      <c r="G139" s="247">
        <f>IFERROR(VLOOKUP(A139,Sheet1!$A$4:$N$2722,10,1),"-")</f>
        <v>0</v>
      </c>
      <c r="H139" s="247">
        <f>IFERROR(VLOOKUP(A139,Sheet1!$A$4:$N$2722,11,1),"-")</f>
        <v>0</v>
      </c>
      <c r="I139" s="26">
        <f>IFERROR(VLOOKUP($A139,Sheet1!$A$4:$H$2722,8,1),"-")</f>
        <v>634.33000000000004</v>
      </c>
      <c r="J139" s="26">
        <f>I139-(I139*Cuprins!$H$33)</f>
        <v>634.33000000000004</v>
      </c>
      <c r="L139" s="648"/>
    </row>
    <row r="140" spans="1:12" ht="15" customHeight="1" x14ac:dyDescent="0.3">
      <c r="A140" s="107">
        <f>Sheet1!A1590</f>
        <v>403031500500</v>
      </c>
      <c r="B140" s="744" t="str">
        <f>IFERROR(VLOOKUP(A140,Sheet1!$A$4:$H$2722,5,0),"-")</f>
        <v>Kerakoll Geosteel G600 50 m</v>
      </c>
      <c r="C140" s="728"/>
      <c r="D140" s="745"/>
      <c r="E140" s="235" t="str">
        <f>IFERROR(VLOOKUP(A140,Sheet1!$A$4:$N$2722,7,1),"-")</f>
        <v xml:space="preserve">ml </v>
      </c>
      <c r="F140" s="237">
        <f>IFERROR(VLOOKUP(A140,Sheet1!$A$4:$N$2722,9,1),"-")</f>
        <v>0</v>
      </c>
      <c r="G140" s="242">
        <f>IFERROR(VLOOKUP(A140,Sheet1!$A$4:$N$2722,10,1),"-")</f>
        <v>0</v>
      </c>
      <c r="H140" s="235">
        <f>IFERROR(VLOOKUP(A140,Sheet1!$A$4:$N$2722,11,1),"-")</f>
        <v>0</v>
      </c>
      <c r="I140" s="292">
        <f>IFERROR(VLOOKUP($A140,Sheet1!$A$4:$H$2722,8,1),"-")</f>
        <v>55.48</v>
      </c>
      <c r="J140" s="42">
        <f>I140-(I140*Cuprins!$H$33)</f>
        <v>55.48</v>
      </c>
      <c r="L140" s="648"/>
    </row>
    <row r="141" spans="1:12" ht="15" customHeight="1" x14ac:dyDescent="0.3">
      <c r="A141" s="106">
        <f>Sheet1!A1591</f>
        <v>403031502500</v>
      </c>
      <c r="B141" s="626" t="str">
        <f>IFERROR(VLOOKUP(A141,Sheet1!$A$4:$H$2722,5,0),"-")</f>
        <v>Kerakolll Steel Helibar 6 - 7 ml</v>
      </c>
      <c r="C141" s="627" t="e">
        <f>VLOOKUP(#REF!,Sheet1!$A$4:$H$2722,7,1)</f>
        <v>#REF!</v>
      </c>
      <c r="D141" s="628" t="e">
        <f>VLOOKUP(#REF!,Sheet1!$A$4:$H$2722,7,1)</f>
        <v>#REF!</v>
      </c>
      <c r="E141" s="247" t="str">
        <f>IFERROR(VLOOKUP(A141,Sheet1!$A$4:$N$2722,7,1),"-")</f>
        <v xml:space="preserve">ml </v>
      </c>
      <c r="F141" s="247">
        <f>IFERROR(VLOOKUP(A141,Sheet1!$A$4:$N$2722,9,1),"-")</f>
        <v>0</v>
      </c>
      <c r="G141" s="247">
        <f>IFERROR(VLOOKUP(A141,Sheet1!$A$4:$N$2722,10,1),"-")</f>
        <v>0</v>
      </c>
      <c r="H141" s="247">
        <f>IFERROR(VLOOKUP(A141,Sheet1!$A$4:$N$2722,11,1),"-")</f>
        <v>0</v>
      </c>
      <c r="I141" s="26">
        <f>IFERROR(VLOOKUP($A141,Sheet1!$A$4:$H$2722,8,1),"-")</f>
        <v>50.86</v>
      </c>
      <c r="J141" s="26">
        <f>I141-(I141*Cuprins!$H$33)</f>
        <v>50.86</v>
      </c>
      <c r="L141" s="648"/>
    </row>
    <row r="142" spans="1:12" ht="15" customHeight="1" x14ac:dyDescent="0.3">
      <c r="A142" s="108"/>
      <c r="B142" s="614" t="str">
        <f>IFERROR(VLOOKUP(A142,Sheet1!$A$4:$H$2722,5,0),"-")</f>
        <v>-</v>
      </c>
      <c r="C142" s="609" t="e">
        <f>VLOOKUP(#REF!,Sheet1!$A$4:$H$2722,7,1)</f>
        <v>#REF!</v>
      </c>
      <c r="D142" s="615" t="e">
        <f>VLOOKUP(#REF!,Sheet1!$A$4:$H$2722,7,1)</f>
        <v>#REF!</v>
      </c>
      <c r="E142" s="264" t="str">
        <f>IFERROR(VLOOKUP(A142,Sheet1!$A$4:$N$2722,7,1),"-")</f>
        <v>-</v>
      </c>
      <c r="F142" s="238" t="str">
        <f>IFERROR(VLOOKUP(A142,Sheet1!$A$4:$N$2722,9,1),"-")</f>
        <v>-</v>
      </c>
      <c r="G142" s="264" t="str">
        <f>IFERROR(VLOOKUP(A142,Sheet1!$A$4:$N$2722,10,1),"-")</f>
        <v>-</v>
      </c>
      <c r="H142" s="264" t="str">
        <f>IFERROR(VLOOKUP(A142,Sheet1!$A$4:$N$2722,11,1),"-")</f>
        <v>-</v>
      </c>
      <c r="I142" s="302" t="str">
        <f>IFERROR(VLOOKUP($A142,Sheet1!$A$4:$H$2722,8,1),"-")</f>
        <v>-</v>
      </c>
      <c r="J142" s="43" t="str">
        <f>IFERROR(VLOOKUP($A142,Sheet1!$A$4:$H$2722,8,1),"-")</f>
        <v>-</v>
      </c>
      <c r="L142" s="648"/>
    </row>
    <row r="143" spans="1:12" ht="15" customHeight="1" x14ac:dyDescent="0.3">
      <c r="K143" s="7"/>
      <c r="L143" s="648"/>
    </row>
    <row r="144" spans="1:12" ht="15" customHeight="1" x14ac:dyDescent="0.3">
      <c r="K144" s="9"/>
      <c r="L144" s="648"/>
    </row>
    <row r="145" spans="1:12" ht="15" customHeight="1" x14ac:dyDescent="0.3">
      <c r="L145" s="648"/>
    </row>
    <row r="146" spans="1:12" ht="15" customHeight="1" x14ac:dyDescent="0.3">
      <c r="K146" s="9"/>
      <c r="L146" s="648"/>
    </row>
    <row r="147" spans="1:12" ht="15" customHeight="1" x14ac:dyDescent="0.3">
      <c r="K147" s="9"/>
      <c r="L147" s="648"/>
    </row>
    <row r="148" spans="1:12" ht="15" customHeight="1" x14ac:dyDescent="0.3">
      <c r="K148" s="9"/>
      <c r="L148" s="648"/>
    </row>
    <row r="149" spans="1:12" ht="15" customHeight="1" x14ac:dyDescent="0.3">
      <c r="K149" s="9"/>
      <c r="L149" s="648"/>
    </row>
    <row r="150" spans="1:12" ht="15" customHeight="1" x14ac:dyDescent="0.3">
      <c r="K150" s="9"/>
      <c r="L150" s="648"/>
    </row>
    <row r="151" spans="1:12" ht="15" customHeight="1" x14ac:dyDescent="0.3">
      <c r="K151" s="9"/>
      <c r="L151" s="648"/>
    </row>
    <row r="152" spans="1:12" ht="15" customHeight="1" x14ac:dyDescent="0.3">
      <c r="K152" s="9"/>
      <c r="L152" s="648"/>
    </row>
    <row r="153" spans="1:12" ht="15" customHeight="1" x14ac:dyDescent="0.3">
      <c r="K153" s="9"/>
      <c r="L153" s="648"/>
    </row>
    <row r="154" spans="1:12" ht="15" customHeight="1" x14ac:dyDescent="0.3">
      <c r="K154" s="9"/>
      <c r="L154" s="648"/>
    </row>
    <row r="155" spans="1:12" ht="15" customHeight="1" x14ac:dyDescent="0.3">
      <c r="K155" s="9"/>
      <c r="L155" s="648"/>
    </row>
    <row r="156" spans="1:12" ht="15" customHeight="1" x14ac:dyDescent="0.3">
      <c r="L156" s="648"/>
    </row>
    <row r="157" spans="1:12" ht="15" customHeight="1" x14ac:dyDescent="0.3">
      <c r="L157" s="648"/>
    </row>
    <row r="158" spans="1:12" ht="15" customHeight="1" x14ac:dyDescent="0.3">
      <c r="L158" s="806" t="s">
        <v>3263</v>
      </c>
    </row>
    <row r="159" spans="1:12" ht="15" customHeight="1" thickBot="1" x14ac:dyDescent="0.35">
      <c r="L159" s="806"/>
    </row>
    <row r="160" spans="1:12" ht="15" customHeight="1" x14ac:dyDescent="0.3">
      <c r="A160" s="686"/>
      <c r="B160" s="794" t="s">
        <v>3266</v>
      </c>
      <c r="C160" s="794"/>
      <c r="D160" s="794"/>
      <c r="E160" s="794"/>
      <c r="F160" s="794"/>
      <c r="G160" s="794"/>
      <c r="H160" s="794"/>
      <c r="I160" s="738"/>
      <c r="J160" s="664"/>
      <c r="L160" s="806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L161" s="806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806"/>
    </row>
    <row r="163" spans="1:12" ht="15" customHeight="1" x14ac:dyDescent="0.3">
      <c r="A163" s="1"/>
      <c r="B163" s="273"/>
      <c r="C163" s="274"/>
      <c r="D163" s="274"/>
      <c r="E163" s="274"/>
      <c r="F163" s="274"/>
      <c r="G163" s="274"/>
      <c r="H163" s="275"/>
      <c r="I163" s="276"/>
      <c r="J163" s="276"/>
      <c r="L163" s="806"/>
    </row>
    <row r="164" spans="1:12" ht="15" customHeight="1" x14ac:dyDescent="0.3">
      <c r="A164" s="667"/>
      <c r="B164" s="669" t="s">
        <v>3268</v>
      </c>
      <c r="C164" s="669"/>
      <c r="D164" s="669"/>
      <c r="E164" s="669"/>
      <c r="F164" s="669"/>
      <c r="G164" s="669"/>
      <c r="H164" s="669"/>
      <c r="I164" s="671"/>
      <c r="J164" s="672"/>
      <c r="L164" s="806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806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3431</v>
      </c>
      <c r="L166" s="806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806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K168" s="7"/>
      <c r="L168" s="806"/>
    </row>
    <row r="169" spans="1:12" ht="15" customHeight="1" x14ac:dyDescent="0.3">
      <c r="A169" s="106">
        <f>Sheet1!A1592</f>
        <v>403524100200</v>
      </c>
      <c r="B169" s="626" t="str">
        <f>IFERROR(VLOOKUP(A169,Sheet1!$A$4:$H$2722,5,0),"-")</f>
        <v>BIOCALCE SIL. PURO PIT. S026010, 2l</v>
      </c>
      <c r="C169" s="627" t="e">
        <f>VLOOKUP(#REF!,Sheet1!$A$4:$H$2722,7,1)</f>
        <v>#REF!</v>
      </c>
      <c r="D169" s="628" t="e">
        <f>VLOOKUP(#REF!,Sheet1!$A$4:$H$2722,7,1)</f>
        <v>#REF!</v>
      </c>
      <c r="E169" s="247" t="str">
        <f>IFERROR(VLOOKUP(A169,Sheet1!$A$4:$N$2722,7,1),"-")</f>
        <v>gal</v>
      </c>
      <c r="F169" s="247">
        <f>IFERROR(VLOOKUP(A169,Sheet1!$A$4:$N$2722,9,1),"-")</f>
        <v>0</v>
      </c>
      <c r="G169" s="247">
        <f>IFERROR(VLOOKUP(A169,Sheet1!$A$4:$N$2722,10,1),"-")</f>
        <v>0</v>
      </c>
      <c r="H169" s="247">
        <f>IFERROR(VLOOKUP(A169,Sheet1!$A$4:$N$2722,11,1),"-")</f>
        <v>0</v>
      </c>
      <c r="I169" s="26">
        <f>IFERROR(VLOOKUP($A169,Sheet1!$A$4:$H$2722,8,1),"-")</f>
        <v>0</v>
      </c>
      <c r="J169" s="26">
        <f>I169-(I169*Cuprins!$H$33)</f>
        <v>0</v>
      </c>
      <c r="L169" s="806"/>
    </row>
    <row r="170" spans="1:12" ht="15" customHeight="1" x14ac:dyDescent="0.3">
      <c r="A170" s="107">
        <f>Sheet1!A1593</f>
        <v>403524101000</v>
      </c>
      <c r="B170" s="744" t="str">
        <f>IFERROR(VLOOKUP(A170,Sheet1!$A$4:$H$2722,5,0),"-")</f>
        <v>BIOCALCE SIL.PURO PIT. S026010, 14L</v>
      </c>
      <c r="C170" s="728"/>
      <c r="D170" s="745"/>
      <c r="E170" s="235" t="str">
        <f>IFERROR(VLOOKUP(A170,Sheet1!$A$4:$N$2722,7,1),"-")</f>
        <v>gal</v>
      </c>
      <c r="F170" s="237">
        <f>IFERROR(VLOOKUP(A170,Sheet1!$A$4:$N$2722,9,1),"-")</f>
        <v>0</v>
      </c>
      <c r="G170" s="242">
        <f>IFERROR(VLOOKUP(A170,Sheet1!$A$4:$N$2722,10,1),"-")</f>
        <v>0</v>
      </c>
      <c r="H170" s="235">
        <f>IFERROR(VLOOKUP(A170,Sheet1!$A$4:$N$2722,11,1),"-")</f>
        <v>0</v>
      </c>
      <c r="I170" s="292">
        <f>IFERROR(VLOOKUP($A170,Sheet1!$A$4:$H$2722,8,1),"-")</f>
        <v>0</v>
      </c>
      <c r="J170" s="42">
        <f>I170-(I170*Cuprins!$H$33)</f>
        <v>0</v>
      </c>
      <c r="L170" s="806"/>
    </row>
    <row r="171" spans="1:12" ht="15" customHeight="1" x14ac:dyDescent="0.3">
      <c r="A171" s="106">
        <f>Sheet1!A1594</f>
        <v>403524102000</v>
      </c>
      <c r="B171" s="626" t="str">
        <f>IFERROR(VLOOKUP(A171,Sheet1!$A$4:$H$2722,5,0),"-")</f>
        <v>BIOCALCE SIL. PURO PIT. S012001, 14l</v>
      </c>
      <c r="C171" s="627" t="e">
        <f>VLOOKUP(#REF!,Sheet1!$A$4:$H$2722,7,1)</f>
        <v>#REF!</v>
      </c>
      <c r="D171" s="628" t="e">
        <f>VLOOKUP(#REF!,Sheet1!$A$4:$H$2722,7,1)</f>
        <v>#REF!</v>
      </c>
      <c r="E171" s="247" t="str">
        <f>IFERROR(VLOOKUP(A171,Sheet1!$A$4:$N$2722,7,1),"-")</f>
        <v>gal</v>
      </c>
      <c r="F171" s="247">
        <f>IFERROR(VLOOKUP(A171,Sheet1!$A$4:$N$2722,9,1),"-")</f>
        <v>0</v>
      </c>
      <c r="G171" s="247">
        <f>IFERROR(VLOOKUP(A171,Sheet1!$A$4:$N$2722,10,1),"-")</f>
        <v>0</v>
      </c>
      <c r="H171" s="247">
        <f>IFERROR(VLOOKUP(A171,Sheet1!$A$4:$N$2722,11,1),"-")</f>
        <v>0</v>
      </c>
      <c r="I171" s="26">
        <f>IFERROR(VLOOKUP($A171,Sheet1!$A$4:$H$2722,8,1),"-")</f>
        <v>732.23</v>
      </c>
      <c r="J171" s="26">
        <f>I171-(I171*Cuprins!$H$33)</f>
        <v>732.23</v>
      </c>
      <c r="K171" s="9"/>
      <c r="L171" s="806"/>
    </row>
    <row r="172" spans="1:12" ht="15" customHeight="1" x14ac:dyDescent="0.3">
      <c r="A172" s="107">
        <f>Sheet1!A1595</f>
        <v>403524103000</v>
      </c>
      <c r="B172" s="744" t="str">
        <f>IFERROR(VLOOKUP(A172,Sheet1!$A$4:$H$2722,5,0),"-")</f>
        <v>BIOCALCE SIL. PURO PIT. S030006, 14l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>gal</v>
      </c>
      <c r="F172" s="237">
        <f>IFERROR(VLOOKUP(A172,Sheet1!$A$4:$N$2722,9,1),"-")</f>
        <v>0</v>
      </c>
      <c r="G172" s="242">
        <f>IFERROR(VLOOKUP(A172,Sheet1!$A$4:$N$2722,10,1),"-")</f>
        <v>0</v>
      </c>
      <c r="H172" s="235">
        <f>IFERROR(VLOOKUP(A172,Sheet1!$A$4:$N$2722,11,1),"-")</f>
        <v>0</v>
      </c>
      <c r="I172" s="292">
        <f>IFERROR(VLOOKUP($A172,Sheet1!$A$4:$H$2722,8,1),"-")</f>
        <v>718.42</v>
      </c>
      <c r="J172" s="42">
        <f>I172-(I172*Cuprins!$H$33)</f>
        <v>718.42</v>
      </c>
      <c r="L172" s="806"/>
    </row>
    <row r="173" spans="1:12" ht="15" customHeight="1" x14ac:dyDescent="0.3">
      <c r="A173" s="106">
        <f>Sheet1!A1596</f>
        <v>403524104000</v>
      </c>
      <c r="B173" s="626" t="str">
        <f>IFERROR(VLOOKUP(A173,Sheet1!$A$4:$H$2722,5,0),"-")</f>
        <v>BIOCALCE INTONACO 25 kg</v>
      </c>
      <c r="C173" s="627" t="e">
        <f>VLOOKUP(#REF!,Sheet1!$A$4:$H$2722,7,1)</f>
        <v>#REF!</v>
      </c>
      <c r="D173" s="628" t="e">
        <f>VLOOKUP(#REF!,Sheet1!$A$4:$H$2722,7,1)</f>
        <v>#REF!</v>
      </c>
      <c r="E173" s="247" t="str">
        <f>IFERROR(VLOOKUP(A173,Sheet1!$A$4:$N$2722,7,1),"-")</f>
        <v>sac</v>
      </c>
      <c r="F173" s="247">
        <f>IFERROR(VLOOKUP(A173,Sheet1!$A$4:$N$2722,9,1),"-")</f>
        <v>0</v>
      </c>
      <c r="G173" s="247">
        <f>IFERROR(VLOOKUP(A173,Sheet1!$A$4:$N$2722,10,1),"-")</f>
        <v>0</v>
      </c>
      <c r="H173" s="247">
        <f>IFERROR(VLOOKUP(A173,Sheet1!$A$4:$N$2722,11,1),"-")</f>
        <v>0</v>
      </c>
      <c r="I173" s="26">
        <f>IFERROR(VLOOKUP($A173,Sheet1!$A$4:$H$2722,8,1),"-")</f>
        <v>0</v>
      </c>
      <c r="J173" s="26">
        <f>I173-(I173*Cuprins!$H$33)</f>
        <v>0</v>
      </c>
      <c r="L173" s="807">
        <f>L121+1</f>
        <v>108</v>
      </c>
    </row>
    <row r="174" spans="1:12" ht="15" customHeight="1" x14ac:dyDescent="0.3">
      <c r="A174" s="107">
        <f>Sheet1!A1597</f>
        <v>403524104500</v>
      </c>
      <c r="B174" s="744" t="str">
        <f>IFERROR(VLOOKUP(A174,Sheet1!$A$4:$H$2722,5,0),"-")</f>
        <v>BIOCALCE INTONACO FINO 25 kg</v>
      </c>
      <c r="C174" s="728" t="e">
        <f>VLOOKUP(#REF!,Sheet1!$A$4:$H$2722,7,1)</f>
        <v>#REF!</v>
      </c>
      <c r="D174" s="745" t="e">
        <f>VLOOKUP(#REF!,Sheet1!$A$4:$H$2722,7,1)</f>
        <v>#REF!</v>
      </c>
      <c r="E174" s="235" t="str">
        <f>IFERROR(VLOOKUP(A174,Sheet1!$A$4:$N$2722,7,1),"-")</f>
        <v>sac</v>
      </c>
      <c r="F174" s="237">
        <f>IFERROR(VLOOKUP(A174,Sheet1!$A$4:$N$2722,9,1),"-")</f>
        <v>0</v>
      </c>
      <c r="G174" s="242">
        <f>IFERROR(VLOOKUP(A174,Sheet1!$A$4:$N$2722,10,1),"-")</f>
        <v>0</v>
      </c>
      <c r="H174" s="235">
        <f>IFERROR(VLOOKUP(A174,Sheet1!$A$4:$N$2722,11,1),"-")</f>
        <v>0</v>
      </c>
      <c r="I174" s="292">
        <f>IFERROR(VLOOKUP($A174,Sheet1!$A$4:$H$2722,8,1),"-")</f>
        <v>0</v>
      </c>
      <c r="J174" s="42">
        <f>I174-(I174*Cuprins!$H$33)</f>
        <v>0</v>
      </c>
      <c r="L174" s="807"/>
    </row>
    <row r="175" spans="1:12" ht="15" customHeight="1" x14ac:dyDescent="0.3">
      <c r="A175" s="106">
        <f>Sheet1!A1598</f>
        <v>403524105000</v>
      </c>
      <c r="B175" s="626" t="str">
        <f>IFERROR(VLOOKUP(A175,Sheet1!$A$4:$H$2722,5,0),"-")</f>
        <v>BIOCALCE INTONACHINO  GRANELLO  25 kg</v>
      </c>
      <c r="C175" s="627" t="e">
        <f>VLOOKUP(#REF!,Sheet1!$A$4:$H$2722,7,1)</f>
        <v>#REF!</v>
      </c>
      <c r="D175" s="628" t="e">
        <f>VLOOKUP(#REF!,Sheet1!$A$4:$H$2722,7,1)</f>
        <v>#REF!</v>
      </c>
      <c r="E175" s="247" t="str">
        <f>IFERROR(VLOOKUP(A175,Sheet1!$A$4:$N$2722,7,1),"-")</f>
        <v>sac</v>
      </c>
      <c r="F175" s="247">
        <f>IFERROR(VLOOKUP(A175,Sheet1!$A$4:$N$2722,9,1),"-")</f>
        <v>0</v>
      </c>
      <c r="G175" s="247">
        <f>IFERROR(VLOOKUP(A175,Sheet1!$A$4:$N$2722,10,1),"-")</f>
        <v>0</v>
      </c>
      <c r="H175" s="247">
        <f>IFERROR(VLOOKUP(A175,Sheet1!$A$4:$N$2722,11,1),"-")</f>
        <v>0</v>
      </c>
      <c r="I175" s="26">
        <f>IFERROR(VLOOKUP($A175,Sheet1!$A$4:$H$2722,8,1),"-")</f>
        <v>0</v>
      </c>
      <c r="J175" s="26">
        <f>I175-(I175*Cuprins!$H$33)</f>
        <v>0</v>
      </c>
      <c r="K175" s="7"/>
      <c r="L175" s="648" t="s">
        <v>3261</v>
      </c>
    </row>
    <row r="176" spans="1:12" ht="15" customHeight="1" x14ac:dyDescent="0.3">
      <c r="A176" s="107">
        <f>Sheet1!A1599</f>
        <v>403524105500</v>
      </c>
      <c r="B176" s="744" t="str">
        <f>IFERROR(VLOOKUP(A176,Sheet1!$A$4:$H$2722,5,0),"-")</f>
        <v>BIOCALCE INTONACHINO FINO 25 kg</v>
      </c>
      <c r="C176" s="728" t="e">
        <f>VLOOKUP(#REF!,Sheet1!$A$4:$H$2722,7,1)</f>
        <v>#REF!</v>
      </c>
      <c r="D176" s="745" t="e">
        <f>VLOOKUP(#REF!,Sheet1!$A$4:$H$2722,7,1)</f>
        <v>#REF!</v>
      </c>
      <c r="E176" s="235" t="str">
        <f>IFERROR(VLOOKUP(A176,Sheet1!$A$4:$N$2722,7,1),"-")</f>
        <v>sac</v>
      </c>
      <c r="F176" s="237">
        <f>IFERROR(VLOOKUP(A176,Sheet1!$A$4:$N$2722,9,1),"-")</f>
        <v>0</v>
      </c>
      <c r="G176" s="242">
        <f>IFERROR(VLOOKUP(A176,Sheet1!$A$4:$N$2722,10,1),"-")</f>
        <v>0</v>
      </c>
      <c r="H176" s="235">
        <f>IFERROR(VLOOKUP(A176,Sheet1!$A$4:$N$2722,11,1),"-")</f>
        <v>0</v>
      </c>
      <c r="I176" s="292">
        <f>IFERROR(VLOOKUP($A176,Sheet1!$A$4:$H$2722,8,1),"-")</f>
        <v>0</v>
      </c>
      <c r="J176" s="42">
        <f>I176-(I176*Cuprins!$H$33)</f>
        <v>0</v>
      </c>
      <c r="L176" s="648"/>
    </row>
    <row r="177" spans="1:12" ht="15" customHeight="1" x14ac:dyDescent="0.3">
      <c r="A177" s="106">
        <f>Sheet1!A1600</f>
        <v>403524106000</v>
      </c>
      <c r="B177" s="626" t="str">
        <f>IFERROR(VLOOKUP(A177,Sheet1!$A$4:$H$2722,5,0),"-")</f>
        <v>BIOCALCE INTONACHINO TIPO 00, 20kg</v>
      </c>
      <c r="C177" s="627" t="e">
        <f>VLOOKUP(#REF!,Sheet1!$A$4:$H$2722,7,1)</f>
        <v>#REF!</v>
      </c>
      <c r="D177" s="628" t="e">
        <f>VLOOKUP(#REF!,Sheet1!$A$4:$H$2722,7,1)</f>
        <v>#REF!</v>
      </c>
      <c r="E177" s="247" t="str">
        <f>IFERROR(VLOOKUP(A177,Sheet1!$A$4:$N$2722,7,1),"-")</f>
        <v>sac</v>
      </c>
      <c r="F177" s="247">
        <f>IFERROR(VLOOKUP(A177,Sheet1!$A$4:$N$2722,9,1),"-")</f>
        <v>0</v>
      </c>
      <c r="G177" s="247">
        <f>IFERROR(VLOOKUP(A177,Sheet1!$A$4:$N$2722,10,1),"-")</f>
        <v>0</v>
      </c>
      <c r="H177" s="247">
        <f>IFERROR(VLOOKUP(A177,Sheet1!$A$4:$N$2722,11,1),"-")</f>
        <v>0</v>
      </c>
      <c r="I177" s="26">
        <f>IFERROR(VLOOKUP($A177,Sheet1!$A$4:$H$2722,8,1),"-")</f>
        <v>0</v>
      </c>
      <c r="J177" s="26">
        <f>I177-(I177*Cuprins!$H$33)</f>
        <v>0</v>
      </c>
      <c r="L177" s="648"/>
    </row>
    <row r="178" spans="1:12" ht="15" customHeight="1" x14ac:dyDescent="0.3">
      <c r="A178" s="107">
        <f>Sheet1!A1601</f>
        <v>403524106500</v>
      </c>
      <c r="B178" s="744" t="str">
        <f>IFERROR(VLOOKUP(A178,Sheet1!$A$4:$H$2722,5,0),"-")</f>
        <v>BIOCALCE MARMORINO C3006 25 kg</v>
      </c>
      <c r="C178" s="728" t="e">
        <f>VLOOKUP(#REF!,Sheet1!$A$4:$H$2722,7,1)</f>
        <v>#REF!</v>
      </c>
      <c r="D178" s="745" t="e">
        <f>VLOOKUP(#REF!,Sheet1!$A$4:$H$2722,7,1)</f>
        <v>#REF!</v>
      </c>
      <c r="E178" s="235" t="str">
        <f>IFERROR(VLOOKUP(A178,Sheet1!$A$4:$N$2722,7,1),"-")</f>
        <v>sac</v>
      </c>
      <c r="F178" s="237">
        <f>IFERROR(VLOOKUP(A178,Sheet1!$A$4:$N$2722,9,1),"-")</f>
        <v>0</v>
      </c>
      <c r="G178" s="242">
        <f>IFERROR(VLOOKUP(A178,Sheet1!$A$4:$N$2722,10,1),"-")</f>
        <v>0</v>
      </c>
      <c r="H178" s="235">
        <f>IFERROR(VLOOKUP(A178,Sheet1!$A$4:$N$2722,11,1),"-")</f>
        <v>0</v>
      </c>
      <c r="I178" s="292">
        <f>IFERROR(VLOOKUP($A178,Sheet1!$A$4:$H$2722,8,1),"-")</f>
        <v>0</v>
      </c>
      <c r="J178" s="42">
        <f>I178-(I178*Cuprins!$H$33)</f>
        <v>0</v>
      </c>
      <c r="L178" s="648"/>
    </row>
    <row r="179" spans="1:12" ht="15" customHeight="1" x14ac:dyDescent="0.3">
      <c r="A179" s="106">
        <f>Sheet1!A1602</f>
        <v>403524107000</v>
      </c>
      <c r="B179" s="626" t="str">
        <f>IFERROR(VLOOKUP(A179,Sheet1!$A$4:$H$2722,5,0),"-")</f>
        <v>BIOCALCE MARMORINO C3035 25 kg</v>
      </c>
      <c r="C179" s="627" t="e">
        <f>VLOOKUP(#REF!,Sheet1!$A$4:$H$2722,7,1)</f>
        <v>#REF!</v>
      </c>
      <c r="D179" s="628" t="e">
        <f>VLOOKUP(#REF!,Sheet1!$A$4:$H$2722,7,1)</f>
        <v>#REF!</v>
      </c>
      <c r="E179" s="247" t="str">
        <f>IFERROR(VLOOKUP(A179,Sheet1!$A$4:$N$2722,7,1),"-")</f>
        <v>sac</v>
      </c>
      <c r="F179" s="247">
        <f>IFERROR(VLOOKUP(A179,Sheet1!$A$4:$N$2722,9,1),"-")</f>
        <v>0</v>
      </c>
      <c r="G179" s="247">
        <f>IFERROR(VLOOKUP(A179,Sheet1!$A$4:$N$2722,10,1),"-")</f>
        <v>0</v>
      </c>
      <c r="H179" s="247">
        <f>IFERROR(VLOOKUP(A179,Sheet1!$A$4:$N$2722,11,1),"-")</f>
        <v>0</v>
      </c>
      <c r="I179" s="26">
        <f>IFERROR(VLOOKUP($A179,Sheet1!$A$4:$H$2722,8,1),"-")</f>
        <v>0</v>
      </c>
      <c r="J179" s="26">
        <f>I179-(I179*Cuprins!$H$33)</f>
        <v>0</v>
      </c>
      <c r="L179" s="648"/>
    </row>
    <row r="180" spans="1:12" ht="15" customHeight="1" x14ac:dyDescent="0.3">
      <c r="A180" s="107">
        <f>Sheet1!A1603</f>
        <v>403524107500</v>
      </c>
      <c r="B180" s="744" t="str">
        <f>IFERROR(VLOOKUP(A180,Sheet1!$A$4:$H$2722,5,0),"-")</f>
        <v xml:space="preserve">BIOCALCE PIETRA 25 KG </v>
      </c>
      <c r="C180" s="728" t="e">
        <f>VLOOKUP(#REF!,Sheet1!$A$4:$H$2722,7,1)</f>
        <v>#REF!</v>
      </c>
      <c r="D180" s="745" t="e">
        <f>VLOOKUP(#REF!,Sheet1!$A$4:$H$2722,7,1)</f>
        <v>#REF!</v>
      </c>
      <c r="E180" s="235" t="str">
        <f>IFERROR(VLOOKUP(A180,Sheet1!$A$4:$N$2722,7,1),"-")</f>
        <v>sac</v>
      </c>
      <c r="F180" s="237">
        <f>IFERROR(VLOOKUP(A180,Sheet1!$A$4:$N$2722,9,1),"-")</f>
        <v>0</v>
      </c>
      <c r="G180" s="242">
        <f>IFERROR(VLOOKUP(A180,Sheet1!$A$4:$N$2722,10,1),"-")</f>
        <v>0</v>
      </c>
      <c r="H180" s="235">
        <f>IFERROR(VLOOKUP(A180,Sheet1!$A$4:$N$2722,11,1),"-")</f>
        <v>0</v>
      </c>
      <c r="I180" s="292">
        <f>IFERROR(VLOOKUP($A180,Sheet1!$A$4:$H$2722,8,1),"-")</f>
        <v>0</v>
      </c>
      <c r="J180" s="42">
        <f>I180-(I180*Cuprins!$H$33)</f>
        <v>0</v>
      </c>
      <c r="K180" s="9"/>
      <c r="L180" s="648"/>
    </row>
    <row r="181" spans="1:12" ht="15" customHeight="1" x14ac:dyDescent="0.3">
      <c r="A181" s="106">
        <f>Sheet1!A1604</f>
        <v>403524108400</v>
      </c>
      <c r="B181" s="626" t="str">
        <f>IFERROR(VLOOKUP(A181,Sheet1!$A$4:$H$2722,5,0),"-")</f>
        <v>BIOCALCE FONDO FINO 14l</v>
      </c>
      <c r="C181" s="627" t="e">
        <f>VLOOKUP(#REF!,Sheet1!$A$4:$H$2722,7,1)</f>
        <v>#REF!</v>
      </c>
      <c r="D181" s="628" t="e">
        <f>VLOOKUP(#REF!,Sheet1!$A$4:$H$2722,7,1)</f>
        <v>#REF!</v>
      </c>
      <c r="E181" s="247" t="str">
        <f>IFERROR(VLOOKUP(A181,Sheet1!$A$4:$N$2722,7,1),"-")</f>
        <v>can</v>
      </c>
      <c r="F181" s="247">
        <f>IFERROR(VLOOKUP(A181,Sheet1!$A$4:$N$2722,9,1),"-")</f>
        <v>0</v>
      </c>
      <c r="G181" s="247">
        <f>IFERROR(VLOOKUP(A181,Sheet1!$A$4:$N$2722,10,1),"-")</f>
        <v>0</v>
      </c>
      <c r="H181" s="247">
        <f>IFERROR(VLOOKUP(A181,Sheet1!$A$4:$N$2722,11,1),"-")</f>
        <v>0</v>
      </c>
      <c r="I181" s="26">
        <f>IFERROR(VLOOKUP($A181,Sheet1!$A$4:$H$2722,8,1),"-")</f>
        <v>0</v>
      </c>
      <c r="J181" s="26">
        <f>I181-(I181*Cuprins!$H$33)</f>
        <v>0</v>
      </c>
      <c r="L181" s="648"/>
    </row>
    <row r="182" spans="1:12" ht="15" customHeight="1" x14ac:dyDescent="0.3">
      <c r="A182" s="107">
        <f>Sheet1!A1605</f>
        <v>403524108500</v>
      </c>
      <c r="B182" s="744" t="str">
        <f>IFERROR(VLOOKUP(A182,Sheet1!$A$4:$H$2722,5,0),"-")</f>
        <v>BIOCALCE ZOCCOLATURA 25 kg</v>
      </c>
      <c r="C182" s="728" t="e">
        <f>VLOOKUP(#REF!,Sheet1!$A$4:$H$2722,7,1)</f>
        <v>#REF!</v>
      </c>
      <c r="D182" s="745" t="e">
        <f>VLOOKUP(#REF!,Sheet1!$A$4:$H$2722,7,1)</f>
        <v>#REF!</v>
      </c>
      <c r="E182" s="235" t="str">
        <f>IFERROR(VLOOKUP(A182,Sheet1!$A$4:$N$2722,7,1),"-")</f>
        <v>sac</v>
      </c>
      <c r="F182" s="237">
        <f>IFERROR(VLOOKUP(A182,Sheet1!$A$4:$N$2722,9,1),"-")</f>
        <v>0</v>
      </c>
      <c r="G182" s="242">
        <f>IFERROR(VLOOKUP(A182,Sheet1!$A$4:$N$2722,10,1),"-")</f>
        <v>0</v>
      </c>
      <c r="H182" s="235">
        <f>IFERROR(VLOOKUP(A182,Sheet1!$A$4:$N$2722,11,1),"-")</f>
        <v>0</v>
      </c>
      <c r="I182" s="292">
        <f>IFERROR(VLOOKUP($A182,Sheet1!$A$4:$H$2722,8,1),"-")</f>
        <v>0</v>
      </c>
      <c r="J182" s="42">
        <f>I182-(I182*Cuprins!$H$33)</f>
        <v>0</v>
      </c>
      <c r="L182" s="648"/>
    </row>
    <row r="183" spans="1:12" ht="15" customHeight="1" x14ac:dyDescent="0.3">
      <c r="A183" s="106">
        <f>Sheet1!A1606</f>
        <v>403524109000</v>
      </c>
      <c r="B183" s="626" t="str">
        <f>IFERROR(VLOOKUP(A183,Sheet1!$A$4:$H$2722,5,0),"-")</f>
        <v>BIOCALCE MURATURA FINO, 25kg</v>
      </c>
      <c r="C183" s="627" t="e">
        <f>VLOOKUP(#REF!,Sheet1!$A$4:$H$2722,7,1)</f>
        <v>#REF!</v>
      </c>
      <c r="D183" s="628" t="e">
        <f>VLOOKUP(#REF!,Sheet1!$A$4:$H$2722,7,1)</f>
        <v>#REF!</v>
      </c>
      <c r="E183" s="247" t="str">
        <f>IFERROR(VLOOKUP(A183,Sheet1!$A$4:$N$2722,7,1),"-")</f>
        <v>sac</v>
      </c>
      <c r="F183" s="247">
        <f>IFERROR(VLOOKUP(A183,Sheet1!$A$4:$N$2722,9,1),"-")</f>
        <v>0</v>
      </c>
      <c r="G183" s="247">
        <f>IFERROR(VLOOKUP(A183,Sheet1!$A$4:$N$2722,10,1),"-")</f>
        <v>0</v>
      </c>
      <c r="H183" s="247">
        <f>IFERROR(VLOOKUP(A183,Sheet1!$A$4:$N$2722,11,1),"-")</f>
        <v>0</v>
      </c>
      <c r="I183" s="26">
        <f>IFERROR(VLOOKUP($A183,Sheet1!$A$4:$H$2722,8,1),"-")</f>
        <v>0</v>
      </c>
      <c r="J183" s="26">
        <f>I183-(I183*Cuprins!$H$33)</f>
        <v>0</v>
      </c>
      <c r="K183" s="7"/>
      <c r="L183" s="648"/>
    </row>
    <row r="184" spans="1:12" ht="15" customHeight="1" x14ac:dyDescent="0.3">
      <c r="A184" s="107">
        <f>Sheet1!A1607</f>
        <v>403524150500</v>
      </c>
      <c r="B184" s="744" t="str">
        <f>IFERROR(VLOOKUP(A184,Sheet1!$A$4:$H$2722,5,0),"-")</f>
        <v>Kerakoll Geocalce Fino 25 kg</v>
      </c>
      <c r="C184" s="728" t="e">
        <f>VLOOKUP(#REF!,Sheet1!$A$4:$H$2722,7,1)</f>
        <v>#REF!</v>
      </c>
      <c r="D184" s="745" t="e">
        <f>VLOOKUP(#REF!,Sheet1!$A$4:$H$2722,7,1)</f>
        <v>#REF!</v>
      </c>
      <c r="E184" s="235" t="str">
        <f>IFERROR(VLOOKUP(A184,Sheet1!$A$4:$N$2722,7,1),"-")</f>
        <v>sac</v>
      </c>
      <c r="F184" s="237">
        <f>IFERROR(VLOOKUP(A184,Sheet1!$A$4:$N$2722,9,1),"-")</f>
        <v>0</v>
      </c>
      <c r="G184" s="242">
        <f>IFERROR(VLOOKUP(A184,Sheet1!$A$4:$N$2722,10,1),"-")</f>
        <v>0</v>
      </c>
      <c r="H184" s="235">
        <f>IFERROR(VLOOKUP(A184,Sheet1!$A$4:$N$2722,11,1),"-")</f>
        <v>0</v>
      </c>
      <c r="I184" s="292">
        <f>IFERROR(VLOOKUP($A184,Sheet1!$A$4:$H$2722,8,1),"-")</f>
        <v>0</v>
      </c>
      <c r="J184" s="42">
        <f>I184-(I184*Cuprins!$H$33)</f>
        <v>0</v>
      </c>
      <c r="L184" s="648"/>
    </row>
    <row r="185" spans="1:12" ht="15" customHeight="1" x14ac:dyDescent="0.3">
      <c r="A185" s="106">
        <f>Sheet1!A1608</f>
        <v>403524151000</v>
      </c>
      <c r="B185" s="626" t="str">
        <f>IFERROR(VLOOKUP(A185,Sheet1!$A$4:$H$2722,5,0),"-")</f>
        <v>Kerakoll Geocalce Fluido 25 kg</v>
      </c>
      <c r="C185" s="627" t="e">
        <f>VLOOKUP(#REF!,Sheet1!$A$4:$H$2722,7,1)</f>
        <v>#REF!</v>
      </c>
      <c r="D185" s="628" t="e">
        <f>VLOOKUP(#REF!,Sheet1!$A$4:$H$2722,7,1)</f>
        <v>#REF!</v>
      </c>
      <c r="E185" s="247" t="str">
        <f>IFERROR(VLOOKUP(A185,Sheet1!$A$4:$N$2722,7,1),"-")</f>
        <v>sac</v>
      </c>
      <c r="F185" s="247">
        <f>IFERROR(VLOOKUP(A185,Sheet1!$A$4:$N$2722,9,1),"-")</f>
        <v>0</v>
      </c>
      <c r="G185" s="247">
        <f>IFERROR(VLOOKUP(A185,Sheet1!$A$4:$N$2722,10,1),"-")</f>
        <v>0</v>
      </c>
      <c r="H185" s="247">
        <f>IFERROR(VLOOKUP(A185,Sheet1!$A$4:$N$2722,11,1),"-")</f>
        <v>0</v>
      </c>
      <c r="I185" s="26">
        <f>IFERROR(VLOOKUP($A185,Sheet1!$A$4:$H$2722,8,1),"-")</f>
        <v>0</v>
      </c>
      <c r="J185" s="26">
        <f>I185-(I185*Cuprins!$H$33)</f>
        <v>0</v>
      </c>
      <c r="L185" s="648"/>
    </row>
    <row r="186" spans="1:12" ht="15" customHeight="1" x14ac:dyDescent="0.3">
      <c r="A186" s="108">
        <f>Sheet1!A1609</f>
        <v>403524151500</v>
      </c>
      <c r="B186" s="614" t="str">
        <f>IFERROR(VLOOKUP(A186,Sheet1!$A$4:$H$2722,5,0),"-")</f>
        <v>Kerakoll Geocalce 25 kg</v>
      </c>
      <c r="C186" s="609" t="e">
        <f>VLOOKUP(#REF!,Sheet1!$A$4:$H$2722,7,1)</f>
        <v>#REF!</v>
      </c>
      <c r="D186" s="615" t="e">
        <f>VLOOKUP(#REF!,Sheet1!$A$4:$H$2722,7,1)</f>
        <v>#REF!</v>
      </c>
      <c r="E186" s="264" t="str">
        <f>IFERROR(VLOOKUP(A186,Sheet1!$A$4:$N$2722,7,1),"-")</f>
        <v>sac</v>
      </c>
      <c r="F186" s="238">
        <f>IFERROR(VLOOKUP(A186,Sheet1!$A$4:$N$2722,9,1),"-")</f>
        <v>0</v>
      </c>
      <c r="G186" s="264">
        <f>IFERROR(VLOOKUP(A186,Sheet1!$A$4:$N$2722,10,1),"-")</f>
        <v>0</v>
      </c>
      <c r="H186" s="264">
        <f>IFERROR(VLOOKUP(A186,Sheet1!$A$4:$N$2722,11,1),"-")</f>
        <v>0</v>
      </c>
      <c r="I186" s="302">
        <f>IFERROR(VLOOKUP($A186,Sheet1!$A$4:$H$2722,8,1),"-")</f>
        <v>0</v>
      </c>
      <c r="J186" s="43">
        <f>I186-(I186*Cuprins!$H$33)</f>
        <v>0</v>
      </c>
      <c r="L186" s="648"/>
    </row>
    <row r="187" spans="1:12" ht="15" customHeight="1" x14ac:dyDescent="0.3">
      <c r="L187" s="648"/>
    </row>
    <row r="188" spans="1:12" ht="15" customHeight="1" x14ac:dyDescent="0.3">
      <c r="K188" s="8"/>
      <c r="L188" s="648"/>
    </row>
    <row r="189" spans="1:12" ht="15" customHeight="1" x14ac:dyDescent="0.3">
      <c r="L189" s="648"/>
    </row>
    <row r="190" spans="1:12" ht="15" customHeight="1" x14ac:dyDescent="0.3">
      <c r="L190" s="648"/>
    </row>
    <row r="191" spans="1:12" ht="15" customHeight="1" x14ac:dyDescent="0.3">
      <c r="L191" s="648"/>
    </row>
    <row r="192" spans="1:12" ht="15" customHeight="1" x14ac:dyDescent="0.3">
      <c r="L192" s="648"/>
    </row>
    <row r="193" spans="11:12" ht="15" customHeight="1" x14ac:dyDescent="0.3">
      <c r="L193" s="648"/>
    </row>
    <row r="194" spans="11:12" ht="15" customHeight="1" x14ac:dyDescent="0.3">
      <c r="L194" s="648"/>
    </row>
    <row r="195" spans="11:12" ht="15" customHeight="1" x14ac:dyDescent="0.3">
      <c r="L195" s="648"/>
    </row>
    <row r="196" spans="11:12" ht="15" customHeight="1" x14ac:dyDescent="0.3">
      <c r="L196" s="648"/>
    </row>
    <row r="197" spans="11:12" ht="15" customHeight="1" x14ac:dyDescent="0.3">
      <c r="K197" s="7"/>
      <c r="L197" s="648"/>
    </row>
    <row r="198" spans="11:12" ht="15" customHeight="1" x14ac:dyDescent="0.3">
      <c r="K198" s="9"/>
      <c r="L198" s="648"/>
    </row>
    <row r="199" spans="11:12" ht="15" customHeight="1" x14ac:dyDescent="0.3">
      <c r="L199" s="648"/>
    </row>
    <row r="200" spans="11:12" ht="15" customHeight="1" x14ac:dyDescent="0.3">
      <c r="K200" s="9"/>
      <c r="L200" s="648"/>
    </row>
    <row r="201" spans="11:12" ht="15" customHeight="1" x14ac:dyDescent="0.3">
      <c r="K201" s="9"/>
      <c r="L201" s="648"/>
    </row>
    <row r="202" spans="11:12" ht="15" customHeight="1" x14ac:dyDescent="0.3">
      <c r="K202" s="9"/>
      <c r="L202" s="648"/>
    </row>
    <row r="203" spans="11:12" ht="15" customHeight="1" x14ac:dyDescent="0.3">
      <c r="K203" s="9"/>
      <c r="L203" s="648"/>
    </row>
    <row r="204" spans="11:12" ht="15" customHeight="1" x14ac:dyDescent="0.3">
      <c r="K204" s="9"/>
      <c r="L204" s="648"/>
    </row>
    <row r="205" spans="11:12" ht="15" customHeight="1" x14ac:dyDescent="0.3">
      <c r="K205" s="9"/>
      <c r="L205" s="648"/>
    </row>
    <row r="206" spans="11:12" ht="15" customHeight="1" x14ac:dyDescent="0.3">
      <c r="K206" s="9"/>
      <c r="L206" s="648"/>
    </row>
    <row r="207" spans="11:12" ht="15" customHeight="1" x14ac:dyDescent="0.3">
      <c r="K207" s="9"/>
      <c r="L207" s="648"/>
    </row>
    <row r="208" spans="11:12" ht="15" customHeight="1" x14ac:dyDescent="0.3">
      <c r="K208" s="9"/>
      <c r="L208" s="648"/>
    </row>
    <row r="209" spans="11:12" ht="15" customHeight="1" x14ac:dyDescent="0.3">
      <c r="K209" s="9"/>
      <c r="L209" s="648"/>
    </row>
    <row r="210" spans="11:12" ht="15" customHeight="1" x14ac:dyDescent="0.3">
      <c r="L210"/>
    </row>
    <row r="211" spans="11:12" ht="15" customHeight="1" x14ac:dyDescent="0.3">
      <c r="L211"/>
    </row>
    <row r="212" spans="11:12" ht="15" customHeight="1" x14ac:dyDescent="0.3">
      <c r="L212"/>
    </row>
    <row r="213" spans="11:12" ht="15" customHeight="1" x14ac:dyDescent="0.3">
      <c r="L213"/>
    </row>
    <row r="214" spans="11:12" ht="15" customHeight="1" x14ac:dyDescent="0.3">
      <c r="L214"/>
    </row>
    <row r="215" spans="11:12" ht="15" customHeight="1" x14ac:dyDescent="0.3">
      <c r="L215"/>
    </row>
    <row r="216" spans="11:12" ht="15" customHeight="1" x14ac:dyDescent="0.3">
      <c r="L216"/>
    </row>
    <row r="217" spans="11:12" ht="15" customHeight="1" x14ac:dyDescent="0.3">
      <c r="L217"/>
    </row>
    <row r="218" spans="11:12" ht="15" customHeight="1" x14ac:dyDescent="0.3">
      <c r="L218"/>
    </row>
    <row r="219" spans="11:12" ht="15" customHeight="1" x14ac:dyDescent="0.3">
      <c r="L219"/>
    </row>
    <row r="220" spans="11:12" ht="15" customHeight="1" x14ac:dyDescent="0.3">
      <c r="L220"/>
    </row>
    <row r="221" spans="11:12" ht="15" customHeight="1" x14ac:dyDescent="0.3">
      <c r="L221"/>
    </row>
    <row r="222" spans="11:12" ht="15" customHeight="1" x14ac:dyDescent="0.3">
      <c r="L222"/>
    </row>
    <row r="223" spans="11:12" ht="15" customHeight="1" x14ac:dyDescent="0.3">
      <c r="L223"/>
    </row>
    <row r="224" spans="11:12" ht="15" customHeight="1" x14ac:dyDescent="0.3">
      <c r="L224"/>
    </row>
    <row r="225" spans="12:12" ht="15" customHeight="1" x14ac:dyDescent="0.3">
      <c r="L225"/>
    </row>
    <row r="226" spans="12:12" ht="15" customHeight="1" x14ac:dyDescent="0.3">
      <c r="L226"/>
    </row>
    <row r="227" spans="12:12" ht="15" customHeight="1" x14ac:dyDescent="0.3">
      <c r="L227"/>
    </row>
    <row r="228" spans="12:12" ht="15" customHeight="1" x14ac:dyDescent="0.3">
      <c r="L228"/>
    </row>
    <row r="229" spans="12:12" ht="15" customHeight="1" x14ac:dyDescent="0.3">
      <c r="L229"/>
    </row>
    <row r="230" spans="12:12" ht="15" customHeight="1" x14ac:dyDescent="0.3">
      <c r="L230"/>
    </row>
    <row r="231" spans="12:12" ht="15" customHeight="1" x14ac:dyDescent="0.3">
      <c r="L231"/>
    </row>
    <row r="232" spans="12:12" ht="15" customHeight="1" x14ac:dyDescent="0.3">
      <c r="L232"/>
    </row>
    <row r="233" spans="12:12" ht="15" customHeight="1" x14ac:dyDescent="0.3">
      <c r="L233"/>
    </row>
    <row r="234" spans="12:12" ht="15" customHeight="1" x14ac:dyDescent="0.3">
      <c r="L234"/>
    </row>
    <row r="235" spans="12:12" ht="15" customHeight="1" x14ac:dyDescent="0.3">
      <c r="L235"/>
    </row>
    <row r="236" spans="12:12" ht="15" customHeight="1" x14ac:dyDescent="0.3">
      <c r="L236"/>
    </row>
    <row r="237" spans="12:12" ht="15" customHeight="1" x14ac:dyDescent="0.3">
      <c r="L237"/>
    </row>
    <row r="238" spans="12:12" ht="15" customHeight="1" x14ac:dyDescent="0.3">
      <c r="L238"/>
    </row>
    <row r="239" spans="12:12" ht="15" customHeight="1" x14ac:dyDescent="0.3">
      <c r="L239"/>
    </row>
    <row r="240" spans="12:12" x14ac:dyDescent="0.3">
      <c r="L240"/>
    </row>
    <row r="241" spans="12:12" x14ac:dyDescent="0.3">
      <c r="L241"/>
    </row>
    <row r="242" spans="12:12" x14ac:dyDescent="0.3">
      <c r="L242"/>
    </row>
    <row r="243" spans="12:12" x14ac:dyDescent="0.3">
      <c r="L243"/>
    </row>
    <row r="244" spans="12:12" x14ac:dyDescent="0.3">
      <c r="L244"/>
    </row>
    <row r="245" spans="12:12" x14ac:dyDescent="0.3">
      <c r="L245"/>
    </row>
    <row r="246" spans="12:12" x14ac:dyDescent="0.3">
      <c r="L246"/>
    </row>
    <row r="247" spans="12:12" x14ac:dyDescent="0.3">
      <c r="L247"/>
    </row>
    <row r="248" spans="12:12" x14ac:dyDescent="0.3">
      <c r="L248"/>
    </row>
    <row r="249" spans="12:12" x14ac:dyDescent="0.3">
      <c r="L249"/>
    </row>
    <row r="250" spans="12:12" x14ac:dyDescent="0.3">
      <c r="L250"/>
    </row>
    <row r="251" spans="12:12" x14ac:dyDescent="0.3">
      <c r="L251"/>
    </row>
    <row r="252" spans="12:12" x14ac:dyDescent="0.3">
      <c r="L252"/>
    </row>
    <row r="253" spans="12:12" x14ac:dyDescent="0.3">
      <c r="L253"/>
    </row>
    <row r="254" spans="12:12" x14ac:dyDescent="0.3">
      <c r="L254"/>
    </row>
    <row r="255" spans="12:12" x14ac:dyDescent="0.3">
      <c r="L255"/>
    </row>
    <row r="256" spans="12:12" x14ac:dyDescent="0.3">
      <c r="L256"/>
    </row>
    <row r="257" spans="12:12" x14ac:dyDescent="0.3">
      <c r="L257"/>
    </row>
    <row r="258" spans="12:12" x14ac:dyDescent="0.3">
      <c r="L258"/>
    </row>
    <row r="259" spans="12:12" x14ac:dyDescent="0.3">
      <c r="L259"/>
    </row>
    <row r="260" spans="12:12" x14ac:dyDescent="0.3">
      <c r="L260"/>
    </row>
    <row r="261" spans="12:12" x14ac:dyDescent="0.3">
      <c r="L261"/>
    </row>
    <row r="262" spans="12:12" x14ac:dyDescent="0.3">
      <c r="L262"/>
    </row>
    <row r="263" spans="12:12" x14ac:dyDescent="0.3">
      <c r="L263"/>
    </row>
    <row r="264" spans="12:12" x14ac:dyDescent="0.3">
      <c r="L264"/>
    </row>
    <row r="265" spans="12:12" x14ac:dyDescent="0.3">
      <c r="L265"/>
    </row>
    <row r="266" spans="12:12" x14ac:dyDescent="0.3">
      <c r="L266"/>
    </row>
    <row r="267" spans="12:12" x14ac:dyDescent="0.3">
      <c r="L267"/>
    </row>
    <row r="268" spans="12:12" x14ac:dyDescent="0.3">
      <c r="L268"/>
    </row>
    <row r="269" spans="12:12" x14ac:dyDescent="0.3">
      <c r="L269"/>
    </row>
    <row r="270" spans="12:12" x14ac:dyDescent="0.3">
      <c r="L270"/>
    </row>
    <row r="271" spans="12:12" x14ac:dyDescent="0.3">
      <c r="L271"/>
    </row>
    <row r="272" spans="12:12" x14ac:dyDescent="0.3">
      <c r="L272"/>
    </row>
    <row r="273" spans="12:12" x14ac:dyDescent="0.3">
      <c r="L273"/>
    </row>
    <row r="274" spans="12:12" x14ac:dyDescent="0.3">
      <c r="L274"/>
    </row>
    <row r="275" spans="12:12" x14ac:dyDescent="0.3">
      <c r="L275"/>
    </row>
    <row r="276" spans="12:12" x14ac:dyDescent="0.3">
      <c r="L276"/>
    </row>
    <row r="277" spans="12:12" ht="15" customHeight="1" x14ac:dyDescent="0.3">
      <c r="L277"/>
    </row>
    <row r="278" spans="12:12" ht="15" customHeight="1" x14ac:dyDescent="0.3">
      <c r="L278"/>
    </row>
    <row r="279" spans="12:12" x14ac:dyDescent="0.3">
      <c r="L279"/>
    </row>
    <row r="280" spans="12:12" x14ac:dyDescent="0.3">
      <c r="L280"/>
    </row>
    <row r="281" spans="12:12" x14ac:dyDescent="0.3">
      <c r="L281"/>
    </row>
    <row r="282" spans="12:12" x14ac:dyDescent="0.3">
      <c r="L282"/>
    </row>
    <row r="283" spans="12:12" x14ac:dyDescent="0.3">
      <c r="L283"/>
    </row>
    <row r="284" spans="12:12" x14ac:dyDescent="0.3">
      <c r="L284"/>
    </row>
    <row r="285" spans="12:12" x14ac:dyDescent="0.3">
      <c r="L285"/>
    </row>
    <row r="286" spans="12:12" x14ac:dyDescent="0.3">
      <c r="L286"/>
    </row>
    <row r="287" spans="12:12" x14ac:dyDescent="0.3">
      <c r="L287"/>
    </row>
    <row r="288" spans="12:12" x14ac:dyDescent="0.3">
      <c r="L288"/>
    </row>
    <row r="289" spans="12:12" x14ac:dyDescent="0.3">
      <c r="L289"/>
    </row>
    <row r="290" spans="12:12" x14ac:dyDescent="0.3">
      <c r="L290"/>
    </row>
    <row r="291" spans="12:12" x14ac:dyDescent="0.3">
      <c r="L291"/>
    </row>
    <row r="292" spans="12:12" x14ac:dyDescent="0.3">
      <c r="L292"/>
    </row>
    <row r="293" spans="12:12" x14ac:dyDescent="0.3">
      <c r="L293"/>
    </row>
    <row r="294" spans="12:12" x14ac:dyDescent="0.3">
      <c r="L294"/>
    </row>
    <row r="295" spans="12:12" x14ac:dyDescent="0.3">
      <c r="L295"/>
    </row>
    <row r="296" spans="12:12" x14ac:dyDescent="0.3">
      <c r="L296"/>
    </row>
    <row r="297" spans="12:12" x14ac:dyDescent="0.3">
      <c r="L297"/>
    </row>
    <row r="298" spans="12:12" x14ac:dyDescent="0.3">
      <c r="L298"/>
    </row>
    <row r="299" spans="12:12" x14ac:dyDescent="0.3">
      <c r="L299"/>
    </row>
    <row r="300" spans="12:12" x14ac:dyDescent="0.3">
      <c r="L300"/>
    </row>
    <row r="301" spans="12:12" x14ac:dyDescent="0.3">
      <c r="L301"/>
    </row>
    <row r="302" spans="12:12" x14ac:dyDescent="0.3">
      <c r="L302"/>
    </row>
    <row r="303" spans="12:12" x14ac:dyDescent="0.3">
      <c r="L303"/>
    </row>
    <row r="304" spans="12:12" x14ac:dyDescent="0.3">
      <c r="L304"/>
    </row>
    <row r="305" spans="12:12" x14ac:dyDescent="0.3">
      <c r="L305"/>
    </row>
    <row r="306" spans="12:12" x14ac:dyDescent="0.3">
      <c r="L306"/>
    </row>
    <row r="307" spans="12:12" x14ac:dyDescent="0.3">
      <c r="L307"/>
    </row>
    <row r="308" spans="12:12" x14ac:dyDescent="0.3">
      <c r="L308"/>
    </row>
    <row r="309" spans="12:12" x14ac:dyDescent="0.3">
      <c r="L309"/>
    </row>
    <row r="310" spans="12:12" x14ac:dyDescent="0.3">
      <c r="L310"/>
    </row>
    <row r="311" spans="12:12" x14ac:dyDescent="0.3">
      <c r="L311"/>
    </row>
    <row r="312" spans="12:12" x14ac:dyDescent="0.3">
      <c r="L312"/>
    </row>
    <row r="313" spans="12:12" x14ac:dyDescent="0.3">
      <c r="L313"/>
    </row>
    <row r="314" spans="12:12" x14ac:dyDescent="0.3">
      <c r="L314"/>
    </row>
    <row r="315" spans="12:12" x14ac:dyDescent="0.3">
      <c r="L315"/>
    </row>
    <row r="316" spans="12:12" x14ac:dyDescent="0.3">
      <c r="L316"/>
    </row>
    <row r="317" spans="12:12" x14ac:dyDescent="0.3">
      <c r="L317"/>
    </row>
    <row r="318" spans="12:12" x14ac:dyDescent="0.3">
      <c r="L318"/>
    </row>
    <row r="319" spans="12:12" x14ac:dyDescent="0.3">
      <c r="L319"/>
    </row>
    <row r="320" spans="12:12" x14ac:dyDescent="0.3">
      <c r="L320"/>
    </row>
    <row r="321" spans="12:12" x14ac:dyDescent="0.3">
      <c r="L321"/>
    </row>
  </sheetData>
  <mergeCells count="151">
    <mergeCell ref="B173:D173"/>
    <mergeCell ref="B174:D174"/>
    <mergeCell ref="B175:D175"/>
    <mergeCell ref="B169:D169"/>
    <mergeCell ref="B171:D171"/>
    <mergeCell ref="B172:D172"/>
    <mergeCell ref="B142:D142"/>
    <mergeCell ref="B186:D186"/>
    <mergeCell ref="B183:D183"/>
    <mergeCell ref="B184:D184"/>
    <mergeCell ref="B185:D185"/>
    <mergeCell ref="B179:D179"/>
    <mergeCell ref="B180:D180"/>
    <mergeCell ref="B181:D181"/>
    <mergeCell ref="B182:D182"/>
    <mergeCell ref="B176:D176"/>
    <mergeCell ref="B177:D177"/>
    <mergeCell ref="B178:D178"/>
    <mergeCell ref="B170:D170"/>
    <mergeCell ref="L123:L157"/>
    <mergeCell ref="B139:D139"/>
    <mergeCell ref="B140:D140"/>
    <mergeCell ref="B141:D141"/>
    <mergeCell ref="B128:D128"/>
    <mergeCell ref="B129:D129"/>
    <mergeCell ref="B130:D130"/>
    <mergeCell ref="B131:D131"/>
    <mergeCell ref="B136:D136"/>
    <mergeCell ref="B137:D137"/>
    <mergeCell ref="B138:D138"/>
    <mergeCell ref="B132:D132"/>
    <mergeCell ref="B133:D133"/>
    <mergeCell ref="B134:D134"/>
    <mergeCell ref="B135:D135"/>
    <mergeCell ref="B127:D127"/>
    <mergeCell ref="B122:D122"/>
    <mergeCell ref="B123:D123"/>
    <mergeCell ref="B124:D124"/>
    <mergeCell ref="B119:D119"/>
    <mergeCell ref="B120:D120"/>
    <mergeCell ref="B121:D121"/>
    <mergeCell ref="B117:D117"/>
    <mergeCell ref="B125:D125"/>
    <mergeCell ref="B126:D126"/>
    <mergeCell ref="A4:A6"/>
    <mergeCell ref="B4:H6"/>
    <mergeCell ref="I4:J6"/>
    <mergeCell ref="A56:A58"/>
    <mergeCell ref="B56:H58"/>
    <mergeCell ref="I56:J58"/>
    <mergeCell ref="A108:A110"/>
    <mergeCell ref="B108:H110"/>
    <mergeCell ref="I108:J110"/>
    <mergeCell ref="J22:J24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A71:A72"/>
    <mergeCell ref="B71:H72"/>
    <mergeCell ref="I71:J72"/>
    <mergeCell ref="A160:A162"/>
    <mergeCell ref="B160:H162"/>
    <mergeCell ref="I160:J162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20:A21"/>
    <mergeCell ref="B20:H21"/>
    <mergeCell ref="I20:J21"/>
    <mergeCell ref="A22:A24"/>
    <mergeCell ref="B22:D24"/>
    <mergeCell ref="E22:E24"/>
    <mergeCell ref="F22:F24"/>
    <mergeCell ref="G22:G24"/>
    <mergeCell ref="H22:H24"/>
    <mergeCell ref="I22:I24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73:A75"/>
    <mergeCell ref="B73:D75"/>
    <mergeCell ref="E73:E75"/>
    <mergeCell ref="F73:F75"/>
    <mergeCell ref="G73:G75"/>
    <mergeCell ref="H73:H75"/>
    <mergeCell ref="I73:I75"/>
    <mergeCell ref="J73:J75"/>
    <mergeCell ref="A112:A113"/>
    <mergeCell ref="B112:H113"/>
    <mergeCell ref="I112:J113"/>
    <mergeCell ref="B80:D80"/>
    <mergeCell ref="B81:D81"/>
    <mergeCell ref="B76:D76"/>
    <mergeCell ref="B78:D78"/>
    <mergeCell ref="B79:D79"/>
    <mergeCell ref="A164:A165"/>
    <mergeCell ref="B164:H165"/>
    <mergeCell ref="I164:J16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L158:L172"/>
    <mergeCell ref="L173:L174"/>
    <mergeCell ref="L175:L209"/>
    <mergeCell ref="L2:L16"/>
    <mergeCell ref="L19:L53"/>
    <mergeCell ref="L54:L68"/>
    <mergeCell ref="L69:L70"/>
    <mergeCell ref="L71:L105"/>
    <mergeCell ref="B13:D13"/>
    <mergeCell ref="B15:D15"/>
    <mergeCell ref="B16:D16"/>
    <mergeCell ref="B17:D17"/>
    <mergeCell ref="B18:D18"/>
    <mergeCell ref="L17:L18"/>
    <mergeCell ref="B27:D27"/>
    <mergeCell ref="B28:D28"/>
    <mergeCell ref="B25:D25"/>
    <mergeCell ref="B26:D26"/>
    <mergeCell ref="B66:D66"/>
    <mergeCell ref="B65:D65"/>
    <mergeCell ref="B67:D67"/>
    <mergeCell ref="B68:D68"/>
    <mergeCell ref="L106:L120"/>
    <mergeCell ref="L121:L122"/>
  </mergeCells>
  <hyperlinks>
    <hyperlink ref="A1" location="Cuprins!A1" display="cuprins" xr:uid="{00000000-0004-0000-1B00-000000000000}"/>
    <hyperlink ref="C1" location="'Fisa de proiect'!A1" display="Fisa de Proiect" xr:uid="{00000000-0004-0000-1B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814997"/>
  </sheetPr>
  <dimension ref="A1:L55"/>
  <sheetViews>
    <sheetView view="pageBreakPreview" zoomScale="90" zoomScaleNormal="130" zoomScaleSheetLayoutView="90" workbookViewId="0">
      <pane ySplit="1" topLeftCell="A47" activePane="bottomLeft" state="frozen"/>
      <selection pane="bottomLeft" activeCell="L17" sqref="L17:L18"/>
    </sheetView>
  </sheetViews>
  <sheetFormatPr defaultColWidth="8.88671875" defaultRowHeight="14.4" x14ac:dyDescent="0.3"/>
  <cols>
    <col min="1" max="1" width="15.33203125" customWidth="1"/>
    <col min="2" max="2" width="12.33203125" customWidth="1"/>
    <col min="3" max="4" width="12.33203125" style="270" customWidth="1"/>
    <col min="5" max="5" width="3.6640625" style="270" customWidth="1"/>
    <col min="6" max="8" width="8.6640625" style="270" customWidth="1"/>
    <col min="9" max="10" width="11.33203125" style="270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71" t="s">
        <v>3412</v>
      </c>
      <c r="I1" s="272"/>
      <c r="J1" s="272"/>
      <c r="L1"/>
    </row>
    <row r="2" spans="1:12" ht="15" customHeight="1" x14ac:dyDescent="0.3">
      <c r="L2" s="808" t="s">
        <v>3270</v>
      </c>
    </row>
    <row r="3" spans="1:12" ht="15" customHeight="1" thickBot="1" x14ac:dyDescent="0.35">
      <c r="K3" s="7"/>
      <c r="L3" s="808"/>
    </row>
    <row r="4" spans="1:12" ht="15" customHeight="1" x14ac:dyDescent="0.3">
      <c r="A4" s="686"/>
      <c r="B4" s="794" t="s">
        <v>3271</v>
      </c>
      <c r="C4" s="794"/>
      <c r="D4" s="794"/>
      <c r="E4" s="794"/>
      <c r="F4" s="794"/>
      <c r="G4" s="794"/>
      <c r="H4" s="794"/>
      <c r="I4" s="738"/>
      <c r="J4" s="664"/>
      <c r="L4" s="808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08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08"/>
    </row>
    <row r="7" spans="1:12" ht="15" customHeight="1" x14ac:dyDescent="0.3">
      <c r="A7" s="1"/>
      <c r="B7" s="273"/>
      <c r="C7" s="274"/>
      <c r="D7" s="274"/>
      <c r="E7" s="274"/>
      <c r="F7" s="274"/>
      <c r="G7" s="274"/>
      <c r="H7" s="275"/>
      <c r="I7" s="276"/>
      <c r="J7" s="276"/>
      <c r="L7" s="808"/>
    </row>
    <row r="8" spans="1:12" ht="15" customHeight="1" x14ac:dyDescent="0.3">
      <c r="A8" s="667"/>
      <c r="B8" s="669" t="s">
        <v>3272</v>
      </c>
      <c r="C8" s="669"/>
      <c r="D8" s="669"/>
      <c r="E8" s="669"/>
      <c r="F8" s="669"/>
      <c r="G8" s="669"/>
      <c r="H8" s="669"/>
      <c r="I8" s="671"/>
      <c r="J8" s="672"/>
      <c r="L8" s="808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08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3430</v>
      </c>
      <c r="L10" s="808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08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08"/>
    </row>
    <row r="13" spans="1:12" ht="15" customHeight="1" x14ac:dyDescent="0.3">
      <c r="A13" s="106">
        <f>Sheet1!A1610</f>
        <v>404099105000</v>
      </c>
      <c r="B13" s="773" t="str">
        <f>IFERROR(VLOOKUP(A13,Sheet1!$A$4:$H$2722,5,0),"-")</f>
        <v>Profil dilatatie insertie neagra 2,5 ml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2500</v>
      </c>
      <c r="I13" s="26">
        <f>IFERROR(VLOOKUP($A13,Sheet1!$A$4:$H$2722,8,1),"-")</f>
        <v>130.53</v>
      </c>
      <c r="J13" s="26">
        <f>I13-(I13*Cuprins!$H$34)</f>
        <v>130.53</v>
      </c>
      <c r="K13" s="8"/>
      <c r="L13" s="808"/>
    </row>
    <row r="14" spans="1:12" ht="15" customHeight="1" x14ac:dyDescent="0.3">
      <c r="A14" s="107">
        <f>Sheet1!A1611</f>
        <v>404099200600</v>
      </c>
      <c r="B14" s="362" t="str">
        <f>IFERROR(VLOOKUP(A14,Sheet1!$A$4:$H$2722,5,0),"-")</f>
        <v>Profil sina ghidaj W6 - 2,5 ml</v>
      </c>
      <c r="C14" s="346"/>
      <c r="D14" s="347"/>
      <c r="E14" s="235" t="str">
        <f>IFERROR(VLOOKUP(A14,Sheet1!$A$4:$N$2722,7,1),"-")</f>
        <v xml:space="preserve">ml 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2500</v>
      </c>
      <c r="I14" s="292">
        <f>IFERROR(VLOOKUP($A14,Sheet1!$A$4:$H$2722,8,1),"-")</f>
        <v>0.91</v>
      </c>
      <c r="J14" s="42">
        <f>I14-(I14*Cuprins!$H$34)</f>
        <v>0.91</v>
      </c>
      <c r="L14" s="808"/>
    </row>
    <row r="15" spans="1:12" ht="15" customHeight="1" x14ac:dyDescent="0.3">
      <c r="A15" s="106">
        <f>Sheet1!A1612</f>
        <v>404099200700</v>
      </c>
      <c r="B15" s="773" t="str">
        <f>IFERROR(VLOOKUP(A15,Sheet1!$A$4:$H$2722,5,0),"-")</f>
        <v>Profil sina ghidaj W6 - 3 ml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 xml:space="preserve">ml 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3000</v>
      </c>
      <c r="I15" s="26">
        <f>IFERROR(VLOOKUP($A15,Sheet1!$A$4:$H$2722,8,1),"-")</f>
        <v>0.91</v>
      </c>
      <c r="J15" s="26">
        <f>I15-(I15*Cuprins!$H$34)</f>
        <v>0.91</v>
      </c>
      <c r="L15" s="808"/>
    </row>
    <row r="16" spans="1:12" ht="15" customHeight="1" x14ac:dyDescent="0.3">
      <c r="A16" s="107">
        <f>Sheet1!A1613</f>
        <v>404099200800</v>
      </c>
      <c r="B16" s="744" t="str">
        <f>IFERROR(VLOOKUP(A16,Sheet1!$A$4:$H$2722,5,0),"-")</f>
        <v>Profil sina ghidaj W10- 2,5 ml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 xml:space="preserve">ml 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2500</v>
      </c>
      <c r="I16" s="292">
        <f>IFERROR(VLOOKUP($A16,Sheet1!$A$4:$H$2722,8,1),"-")</f>
        <v>1.21</v>
      </c>
      <c r="J16" s="42">
        <f>I16-(I16*Cuprins!$H$34)</f>
        <v>1.21</v>
      </c>
      <c r="L16" s="808"/>
    </row>
    <row r="17" spans="1:12" ht="15" customHeight="1" x14ac:dyDescent="0.3">
      <c r="A17" s="106">
        <f>Sheet1!A1614</f>
        <v>404099200900</v>
      </c>
      <c r="B17" s="773" t="str">
        <f>IFERROR(VLOOKUP(A17,Sheet1!$A$4:$H$2722,5,0),"-")</f>
        <v>Profil sina ghidaj W10 - 3 ml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 xml:space="preserve">ml 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3000</v>
      </c>
      <c r="I17" s="26">
        <f>IFERROR(VLOOKUP($A17,Sheet1!$A$4:$H$2722,8,1),"-")</f>
        <v>1.21</v>
      </c>
      <c r="J17" s="26">
        <f>I17-(I17*Cuprins!$H$34)</f>
        <v>1.21</v>
      </c>
      <c r="L17" s="494">
        <f>tencuiala!L173+1</f>
        <v>109</v>
      </c>
    </row>
    <row r="18" spans="1:12" ht="15" customHeight="1" x14ac:dyDescent="0.3">
      <c r="A18" s="107">
        <f>Sheet1!A1615</f>
        <v>404099302000</v>
      </c>
      <c r="B18" s="744" t="str">
        <f>IFERROR(VLOOKUP(A18,Sheet1!$A$4:$H$2722,5,0),"-")</f>
        <v xml:space="preserve">Coltar metalic tencuieli ext. 2,5 ml </v>
      </c>
      <c r="C18" s="728"/>
      <c r="D18" s="745"/>
      <c r="E18" s="235" t="str">
        <f>IFERROR(VLOOKUP(A18,Sheet1!$A$4:$N$2722,7,1),"-")</f>
        <v xml:space="preserve">ml 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2500</v>
      </c>
      <c r="I18" s="292">
        <f>IFERROR(VLOOKUP($A18,Sheet1!$A$4:$H$2722,8,1),"-")</f>
        <v>0.98</v>
      </c>
      <c r="J18" s="42">
        <f>I18-(I18*Cuprins!$H$34)</f>
        <v>0.98</v>
      </c>
      <c r="L18" s="494"/>
    </row>
    <row r="19" spans="1:12" ht="15" customHeight="1" x14ac:dyDescent="0.3">
      <c r="A19" s="106">
        <f>Sheet1!A1616</f>
        <v>404099302100</v>
      </c>
      <c r="B19" s="773" t="str">
        <f>IFERROR(VLOOKUP(A19,Sheet1!$A$4:$H$2722,5,0),"-")</f>
        <v xml:space="preserve">Coltar metalic tencuieli ext. 3 ml 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 xml:space="preserve">ml 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3000</v>
      </c>
      <c r="I19" s="26">
        <f>IFERROR(VLOOKUP($A19,Sheet1!$A$4:$H$2722,8,1),"-")</f>
        <v>0.98</v>
      </c>
      <c r="J19" s="26">
        <f>I19-(I19*Cuprins!$H$34)</f>
        <v>0.98</v>
      </c>
      <c r="L19" s="706" t="s">
        <v>3267</v>
      </c>
    </row>
    <row r="20" spans="1:12" ht="15" customHeight="1" x14ac:dyDescent="0.3">
      <c r="A20" s="107"/>
      <c r="B20" s="744" t="str">
        <f>IFERROR(VLOOKUP(A20,Sheet1!$A$4:$H$2722,5,0),"-")</f>
        <v>-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-</v>
      </c>
      <c r="F20" s="237" t="str">
        <f>IFERROR(VLOOKUP(A20,Sheet1!$A$4:$N$2722,9,1),"-")</f>
        <v>-</v>
      </c>
      <c r="G20" s="242" t="str">
        <f>IFERROR(VLOOKUP(A20,Sheet1!$A$4:$N$2722,10,1),"-")</f>
        <v>-</v>
      </c>
      <c r="H20" s="235" t="str">
        <f>IFERROR(VLOOKUP(A20,Sheet1!$A$4:$N$2722,11,1),"-")</f>
        <v>-</v>
      </c>
      <c r="I20" s="292" t="str">
        <f>IFERROR(VLOOKUP($A20,Sheet1!$A$4:$H$2722,8,1),"-")</f>
        <v>-</v>
      </c>
      <c r="J20" s="42" t="str">
        <f>IFERROR(VLOOKUP($A20,Sheet1!$A$4:$H$2722,8,1),"-")</f>
        <v>-</v>
      </c>
      <c r="L20" s="706"/>
    </row>
    <row r="21" spans="1:12" ht="15" customHeight="1" x14ac:dyDescent="0.3">
      <c r="A21" s="106"/>
      <c r="B21" s="703"/>
      <c r="C21" s="704"/>
      <c r="D21" s="705"/>
      <c r="E21" s="247"/>
      <c r="F21" s="247"/>
      <c r="G21" s="247"/>
      <c r="H21" s="247"/>
      <c r="I21" s="26"/>
      <c r="J21" s="26"/>
      <c r="L21" s="706"/>
    </row>
    <row r="22" spans="1:12" ht="15" customHeight="1" x14ac:dyDescent="0.3">
      <c r="A22" s="108"/>
      <c r="B22" s="356"/>
      <c r="C22" s="355"/>
      <c r="D22" s="357"/>
      <c r="E22" s="264"/>
      <c r="F22" s="238"/>
      <c r="G22" s="264"/>
      <c r="H22" s="264"/>
      <c r="I22" s="302"/>
      <c r="J22" s="43"/>
      <c r="K22" s="7"/>
      <c r="L22" s="706"/>
    </row>
    <row r="23" spans="1:12" ht="15" customHeight="1" x14ac:dyDescent="0.3">
      <c r="K23" s="9"/>
      <c r="L23" s="706"/>
    </row>
    <row r="24" spans="1:12" ht="15" customHeight="1" x14ac:dyDescent="0.3">
      <c r="L24" s="706"/>
    </row>
    <row r="25" spans="1:12" ht="15" customHeight="1" x14ac:dyDescent="0.3">
      <c r="K25" s="9"/>
      <c r="L25" s="706"/>
    </row>
    <row r="26" spans="1:12" ht="15" customHeight="1" x14ac:dyDescent="0.3">
      <c r="K26" s="9"/>
      <c r="L26" s="706"/>
    </row>
    <row r="27" spans="1:12" ht="15" customHeight="1" x14ac:dyDescent="0.3">
      <c r="K27" s="9"/>
      <c r="L27" s="706"/>
    </row>
    <row r="28" spans="1:12" ht="15" customHeight="1" x14ac:dyDescent="0.3">
      <c r="K28" s="9"/>
      <c r="L28" s="706"/>
    </row>
    <row r="29" spans="1:12" ht="15" customHeight="1" x14ac:dyDescent="0.3">
      <c r="K29" s="9"/>
      <c r="L29" s="706"/>
    </row>
    <row r="30" spans="1:12" ht="15" customHeight="1" x14ac:dyDescent="0.3">
      <c r="K30" s="9"/>
      <c r="L30" s="706"/>
    </row>
    <row r="31" spans="1:12" ht="15" customHeight="1" x14ac:dyDescent="0.3">
      <c r="K31" s="9"/>
      <c r="L31" s="706"/>
    </row>
    <row r="32" spans="1:12" ht="15" customHeight="1" x14ac:dyDescent="0.3">
      <c r="K32" s="9"/>
      <c r="L32" s="706"/>
    </row>
    <row r="33" spans="11:12" ht="15" customHeight="1" x14ac:dyDescent="0.3">
      <c r="K33" s="9"/>
      <c r="L33" s="706"/>
    </row>
    <row r="34" spans="11:12" ht="15" customHeight="1" x14ac:dyDescent="0.3">
      <c r="K34" s="9"/>
      <c r="L34" s="706"/>
    </row>
    <row r="35" spans="11:12" ht="15" customHeight="1" x14ac:dyDescent="0.3">
      <c r="L35" s="706"/>
    </row>
    <row r="36" spans="11:12" ht="15" customHeight="1" x14ac:dyDescent="0.3">
      <c r="L36" s="706"/>
    </row>
    <row r="37" spans="11:12" ht="15" customHeight="1" x14ac:dyDescent="0.3">
      <c r="L37" s="706"/>
    </row>
    <row r="38" spans="11:12" ht="15" customHeight="1" x14ac:dyDescent="0.3">
      <c r="L38" s="706"/>
    </row>
    <row r="39" spans="11:12" ht="15" customHeight="1" x14ac:dyDescent="0.3">
      <c r="L39" s="706"/>
    </row>
    <row r="40" spans="11:12" ht="15" customHeight="1" x14ac:dyDescent="0.3">
      <c r="L40" s="706"/>
    </row>
    <row r="41" spans="11:12" ht="15" customHeight="1" x14ac:dyDescent="0.3">
      <c r="L41" s="706"/>
    </row>
    <row r="42" spans="11:12" ht="15" customHeight="1" x14ac:dyDescent="0.3">
      <c r="K42" s="7"/>
      <c r="L42" s="706"/>
    </row>
    <row r="43" spans="11:12" ht="15" customHeight="1" x14ac:dyDescent="0.3">
      <c r="L43" s="706"/>
    </row>
    <row r="44" spans="11:12" ht="15" customHeight="1" x14ac:dyDescent="0.3">
      <c r="L44" s="706"/>
    </row>
    <row r="45" spans="11:12" ht="15" customHeight="1" x14ac:dyDescent="0.3">
      <c r="K45" s="9"/>
      <c r="L45" s="706"/>
    </row>
    <row r="46" spans="11:12" ht="15" customHeight="1" x14ac:dyDescent="0.3">
      <c r="L46" s="706"/>
    </row>
    <row r="47" spans="11:12" ht="15" customHeight="1" x14ac:dyDescent="0.3">
      <c r="L47" s="706"/>
    </row>
    <row r="48" spans="11:12" ht="15" customHeight="1" x14ac:dyDescent="0.3">
      <c r="L48" s="706"/>
    </row>
    <row r="49" spans="11:12" ht="15" customHeight="1" x14ac:dyDescent="0.3">
      <c r="K49" s="7"/>
      <c r="L49" s="706"/>
    </row>
    <row r="50" spans="11:12" ht="15" customHeight="1" x14ac:dyDescent="0.3">
      <c r="L50" s="706"/>
    </row>
    <row r="51" spans="11:12" ht="15" customHeight="1" x14ac:dyDescent="0.3">
      <c r="L51" s="706"/>
    </row>
    <row r="52" spans="11:12" ht="15" customHeight="1" x14ac:dyDescent="0.3">
      <c r="L52" s="706"/>
    </row>
    <row r="53" spans="11:12" ht="15" customHeight="1" x14ac:dyDescent="0.3">
      <c r="L53" s="706"/>
    </row>
    <row r="54" spans="11:12" ht="15" customHeight="1" x14ac:dyDescent="0.3"/>
    <row r="55" spans="11:12" ht="15" customHeight="1" x14ac:dyDescent="0.3"/>
  </sheetData>
  <mergeCells count="25">
    <mergeCell ref="A4:A6"/>
    <mergeCell ref="B4:H6"/>
    <mergeCell ref="I4:J6"/>
    <mergeCell ref="A8:A9"/>
    <mergeCell ref="B8:H9"/>
    <mergeCell ref="I8:J9"/>
    <mergeCell ref="A10:A12"/>
    <mergeCell ref="B10:D12"/>
    <mergeCell ref="E10:E12"/>
    <mergeCell ref="F10:F12"/>
    <mergeCell ref="G10:G12"/>
    <mergeCell ref="B21:D21"/>
    <mergeCell ref="I10:I12"/>
    <mergeCell ref="J10:J12"/>
    <mergeCell ref="L2:L16"/>
    <mergeCell ref="L19:L53"/>
    <mergeCell ref="B17:D17"/>
    <mergeCell ref="B18:D18"/>
    <mergeCell ref="B19:D19"/>
    <mergeCell ref="B16:D16"/>
    <mergeCell ref="B20:D20"/>
    <mergeCell ref="L17:L18"/>
    <mergeCell ref="B13:D13"/>
    <mergeCell ref="B15:D15"/>
    <mergeCell ref="H10:H12"/>
  </mergeCells>
  <hyperlinks>
    <hyperlink ref="A1" location="Cuprins!A1" display="cuprins" xr:uid="{00000000-0004-0000-1C00-000000000000}"/>
    <hyperlink ref="C1" location="'Fisa de proiect'!A1" display="Fisa de Proiect" xr:uid="{00000000-0004-0000-1C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4"/>
  <sheetViews>
    <sheetView view="pageBreakPreview" zoomScale="85" zoomScaleNormal="130" zoomScaleSheetLayoutView="85" workbookViewId="0">
      <selection activeCell="J20" sqref="J20:J53"/>
    </sheetView>
  </sheetViews>
  <sheetFormatPr defaultRowHeight="13.8" x14ac:dyDescent="0.3"/>
  <cols>
    <col min="1" max="1" width="3" bestFit="1" customWidth="1"/>
    <col min="2" max="2" width="30" customWidth="1"/>
    <col min="3" max="6" width="11.6640625" style="101" customWidth="1"/>
    <col min="7" max="7" width="11.109375" style="208" customWidth="1"/>
    <col min="8" max="8" width="13.33203125" customWidth="1"/>
    <col min="9" max="9" width="1.88671875" customWidth="1"/>
    <col min="10" max="10" width="5.6640625" customWidth="1"/>
  </cols>
  <sheetData>
    <row r="1" spans="1:10" x14ac:dyDescent="0.3">
      <c r="C1" s="407"/>
      <c r="D1" s="407"/>
      <c r="E1" s="407"/>
      <c r="F1" s="407"/>
      <c r="G1" s="407"/>
    </row>
    <row r="2" spans="1:10" x14ac:dyDescent="0.3">
      <c r="C2" s="407"/>
      <c r="D2" s="407"/>
      <c r="E2" s="407"/>
      <c r="F2" s="407"/>
      <c r="G2" s="407"/>
    </row>
    <row r="3" spans="1:10" ht="15" customHeight="1" x14ac:dyDescent="0.5">
      <c r="B3" s="461"/>
      <c r="C3" s="461"/>
      <c r="D3" s="461"/>
      <c r="E3" s="461"/>
      <c r="F3" s="461"/>
      <c r="G3" s="207"/>
      <c r="J3" s="457" t="s">
        <v>3536</v>
      </c>
    </row>
    <row r="4" spans="1:10" ht="15" customHeight="1" x14ac:dyDescent="0.3">
      <c r="B4" s="461"/>
      <c r="C4" s="461"/>
      <c r="D4" s="461"/>
      <c r="E4" s="461"/>
      <c r="F4" s="461"/>
      <c r="J4" s="457"/>
    </row>
    <row r="5" spans="1:10" ht="15" customHeight="1" x14ac:dyDescent="0.3">
      <c r="B5" s="460" t="s">
        <v>3438</v>
      </c>
      <c r="C5" s="460"/>
      <c r="D5" s="460"/>
      <c r="E5" s="460"/>
      <c r="F5" s="460"/>
      <c r="J5" s="457"/>
    </row>
    <row r="6" spans="1:10" ht="15" customHeight="1" x14ac:dyDescent="0.3">
      <c r="B6" s="462" t="s">
        <v>3421</v>
      </c>
      <c r="C6" t="s">
        <v>3422</v>
      </c>
      <c r="E6" s="101" t="s">
        <v>3616</v>
      </c>
      <c r="F6" s="101" t="s">
        <v>3613</v>
      </c>
      <c r="J6" s="457"/>
    </row>
    <row r="7" spans="1:10" ht="15" customHeight="1" x14ac:dyDescent="0.3">
      <c r="B7" s="462"/>
      <c r="C7" t="s">
        <v>3423</v>
      </c>
      <c r="E7" s="101" t="s">
        <v>3615</v>
      </c>
      <c r="F7" s="101" t="s">
        <v>3614</v>
      </c>
      <c r="J7" s="457"/>
    </row>
    <row r="8" spans="1:10" ht="15" customHeight="1" x14ac:dyDescent="0.3">
      <c r="B8" s="462"/>
      <c r="C8" t="s">
        <v>3424</v>
      </c>
      <c r="E8" s="101" t="s">
        <v>3425</v>
      </c>
      <c r="J8" s="457"/>
    </row>
    <row r="9" spans="1:10" ht="15" customHeight="1" x14ac:dyDescent="0.3">
      <c r="B9" s="460" t="s">
        <v>3501</v>
      </c>
      <c r="C9" s="460"/>
      <c r="D9" s="460"/>
      <c r="E9" s="460"/>
      <c r="F9" s="460"/>
      <c r="J9" s="457"/>
    </row>
    <row r="10" spans="1:10" ht="15" customHeight="1" x14ac:dyDescent="0.3">
      <c r="B10" s="190" t="s">
        <v>3410</v>
      </c>
      <c r="C10" s="459" t="s">
        <v>3411</v>
      </c>
      <c r="D10" s="459"/>
      <c r="E10" s="459"/>
      <c r="F10" s="459"/>
      <c r="G10" s="206"/>
      <c r="H10" s="190" t="s">
        <v>2987</v>
      </c>
      <c r="I10" s="201"/>
      <c r="J10" s="457"/>
    </row>
    <row r="11" spans="1:10" ht="15" customHeight="1" x14ac:dyDescent="0.3">
      <c r="A11" s="189"/>
      <c r="B11" s="192" t="s">
        <v>3351</v>
      </c>
      <c r="C11" s="193" t="s">
        <v>3352</v>
      </c>
      <c r="D11" s="193" t="s">
        <v>3353</v>
      </c>
      <c r="E11" s="193" t="s">
        <v>3354</v>
      </c>
      <c r="F11" s="194"/>
      <c r="G11" s="194"/>
      <c r="H11" s="195">
        <v>0</v>
      </c>
      <c r="I11" s="201"/>
      <c r="J11" s="457"/>
    </row>
    <row r="12" spans="1:10" ht="15" customHeight="1" x14ac:dyDescent="0.3">
      <c r="A12" s="191">
        <v>1</v>
      </c>
      <c r="B12" s="197" t="s">
        <v>3355</v>
      </c>
      <c r="C12" s="198" t="s">
        <v>3352</v>
      </c>
      <c r="D12" s="198" t="s">
        <v>3353</v>
      </c>
      <c r="E12" s="198" t="s">
        <v>3354</v>
      </c>
      <c r="F12" s="199"/>
      <c r="G12" s="199"/>
      <c r="H12" s="200">
        <v>0</v>
      </c>
      <c r="I12" s="378"/>
      <c r="J12" s="457"/>
    </row>
    <row r="13" spans="1:10" ht="15" customHeight="1" x14ac:dyDescent="0.3">
      <c r="A13" s="196">
        <v>2</v>
      </c>
      <c r="B13" s="192" t="s">
        <v>3357</v>
      </c>
      <c r="C13" s="193" t="s">
        <v>3358</v>
      </c>
      <c r="D13" s="194"/>
      <c r="E13" s="194"/>
      <c r="F13" s="194"/>
      <c r="G13" s="194"/>
      <c r="H13" s="195">
        <v>0</v>
      </c>
      <c r="I13" s="200"/>
      <c r="J13" s="457"/>
    </row>
    <row r="14" spans="1:10" ht="15" customHeight="1" x14ac:dyDescent="0.3">
      <c r="A14" s="191">
        <v>3</v>
      </c>
      <c r="B14" s="197" t="s">
        <v>3359</v>
      </c>
      <c r="C14" s="198" t="s">
        <v>3352</v>
      </c>
      <c r="D14" s="198" t="s">
        <v>3353</v>
      </c>
      <c r="E14" s="198" t="s">
        <v>3354</v>
      </c>
      <c r="F14" s="198" t="s">
        <v>3360</v>
      </c>
      <c r="G14" s="198" t="s">
        <v>3499</v>
      </c>
      <c r="H14" s="200">
        <v>0</v>
      </c>
      <c r="I14" s="200"/>
      <c r="J14" s="457"/>
    </row>
    <row r="15" spans="1:10" ht="15" customHeight="1" x14ac:dyDescent="0.3">
      <c r="A15" s="196">
        <v>4</v>
      </c>
      <c r="B15" s="192" t="s">
        <v>3361</v>
      </c>
      <c r="C15" s="193" t="s">
        <v>3352</v>
      </c>
      <c r="D15" s="193" t="s">
        <v>3353</v>
      </c>
      <c r="E15" s="193" t="s">
        <v>3354</v>
      </c>
      <c r="F15" s="193" t="s">
        <v>2787</v>
      </c>
      <c r="G15" s="193"/>
      <c r="H15" s="195">
        <v>0</v>
      </c>
      <c r="I15" s="200"/>
      <c r="J15" s="457"/>
    </row>
    <row r="16" spans="1:10" ht="15" customHeight="1" x14ac:dyDescent="0.3">
      <c r="A16" s="191">
        <v>5</v>
      </c>
      <c r="B16" s="197" t="s">
        <v>3362</v>
      </c>
      <c r="C16" s="198" t="s">
        <v>3352</v>
      </c>
      <c r="D16" s="198" t="s">
        <v>3353</v>
      </c>
      <c r="E16" s="198" t="s">
        <v>3354</v>
      </c>
      <c r="F16" s="198" t="s">
        <v>2787</v>
      </c>
      <c r="G16" s="198"/>
      <c r="H16" s="200">
        <v>0</v>
      </c>
      <c r="I16" s="200"/>
      <c r="J16" s="457"/>
    </row>
    <row r="17" spans="1:10" ht="15" customHeight="1" x14ac:dyDescent="0.3">
      <c r="A17" s="196">
        <v>6</v>
      </c>
      <c r="B17" s="192" t="s">
        <v>3135</v>
      </c>
      <c r="C17" s="193" t="s">
        <v>3352</v>
      </c>
      <c r="D17" s="193" t="s">
        <v>3353</v>
      </c>
      <c r="E17" s="193" t="s">
        <v>3354</v>
      </c>
      <c r="F17" s="193" t="s">
        <v>2787</v>
      </c>
      <c r="G17" s="193"/>
      <c r="H17" s="195">
        <v>0</v>
      </c>
      <c r="I17" s="200"/>
      <c r="J17" s="457"/>
    </row>
    <row r="18" spans="1:10" ht="15" customHeight="1" x14ac:dyDescent="0.3">
      <c r="A18" s="191">
        <v>7</v>
      </c>
      <c r="B18" s="197" t="s">
        <v>3147</v>
      </c>
      <c r="C18" s="198" t="s">
        <v>2787</v>
      </c>
      <c r="D18" s="199"/>
      <c r="E18" s="199"/>
      <c r="F18" s="199"/>
      <c r="G18" s="199"/>
      <c r="H18" s="200">
        <v>0</v>
      </c>
      <c r="I18" s="200"/>
      <c r="J18" s="458">
        <f>'Tencuiala Uscata'!J588+1</f>
        <v>1</v>
      </c>
    </row>
    <row r="19" spans="1:10" ht="15" customHeight="1" x14ac:dyDescent="0.3">
      <c r="A19" s="196">
        <v>8</v>
      </c>
      <c r="B19" s="192" t="s">
        <v>3153</v>
      </c>
      <c r="C19" s="193" t="s">
        <v>3352</v>
      </c>
      <c r="D19" s="193" t="s">
        <v>3353</v>
      </c>
      <c r="E19" s="194"/>
      <c r="F19" s="192" t="s">
        <v>2787</v>
      </c>
      <c r="G19" s="192"/>
      <c r="H19" s="195">
        <v>0</v>
      </c>
      <c r="I19" s="200"/>
      <c r="J19" s="458"/>
    </row>
    <row r="20" spans="1:10" ht="15" customHeight="1" x14ac:dyDescent="0.3">
      <c r="A20" s="191">
        <v>9</v>
      </c>
      <c r="B20" s="197" t="s">
        <v>3364</v>
      </c>
      <c r="C20" s="198" t="s">
        <v>3365</v>
      </c>
      <c r="D20" s="199"/>
      <c r="E20" s="199"/>
      <c r="F20" s="199"/>
      <c r="G20" s="199"/>
      <c r="H20" s="200">
        <v>0</v>
      </c>
      <c r="I20" s="200"/>
      <c r="J20" s="456" t="s">
        <v>3536</v>
      </c>
    </row>
    <row r="21" spans="1:10" ht="15" customHeight="1" x14ac:dyDescent="0.3">
      <c r="A21" s="196">
        <v>10</v>
      </c>
      <c r="B21" s="192" t="s">
        <v>3363</v>
      </c>
      <c r="C21" s="193" t="s">
        <v>3365</v>
      </c>
      <c r="D21" s="194"/>
      <c r="E21" s="194"/>
      <c r="F21" s="194"/>
      <c r="G21" s="194"/>
      <c r="H21" s="195">
        <v>0</v>
      </c>
      <c r="I21" s="200"/>
      <c r="J21" s="456"/>
    </row>
    <row r="22" spans="1:10" ht="15" customHeight="1" x14ac:dyDescent="0.3">
      <c r="A22" s="191">
        <v>11</v>
      </c>
      <c r="B22" s="197" t="s">
        <v>3169</v>
      </c>
      <c r="C22" s="198" t="s">
        <v>3368</v>
      </c>
      <c r="D22" s="198" t="s">
        <v>3369</v>
      </c>
      <c r="E22" s="198" t="s">
        <v>3370</v>
      </c>
      <c r="F22" s="199"/>
      <c r="G22" s="199"/>
      <c r="H22" s="200">
        <v>0</v>
      </c>
      <c r="I22" s="200"/>
      <c r="J22" s="456"/>
    </row>
    <row r="23" spans="1:10" ht="15" customHeight="1" x14ac:dyDescent="0.3">
      <c r="A23" s="196">
        <v>12</v>
      </c>
      <c r="B23" s="192" t="s">
        <v>3376</v>
      </c>
      <c r="C23" s="193" t="s">
        <v>3377</v>
      </c>
      <c r="D23" s="193" t="s">
        <v>3369</v>
      </c>
      <c r="E23" s="193" t="s">
        <v>3370</v>
      </c>
      <c r="F23" s="194"/>
      <c r="G23" s="194"/>
      <c r="H23" s="195">
        <v>0</v>
      </c>
      <c r="I23" s="200"/>
      <c r="J23" s="456"/>
    </row>
    <row r="24" spans="1:10" ht="15" customHeight="1" x14ac:dyDescent="0.3">
      <c r="A24" s="191">
        <v>13</v>
      </c>
      <c r="B24" s="197" t="s">
        <v>3371</v>
      </c>
      <c r="C24" s="198" t="s">
        <v>3372</v>
      </c>
      <c r="D24" s="199"/>
      <c r="E24" s="199"/>
      <c r="F24" s="199"/>
      <c r="G24" s="199"/>
      <c r="H24" s="200">
        <v>0</v>
      </c>
      <c r="I24" s="200"/>
      <c r="J24" s="456"/>
    </row>
    <row r="25" spans="1:10" ht="15" customHeight="1" x14ac:dyDescent="0.3">
      <c r="A25" s="196">
        <v>14</v>
      </c>
      <c r="B25" s="192" t="s">
        <v>3426</v>
      </c>
      <c r="C25" s="194"/>
      <c r="D25" s="194"/>
      <c r="E25" s="194"/>
      <c r="F25" s="194"/>
      <c r="G25" s="194"/>
      <c r="H25" s="195">
        <v>0</v>
      </c>
      <c r="I25" s="200"/>
      <c r="J25" s="456"/>
    </row>
    <row r="26" spans="1:10" ht="15" customHeight="1" x14ac:dyDescent="0.3">
      <c r="A26" s="191">
        <v>15</v>
      </c>
      <c r="B26" s="197" t="s">
        <v>3382</v>
      </c>
      <c r="C26" s="198" t="s">
        <v>3383</v>
      </c>
      <c r="D26" s="198" t="s">
        <v>2988</v>
      </c>
      <c r="E26" s="199"/>
      <c r="F26" s="199"/>
      <c r="G26" s="199"/>
      <c r="H26" s="200">
        <v>0</v>
      </c>
      <c r="I26" s="200"/>
      <c r="J26" s="456"/>
    </row>
    <row r="27" spans="1:10" ht="15" customHeight="1" x14ac:dyDescent="0.3">
      <c r="A27" s="196">
        <v>16</v>
      </c>
      <c r="B27" s="192" t="s">
        <v>3236</v>
      </c>
      <c r="C27" s="193" t="s">
        <v>2988</v>
      </c>
      <c r="D27" s="193" t="s">
        <v>3384</v>
      </c>
      <c r="E27" s="194"/>
      <c r="F27" s="194"/>
      <c r="G27" s="194"/>
      <c r="H27" s="195">
        <v>0</v>
      </c>
      <c r="I27" s="200"/>
      <c r="J27" s="456"/>
    </row>
    <row r="28" spans="1:10" ht="15" customHeight="1" x14ac:dyDescent="0.3">
      <c r="A28" s="191">
        <v>17</v>
      </c>
      <c r="B28" s="197" t="s">
        <v>3239</v>
      </c>
      <c r="C28" s="198" t="s">
        <v>3385</v>
      </c>
      <c r="D28" s="199"/>
      <c r="E28" s="199"/>
      <c r="F28" s="199"/>
      <c r="G28" s="199"/>
      <c r="H28" s="200">
        <v>0</v>
      </c>
      <c r="I28" s="200"/>
      <c r="J28" s="456"/>
    </row>
    <row r="29" spans="1:10" ht="15" customHeight="1" x14ac:dyDescent="0.3">
      <c r="A29" s="196">
        <v>18</v>
      </c>
      <c r="B29" s="192" t="s">
        <v>3387</v>
      </c>
      <c r="C29" s="193" t="s">
        <v>2988</v>
      </c>
      <c r="D29" s="194"/>
      <c r="E29" s="194"/>
      <c r="F29" s="194"/>
      <c r="G29" s="194"/>
      <c r="H29" s="195">
        <v>0</v>
      </c>
      <c r="I29" s="200"/>
      <c r="J29" s="456"/>
    </row>
    <row r="30" spans="1:10" ht="15" customHeight="1" x14ac:dyDescent="0.3">
      <c r="A30" s="191">
        <v>19</v>
      </c>
      <c r="B30" s="197" t="s">
        <v>3347</v>
      </c>
      <c r="C30" s="198" t="s">
        <v>3352</v>
      </c>
      <c r="D30" s="198" t="s">
        <v>3354</v>
      </c>
      <c r="E30" s="199"/>
      <c r="F30" s="199"/>
      <c r="G30" s="199"/>
      <c r="H30" s="200">
        <v>0</v>
      </c>
      <c r="I30" s="200"/>
      <c r="J30" s="456"/>
    </row>
    <row r="31" spans="1:10" ht="15" customHeight="1" x14ac:dyDescent="0.3">
      <c r="A31" s="196">
        <v>20</v>
      </c>
      <c r="B31" s="192" t="s">
        <v>3427</v>
      </c>
      <c r="C31" s="193" t="s">
        <v>3383</v>
      </c>
      <c r="D31" s="193" t="s">
        <v>2988</v>
      </c>
      <c r="E31" s="193" t="s">
        <v>3384</v>
      </c>
      <c r="F31" s="194"/>
      <c r="G31" s="194"/>
      <c r="H31" s="195">
        <v>0</v>
      </c>
      <c r="I31" s="200"/>
      <c r="J31" s="456"/>
    </row>
    <row r="32" spans="1:10" ht="15" customHeight="1" x14ac:dyDescent="0.3">
      <c r="A32" s="191">
        <v>21</v>
      </c>
      <c r="B32" s="197" t="s">
        <v>3388</v>
      </c>
      <c r="C32" s="198" t="s">
        <v>3383</v>
      </c>
      <c r="D32" s="198" t="s">
        <v>2988</v>
      </c>
      <c r="E32" s="198" t="s">
        <v>3384</v>
      </c>
      <c r="F32" s="199"/>
      <c r="G32" s="199"/>
      <c r="H32" s="200">
        <v>0</v>
      </c>
      <c r="I32" s="200"/>
      <c r="J32" s="456"/>
    </row>
    <row r="33" spans="1:10" ht="15" customHeight="1" x14ac:dyDescent="0.3">
      <c r="A33" s="196">
        <v>22</v>
      </c>
      <c r="B33" s="192" t="s">
        <v>3271</v>
      </c>
      <c r="C33" s="193" t="s">
        <v>3352</v>
      </c>
      <c r="D33" s="193" t="s">
        <v>3353</v>
      </c>
      <c r="E33" s="193" t="s">
        <v>3389</v>
      </c>
      <c r="F33" s="194"/>
      <c r="G33" s="194"/>
      <c r="H33" s="195">
        <v>0</v>
      </c>
      <c r="I33" s="200"/>
      <c r="J33" s="456"/>
    </row>
    <row r="34" spans="1:10" ht="15" customHeight="1" x14ac:dyDescent="0.3">
      <c r="A34" s="191">
        <v>23</v>
      </c>
      <c r="B34" s="197" t="s">
        <v>3392</v>
      </c>
      <c r="C34" s="198" t="s">
        <v>3393</v>
      </c>
      <c r="D34" s="199"/>
      <c r="E34" s="199"/>
      <c r="F34" s="199"/>
      <c r="G34" s="199"/>
      <c r="H34" s="200">
        <v>0</v>
      </c>
      <c r="I34" s="200"/>
      <c r="J34" s="456"/>
    </row>
    <row r="35" spans="1:10" ht="15" customHeight="1" x14ac:dyDescent="0.3">
      <c r="A35" s="196">
        <v>24</v>
      </c>
      <c r="B35" s="192" t="s">
        <v>3394</v>
      </c>
      <c r="C35" s="193" t="s">
        <v>3395</v>
      </c>
      <c r="D35" s="194"/>
      <c r="E35" s="194"/>
      <c r="F35" s="194"/>
      <c r="G35" s="194"/>
      <c r="H35" s="195">
        <v>0</v>
      </c>
      <c r="I35" s="200"/>
      <c r="J35" s="456"/>
    </row>
    <row r="36" spans="1:10" ht="15" customHeight="1" x14ac:dyDescent="0.3">
      <c r="A36" s="191">
        <v>25</v>
      </c>
      <c r="B36" s="197" t="s">
        <v>3283</v>
      </c>
      <c r="C36" s="198" t="s">
        <v>3389</v>
      </c>
      <c r="D36" s="199"/>
      <c r="E36" s="199"/>
      <c r="F36" s="199"/>
      <c r="G36" s="199"/>
      <c r="H36" s="200">
        <v>0</v>
      </c>
      <c r="I36" s="200"/>
      <c r="J36" s="456"/>
    </row>
    <row r="37" spans="1:10" ht="15" customHeight="1" x14ac:dyDescent="0.3">
      <c r="A37" s="196">
        <v>26</v>
      </c>
      <c r="B37" s="192" t="s">
        <v>3396</v>
      </c>
      <c r="C37" s="193" t="s">
        <v>3397</v>
      </c>
      <c r="D37" s="194"/>
      <c r="E37" s="194"/>
      <c r="F37" s="194"/>
      <c r="G37" s="194"/>
      <c r="H37" s="195">
        <v>0</v>
      </c>
      <c r="I37" s="200"/>
      <c r="J37" s="456"/>
    </row>
    <row r="38" spans="1:10" ht="15" customHeight="1" x14ac:dyDescent="0.3">
      <c r="A38" s="191">
        <v>27</v>
      </c>
      <c r="B38" s="197" t="s">
        <v>3396</v>
      </c>
      <c r="C38" s="198" t="s">
        <v>3389</v>
      </c>
      <c r="D38" s="199"/>
      <c r="E38" s="199"/>
      <c r="F38" s="199"/>
      <c r="G38" s="199"/>
      <c r="H38" s="200">
        <v>0</v>
      </c>
      <c r="I38" s="200"/>
      <c r="J38" s="456"/>
    </row>
    <row r="39" spans="1:10" ht="15" customHeight="1" x14ac:dyDescent="0.3">
      <c r="A39" s="196">
        <v>28</v>
      </c>
      <c r="B39" s="192" t="s">
        <v>3398</v>
      </c>
      <c r="C39" s="193" t="s">
        <v>3399</v>
      </c>
      <c r="D39" s="194"/>
      <c r="E39" s="194"/>
      <c r="F39" s="194"/>
      <c r="G39" s="194"/>
      <c r="H39" s="195">
        <v>0</v>
      </c>
      <c r="I39" s="200"/>
      <c r="J39" s="456"/>
    </row>
    <row r="40" spans="1:10" ht="15" customHeight="1" x14ac:dyDescent="0.3">
      <c r="A40" s="191">
        <v>29</v>
      </c>
      <c r="B40" s="197" t="s">
        <v>3400</v>
      </c>
      <c r="C40" s="198" t="s">
        <v>3401</v>
      </c>
      <c r="D40" s="199"/>
      <c r="E40" s="199"/>
      <c r="F40" s="199"/>
      <c r="G40" s="199"/>
      <c r="H40" s="200">
        <v>0</v>
      </c>
      <c r="I40" s="200"/>
      <c r="J40" s="456"/>
    </row>
    <row r="41" spans="1:10" ht="15" customHeight="1" x14ac:dyDescent="0.3">
      <c r="A41" s="196">
        <v>30</v>
      </c>
      <c r="B41" s="192" t="s">
        <v>3402</v>
      </c>
      <c r="C41" s="193" t="s">
        <v>3401</v>
      </c>
      <c r="D41" s="194"/>
      <c r="E41" s="194"/>
      <c r="F41" s="194"/>
      <c r="G41" s="194"/>
      <c r="H41" s="195">
        <v>0</v>
      </c>
      <c r="I41" s="200"/>
      <c r="J41" s="456"/>
    </row>
    <row r="42" spans="1:10" ht="15" customHeight="1" x14ac:dyDescent="0.3">
      <c r="A42" s="191">
        <v>31</v>
      </c>
      <c r="B42" s="197" t="s">
        <v>3403</v>
      </c>
      <c r="C42" s="198" t="s">
        <v>3401</v>
      </c>
      <c r="D42" s="198" t="s">
        <v>3389</v>
      </c>
      <c r="E42" s="199"/>
      <c r="F42" s="199"/>
      <c r="G42" s="199"/>
      <c r="H42" s="200">
        <v>0</v>
      </c>
      <c r="I42" s="200"/>
      <c r="J42" s="456"/>
    </row>
    <row r="43" spans="1:10" ht="15" customHeight="1" x14ac:dyDescent="0.3">
      <c r="A43" s="196">
        <v>32</v>
      </c>
      <c r="B43" s="192" t="s">
        <v>3404</v>
      </c>
      <c r="C43" s="193" t="s">
        <v>3401</v>
      </c>
      <c r="D43" s="194"/>
      <c r="E43" s="194"/>
      <c r="F43" s="194"/>
      <c r="G43" s="194"/>
      <c r="H43" s="195">
        <v>0</v>
      </c>
      <c r="I43" s="200"/>
      <c r="J43" s="456"/>
    </row>
    <row r="44" spans="1:10" ht="15" customHeight="1" x14ac:dyDescent="0.3">
      <c r="A44" s="191">
        <v>33</v>
      </c>
      <c r="B44" s="197" t="s">
        <v>3321</v>
      </c>
      <c r="C44" s="198" t="s">
        <v>3401</v>
      </c>
      <c r="D44" s="198" t="s">
        <v>3429</v>
      </c>
      <c r="E44" s="199"/>
      <c r="F44" s="199"/>
      <c r="G44" s="199"/>
      <c r="H44" s="200">
        <v>0</v>
      </c>
      <c r="I44" s="200"/>
      <c r="J44" s="456"/>
    </row>
    <row r="45" spans="1:10" ht="15" customHeight="1" x14ac:dyDescent="0.3">
      <c r="A45" s="196">
        <v>34</v>
      </c>
      <c r="B45" s="192" t="s">
        <v>3405</v>
      </c>
      <c r="C45" s="193" t="s">
        <v>3401</v>
      </c>
      <c r="D45" s="194"/>
      <c r="E45" s="194"/>
      <c r="F45" s="194"/>
      <c r="G45" s="194"/>
      <c r="H45" s="195">
        <v>0</v>
      </c>
      <c r="I45" s="200"/>
      <c r="J45" s="456"/>
    </row>
    <row r="46" spans="1:10" ht="15" customHeight="1" x14ac:dyDescent="0.3">
      <c r="A46" s="191">
        <v>35</v>
      </c>
      <c r="B46" s="197" t="s">
        <v>3406</v>
      </c>
      <c r="C46" s="198" t="s">
        <v>3401</v>
      </c>
      <c r="D46" s="198" t="s">
        <v>3393</v>
      </c>
      <c r="E46" s="199"/>
      <c r="F46" s="199"/>
      <c r="G46" s="199"/>
      <c r="H46" s="200">
        <v>0</v>
      </c>
      <c r="I46" s="200"/>
      <c r="J46" s="456"/>
    </row>
    <row r="47" spans="1:10" ht="15" customHeight="1" x14ac:dyDescent="0.3">
      <c r="A47" s="196">
        <v>36</v>
      </c>
      <c r="B47" s="192" t="s">
        <v>3407</v>
      </c>
      <c r="C47" s="193" t="s">
        <v>3408</v>
      </c>
      <c r="D47" s="193" t="s">
        <v>3409</v>
      </c>
      <c r="E47" s="194"/>
      <c r="F47" s="194"/>
      <c r="G47" s="194"/>
      <c r="H47" s="195">
        <v>0</v>
      </c>
      <c r="I47" s="200"/>
      <c r="J47" s="456"/>
    </row>
    <row r="48" spans="1:10" ht="15" customHeight="1" x14ac:dyDescent="0.3">
      <c r="A48" s="191">
        <v>37</v>
      </c>
      <c r="B48" s="403" t="s">
        <v>3561</v>
      </c>
      <c r="C48" s="406" t="s">
        <v>3377</v>
      </c>
      <c r="D48" s="406" t="s">
        <v>3597</v>
      </c>
      <c r="H48" s="405">
        <v>0</v>
      </c>
      <c r="I48" s="200"/>
      <c r="J48" s="456"/>
    </row>
    <row r="49" spans="1:10" ht="15" customHeight="1" x14ac:dyDescent="0.3">
      <c r="A49" s="196">
        <v>38</v>
      </c>
      <c r="B49" s="404" t="s">
        <v>3563</v>
      </c>
      <c r="C49" s="193" t="s">
        <v>3598</v>
      </c>
      <c r="D49" s="194"/>
      <c r="E49" s="194"/>
      <c r="F49" s="194"/>
      <c r="G49" s="194"/>
      <c r="H49" s="195">
        <v>0</v>
      </c>
      <c r="I49" s="195"/>
      <c r="J49" s="456"/>
    </row>
    <row r="50" spans="1:10" x14ac:dyDescent="0.3">
      <c r="J50" s="456"/>
    </row>
    <row r="51" spans="1:10" x14ac:dyDescent="0.3">
      <c r="J51" s="456"/>
    </row>
    <row r="52" spans="1:10" x14ac:dyDescent="0.3">
      <c r="J52" s="456"/>
    </row>
    <row r="53" spans="1:10" x14ac:dyDescent="0.3">
      <c r="J53" s="456"/>
    </row>
    <row r="54" spans="1:10" x14ac:dyDescent="0.3">
      <c r="J54" s="283"/>
    </row>
  </sheetData>
  <mergeCells count="8">
    <mergeCell ref="J20:J53"/>
    <mergeCell ref="J3:J17"/>
    <mergeCell ref="J18:J19"/>
    <mergeCell ref="C10:F10"/>
    <mergeCell ref="B9:F9"/>
    <mergeCell ref="B5:F5"/>
    <mergeCell ref="B3:F4"/>
    <mergeCell ref="B6:B8"/>
  </mergeCells>
  <hyperlinks>
    <hyperlink ref="B11" location="'Tencuiala Uscata'!A1" display="Tencuiala Uscata" xr:uid="{00000000-0004-0000-0200-000000000000}"/>
    <hyperlink ref="B12" location="Gleturi!A1" display="Glet" xr:uid="{00000000-0004-0000-0200-000001000000}"/>
    <hyperlink ref="B13" location="OSB!A1" display="Osb" xr:uid="{00000000-0004-0000-0200-000002000000}"/>
    <hyperlink ref="B14" location="'Profile GC'!A1" display="Profile gips carton" xr:uid="{00000000-0004-0000-0200-000003000000}"/>
    <hyperlink ref="B16" location="'Accesorii CD UA'!A1" display="Accesorii CD UA" xr:uid="{00000000-0004-0000-0200-000004000000}"/>
    <hyperlink ref="B18" location="'Profile tencuiala'!A1" display="Profile de tencuiala" xr:uid="{00000000-0004-0000-0200-000005000000}"/>
    <hyperlink ref="B19" location="'Sist. suspendare'!A1" display="Sisteme de suspendare" xr:uid="{00000000-0004-0000-0200-000006000000}"/>
    <hyperlink ref="B20" location="'Trape fara Foc'!A1" display="Trape de acces fara rezistenta la foc" xr:uid="{00000000-0004-0000-0200-000007000000}"/>
    <hyperlink ref="B21" location="'Trapa R Foc'!A1" display="Trape de acces cu rezistenta la foc" xr:uid="{00000000-0004-0000-0200-000008000000}"/>
    <hyperlink ref="B22" location="'Vata de Sticla'!A1" display="Vata minerala de sticla" xr:uid="{00000000-0004-0000-0200-000009000000}"/>
    <hyperlink ref="B23" location="'Vata bazatica'!A1" display="Vata minerala bazaltica" xr:uid="{00000000-0004-0000-0200-00000A000000}"/>
    <hyperlink ref="B24" location="Wedi!A1" display="Sistem complet Wedi" xr:uid="{00000000-0004-0000-0200-00000B000000}"/>
    <hyperlink ref="B26" location="'Tavan FM'!A1" display="Tavan casetat din fibra minerala" xr:uid="{00000000-0004-0000-0200-00000C000000}"/>
    <hyperlink ref="B25" location="XPS!A1" display="Polistiren Extrudat" xr:uid="{00000000-0004-0000-0200-00000D000000}"/>
    <hyperlink ref="B27" location="'Tavan Metalic'!A1" display="Tavan metalic" xr:uid="{00000000-0004-0000-0200-00000E000000}"/>
    <hyperlink ref="B28" location="'Tavan Vata'!A1" display="Tavan din vata usoara" xr:uid="{00000000-0004-0000-0200-00000F000000}"/>
    <hyperlink ref="B29" location="Canopy!A1" display="Tavan Optima Canopy" xr:uid="{00000000-0004-0000-0200-000010000000}"/>
    <hyperlink ref="B30" location="'Tavan Gips'!A1" display="Plafon din gips-carton" xr:uid="{00000000-0004-0000-0200-000011000000}"/>
    <hyperlink ref="B32" location="'Accesorii TC'!A1" display="Accesorii pentru tavan" xr:uid="{00000000-0004-0000-0200-000012000000}"/>
    <hyperlink ref="B31" location="'Structura Tavan'!A1" display="Structura tavan casetat" xr:uid="{00000000-0004-0000-0200-000013000000}"/>
    <hyperlink ref="B33" location="tencuiala!A1" display="Tencuiala" xr:uid="{00000000-0004-0000-0200-000014000000}"/>
    <hyperlink ref="B34" location="'Accesorii tencuiala'!A1" display="Accesorii pentru tencuiala" xr:uid="{00000000-0004-0000-0200-000015000000}"/>
    <hyperlink ref="B35" location="'Pardoseala suprainaltata'!A1" display="Pardoseala suprainaltata " xr:uid="{00000000-0004-0000-0200-000016000000}"/>
    <hyperlink ref="B36" location="'Adeziv kerakol'!A1" display="Adeziv pardoseala" xr:uid="{00000000-0004-0000-0200-000017000000}"/>
    <hyperlink ref="B37" location="Ardex!A1" display="Adezivi" xr:uid="{00000000-0004-0000-0200-000018000000}"/>
    <hyperlink ref="B38" location="Kerakoll!A1" display="Adezivi" xr:uid="{00000000-0004-0000-0200-000019000000}"/>
    <hyperlink ref="B39" location="baumit!A1" display="Sapa" xr:uid="{00000000-0004-0000-0200-00001A000000}"/>
    <hyperlink ref="B40" location="'Amorsa Caparol'!A1" display="Amorsa" xr:uid="{00000000-0004-0000-0200-00001B000000}"/>
    <hyperlink ref="B41" location="'Vopsea Interior'!A1" display="Vopsea pentru interior" xr:uid="{00000000-0004-0000-0200-00001C000000}"/>
    <hyperlink ref="B42" location="'Vopsea Exterior'!A1" display="Vopsea pentru exterior" xr:uid="{00000000-0004-0000-0200-00001D000000}"/>
    <hyperlink ref="B43" location="'Tencuiala Caparol'!A1" display="Tencuiala umeda" xr:uid="{00000000-0004-0000-0200-00001E000000}"/>
    <hyperlink ref="B44" location="EPS!A1" display="EPS" xr:uid="{00000000-0004-0000-0200-00001F000000}"/>
    <hyperlink ref="B45" location="'Profile TS'!A1" display="Profile Termosistem" xr:uid="{00000000-0004-0000-0200-000020000000}"/>
    <hyperlink ref="B46" location="'Accesorii TS'!A1" display="Accesorii Termosistem" xr:uid="{00000000-0004-0000-0200-000021000000}"/>
    <hyperlink ref="B47" location="Scule!A1" display="Scule si consumabile" xr:uid="{00000000-0004-0000-0200-000022000000}"/>
    <hyperlink ref="C11" location="'Tencuiala Uscata'!B5" display="Knauf" xr:uid="{00000000-0004-0000-0200-000023000000}"/>
    <hyperlink ref="D11" location="'Tencuiala Uscata'!B233" display="Siniat" xr:uid="{00000000-0004-0000-0200-000024000000}"/>
    <hyperlink ref="E11" location="'Tencuiala Uscata'!B385" display="Rigips" xr:uid="{00000000-0004-0000-0200-000025000000}"/>
    <hyperlink ref="C12" location="Gleturi!C5" display="Knauf" xr:uid="{00000000-0004-0000-0200-000026000000}"/>
    <hyperlink ref="D12" location="Gleturi!C83" display="Siniat" xr:uid="{00000000-0004-0000-0200-000027000000}"/>
    <hyperlink ref="E12" location="Gleturi!C132" display="Rigips" xr:uid="{00000000-0004-0000-0200-000028000000}"/>
    <hyperlink ref="C13" location="OSB!C4" display="Egger" xr:uid="{00000000-0004-0000-0200-000029000000}"/>
    <hyperlink ref="C14" location="'Profile GC'!C4" display="Knauf" xr:uid="{00000000-0004-0000-0200-00002A000000}"/>
    <hyperlink ref="D14" location="'Profile GC'!C51" display="Siniat" xr:uid="{00000000-0004-0000-0200-00002B000000}"/>
    <hyperlink ref="E14" location="'Profile GC'!C146" display="Rigips" xr:uid="{00000000-0004-0000-0200-00002C000000}"/>
    <hyperlink ref="F14" location="'Profile GC'!C232" display="Fier CTC" xr:uid="{00000000-0004-0000-0200-00002D000000}"/>
    <hyperlink ref="B15" location="'Sist. Fixare'!A1" display="Sisteme de fixare" xr:uid="{00000000-0004-0000-0200-00002E000000}"/>
    <hyperlink ref="C15" location="'Sist. Fixare'!C5" display="Knauf" xr:uid="{00000000-0004-0000-0200-00002F000000}"/>
    <hyperlink ref="D15" location="'Sist. Fixare'!C95" display="Siniat" xr:uid="{00000000-0004-0000-0200-000030000000}"/>
    <hyperlink ref="E15" location="'Sist. Fixare'!C141" display="Rigips" xr:uid="{00000000-0004-0000-0200-000031000000}"/>
    <hyperlink ref="F15" location="'Sist. Fixare'!C185" display="Alti furnizori" xr:uid="{00000000-0004-0000-0200-000032000000}"/>
    <hyperlink ref="C16" location="'Accesorii CD UA'!C5" display="Knauf" xr:uid="{00000000-0004-0000-0200-000033000000}"/>
    <hyperlink ref="D16" location="'Accesorii CD UA'!C50" display="Siniat" xr:uid="{00000000-0004-0000-0200-000034000000}"/>
    <hyperlink ref="E16" location="'Accesorii CD UA'!C95" display="Rigips" xr:uid="{00000000-0004-0000-0200-000035000000}"/>
    <hyperlink ref="F16" location="'Accesorii CD UA'!C145" display="Alti furnizori" xr:uid="{00000000-0004-0000-0200-000036000000}"/>
    <hyperlink ref="C18" location="'Profile tencuiala'!C5" display="Alti furnizori" xr:uid="{00000000-0004-0000-0200-000037000000}"/>
    <hyperlink ref="C19" location="'Sist. suspendare'!C5" display="Knauf" xr:uid="{00000000-0004-0000-0200-000038000000}"/>
    <hyperlink ref="D19" location="'Sist. suspendare'!C52" display="Siniat" xr:uid="{00000000-0004-0000-0200-000039000000}"/>
    <hyperlink ref="F19" location="'Sist. suspendare'!C103" display="Alti furnizori" xr:uid="{00000000-0004-0000-0200-00003A000000}"/>
    <hyperlink ref="C20" location="'Trape fara Foc'!C5" display="Rug Semin" xr:uid="{00000000-0004-0000-0200-00003B000000}"/>
    <hyperlink ref="C21" location="'Trapa R Foc'!C4" display="Rug Semin" xr:uid="{00000000-0004-0000-0200-00003C000000}"/>
    <hyperlink ref="C22" location="'Vata de Sticla'!C5" display="Ursa" xr:uid="{00000000-0004-0000-0200-00003D000000}"/>
    <hyperlink ref="D22" location="'Vata de Sticla'!C53" display="Knauf Insulation" xr:uid="{00000000-0004-0000-0200-00003E000000}"/>
    <hyperlink ref="E22" location="'Vata de Sticla'!C102" display="Isover" xr:uid="{00000000-0004-0000-0200-00003F000000}"/>
    <hyperlink ref="C23" location="'Vata bazatica'!C206" display="Rockwool" xr:uid="{00000000-0004-0000-0200-000040000000}"/>
    <hyperlink ref="D23" location="'Vata bazatica'!C5" display="Knauf Insulation" xr:uid="{00000000-0004-0000-0200-000041000000}"/>
    <hyperlink ref="E23" location="'Vata bazatica'!C416" display="Isover" xr:uid="{00000000-0004-0000-0200-000042000000}"/>
    <hyperlink ref="C24" location="Wedi!C5" display="Wedi" xr:uid="{00000000-0004-0000-0200-000043000000}"/>
    <hyperlink ref="C26" location="'Tavan FM'!C5" display="Amf" xr:uid="{00000000-0004-0000-0200-000044000000}"/>
    <hyperlink ref="D26" location="'Tavan FM'!C122" display="Armstrong" xr:uid="{00000000-0004-0000-0200-000045000000}"/>
    <hyperlink ref="C27" location="'Tavan Metalic'!C5" display="Armstrong" xr:uid="{00000000-0004-0000-0200-000046000000}"/>
    <hyperlink ref="D27" location="'Tavan Metalic'!C105" display="Guerrasio" xr:uid="{00000000-0004-0000-0200-000047000000}"/>
    <hyperlink ref="C28" location="'Tavan Vata'!C5" display="Rockfon" xr:uid="{00000000-0004-0000-0200-000048000000}"/>
    <hyperlink ref="C29" location="Canopy!C5" display="Armstrong" xr:uid="{00000000-0004-0000-0200-000049000000}"/>
    <hyperlink ref="C30" location="'Tavan Gips'!C5" display="Knauf" xr:uid="{00000000-0004-0000-0200-00004A000000}"/>
    <hyperlink ref="D30" location="'Tavan Gips'!C53" display="Rigips" xr:uid="{00000000-0004-0000-0200-00004B000000}"/>
    <hyperlink ref="C31" location="'Structura Tavan'!C4" display="Amf" xr:uid="{00000000-0004-0000-0200-00004C000000}"/>
    <hyperlink ref="D31" location="'Structura Tavan'!C57" display="Armstrong" xr:uid="{00000000-0004-0000-0200-00004D000000}"/>
    <hyperlink ref="E31" location="'Structura Tavan'!C160" display="Guerrasio" xr:uid="{00000000-0004-0000-0200-00004E000000}"/>
    <hyperlink ref="C32" location="'Accesorii TC'!C4" display="Amf" xr:uid="{00000000-0004-0000-0200-00004F000000}"/>
    <hyperlink ref="D32" location="'Accesorii TC'!C109" display="Armstrong" xr:uid="{00000000-0004-0000-0200-000050000000}"/>
    <hyperlink ref="E32" location="'Accesorii TC'!C223" display="Guerrasio" xr:uid="{00000000-0004-0000-0200-000051000000}"/>
    <hyperlink ref="C33" location="tencuiala!C4" display="Knauf" xr:uid="{00000000-0004-0000-0200-000052000000}"/>
    <hyperlink ref="D33" location="tencuiala!C52" display="Siniat" xr:uid="{00000000-0004-0000-0200-000053000000}"/>
    <hyperlink ref="E33" location="tencuiala!C108" display="Kerakoll" xr:uid="{00000000-0004-0000-0200-000054000000}"/>
    <hyperlink ref="C34" location="'Accesorii tencuiala'!C4" display="Enid" xr:uid="{00000000-0004-0000-0200-000055000000}"/>
    <hyperlink ref="C35" location="'Pardoseala suprainaltata'!C4" display="Lindner" xr:uid="{00000000-0004-0000-0200-000056000000}"/>
    <hyperlink ref="C36" location="'Adeziv kerakol'!C4" display="Kerakoll" xr:uid="{00000000-0004-0000-0200-000057000000}"/>
    <hyperlink ref="C37" location="Ardex!C4" display="Ardex" xr:uid="{00000000-0004-0000-0200-000058000000}"/>
    <hyperlink ref="C38" location="Kerakoll!C4" display="Kerakoll" xr:uid="{00000000-0004-0000-0200-000059000000}"/>
    <hyperlink ref="C39" location="baumit!C4" display="Baumit" xr:uid="{00000000-0004-0000-0200-00005A000000}"/>
    <hyperlink ref="C40" location="'Amorsa Caparol'!C4" display="Caparol" xr:uid="{00000000-0004-0000-0200-00005B000000}"/>
    <hyperlink ref="C41" location="'Vopsea Interior'!C4" display="Caparol" xr:uid="{00000000-0004-0000-0200-00005C000000}"/>
    <hyperlink ref="C42" location="'Vopsea Exterior'!C64" display="Caparol" xr:uid="{00000000-0004-0000-0200-00005D000000}"/>
    <hyperlink ref="D42" location="'Vopsea Exterior'!C5" display="Kerakoll" xr:uid="{00000000-0004-0000-0200-00005E000000}"/>
    <hyperlink ref="C43" location="'Tencuiala Caparol'!C4" display="Caparol" xr:uid="{00000000-0004-0000-0200-00005F000000}"/>
    <hyperlink ref="C44" location="EPS!C5" display="Caparol" xr:uid="{00000000-0004-0000-0200-000060000000}"/>
    <hyperlink ref="D44" location="EPS!C54" display="Austrtherm" xr:uid="{00000000-0004-0000-0200-000061000000}"/>
    <hyperlink ref="C45" location="'Profile TS'!C4" display="Caparol" xr:uid="{00000000-0004-0000-0200-000062000000}"/>
    <hyperlink ref="D46" location="'Accesorii TS'!C4" display="Enid" xr:uid="{00000000-0004-0000-0200-000063000000}"/>
    <hyperlink ref="C46" location="'Accesorii TS'!C54" display="Caparol" xr:uid="{00000000-0004-0000-0200-000064000000}"/>
    <hyperlink ref="D47" location="Scule!C5" display="Toroflex" xr:uid="{00000000-0004-0000-0200-000065000000}"/>
    <hyperlink ref="C47" location="Scule!C54" display="Heller" xr:uid="{00000000-0004-0000-0200-000066000000}"/>
    <hyperlink ref="B17" location="Benzi!A1" display="Benzi" xr:uid="{00000000-0004-0000-0200-000067000000}"/>
    <hyperlink ref="C17" location="Benzi!C5" display="Knauf" xr:uid="{00000000-0004-0000-0200-000068000000}"/>
    <hyperlink ref="D17" location="Benzi!C53" display="Siniat" xr:uid="{00000000-0004-0000-0200-000069000000}"/>
    <hyperlink ref="E17" location="Benzi!C100" display="Rigips" xr:uid="{00000000-0004-0000-0200-00006A000000}"/>
    <hyperlink ref="F17" location="Benzi!C148" display="Alti furnizori" xr:uid="{00000000-0004-0000-0200-00006B000000}"/>
    <hyperlink ref="G14" location="'Profile GC'!B333" display="Intraprofil" xr:uid="{00000000-0004-0000-0200-00006C000000}"/>
    <hyperlink ref="B48" location="'Izolatii tehnice'!A1" display="'Izolatii tehnice'!A1" xr:uid="{00000000-0004-0000-0200-00006D000000}"/>
    <hyperlink ref="B49" location="'Protectii la foc'!A1" display="'Protectii la foc'!A1" xr:uid="{00000000-0004-0000-0200-00006E000000}"/>
    <hyperlink ref="C48" location="'Izolatii tehnice'!A1" display="'Izolatii tehnice'!A1" xr:uid="{00000000-0004-0000-0200-00006F000000}"/>
    <hyperlink ref="D48" location="'Protectii la foc'!A1" display="'Protectii la foc'!A1" xr:uid="{00000000-0004-0000-0200-000070000000}"/>
    <hyperlink ref="C49" location="'Protectii la foc'!A1" display="Promat" xr:uid="{00000000-0004-0000-0200-000071000000}"/>
  </hyperlinks>
  <pageMargins left="0.25" right="0.16" top="0.24" bottom="0.22" header="0.3" footer="0.18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A2C617"/>
  </sheetPr>
  <dimension ref="A1:L372"/>
  <sheetViews>
    <sheetView view="pageBreakPreview" zoomScale="80" zoomScaleNormal="130" zoomScaleSheetLayoutView="80" workbookViewId="0">
      <pane ySplit="1" topLeftCell="A2" activePane="bottomLeft" state="frozen"/>
      <selection pane="bottomLeft" activeCell="L158" sqref="L158:L172"/>
    </sheetView>
  </sheetViews>
  <sheetFormatPr defaultRowHeight="14.4" x14ac:dyDescent="0.3"/>
  <cols>
    <col min="1" max="1" width="15.33203125" customWidth="1"/>
    <col min="2" max="4" width="12.33203125" style="270" customWidth="1"/>
    <col min="5" max="5" width="3.6640625" style="270" customWidth="1"/>
    <col min="6" max="8" width="8.6640625" style="270" customWidth="1"/>
    <col min="9" max="10" width="11.33203125" style="270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271" t="s">
        <v>3412</v>
      </c>
      <c r="I1" s="272"/>
      <c r="J1" s="272"/>
      <c r="L1"/>
    </row>
    <row r="2" spans="1:12" ht="15" customHeight="1" x14ac:dyDescent="0.3">
      <c r="L2" s="810" t="s">
        <v>3278</v>
      </c>
    </row>
    <row r="3" spans="1:12" ht="15" customHeight="1" thickBot="1" x14ac:dyDescent="0.35">
      <c r="K3" s="7"/>
      <c r="L3" s="810"/>
    </row>
    <row r="4" spans="1:12" ht="15" customHeight="1" x14ac:dyDescent="0.3">
      <c r="A4" s="686"/>
      <c r="B4" s="794" t="s">
        <v>3612</v>
      </c>
      <c r="C4" s="794"/>
      <c r="D4" s="794"/>
      <c r="E4" s="794"/>
      <c r="F4" s="794"/>
      <c r="G4" s="794"/>
      <c r="H4" s="794"/>
      <c r="I4" s="738"/>
      <c r="J4" s="664"/>
      <c r="L4" s="810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0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0"/>
    </row>
    <row r="7" spans="1:12" ht="15" customHeight="1" x14ac:dyDescent="0.3">
      <c r="A7" s="123"/>
      <c r="B7" s="369"/>
      <c r="C7" s="369"/>
      <c r="D7" s="369"/>
      <c r="E7" s="369"/>
      <c r="F7" s="369"/>
      <c r="G7" s="369"/>
      <c r="H7" s="369"/>
      <c r="I7" s="369"/>
      <c r="J7" s="369"/>
      <c r="L7" s="810"/>
    </row>
    <row r="8" spans="1:12" ht="15" customHeight="1" x14ac:dyDescent="0.3">
      <c r="A8" s="667"/>
      <c r="B8" s="669" t="s">
        <v>3273</v>
      </c>
      <c r="C8" s="669"/>
      <c r="D8" s="669"/>
      <c r="E8" s="669"/>
      <c r="F8" s="669"/>
      <c r="G8" s="669"/>
      <c r="H8" s="669"/>
      <c r="I8" s="671"/>
      <c r="J8" s="672"/>
      <c r="L8" s="810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K9" s="8"/>
      <c r="L9" s="810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0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0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0"/>
    </row>
    <row r="13" spans="1:12" ht="15" customHeight="1" x14ac:dyDescent="0.3">
      <c r="A13" s="106">
        <f>Sheet1!A1617</f>
        <v>451020103000</v>
      </c>
      <c r="B13" s="773" t="str">
        <f>IFERROR(VLOOKUP(A13,Sheet1!$A$4:$H$2722,5,0),"-")</f>
        <v>Placa GIFAFLOOR FHB 1200x600x25 mm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 xml:space="preserve">mp </v>
      </c>
      <c r="F13" s="247">
        <f>IFERROR(VLOOKUP(A13,Sheet1!$A$4:$N$2722,9,1),"-")</f>
        <v>25</v>
      </c>
      <c r="G13" s="247">
        <f>IFERROR(VLOOKUP(A13,Sheet1!$A$4:$N$2722,10,1),"-")</f>
        <v>600</v>
      </c>
      <c r="H13" s="247">
        <f>IFERROR(VLOOKUP(A13,Sheet1!$A$4:$N$2722,11,1),"-")</f>
        <v>1200</v>
      </c>
      <c r="I13" s="26">
        <f>IFERROR(VLOOKUP($A13,Sheet1!$A$4:$H$2722,8,1),"-")</f>
        <v>188.83</v>
      </c>
      <c r="J13" s="26">
        <f>I13-(I13*Cuprins!$H$33)</f>
        <v>188.83</v>
      </c>
      <c r="L13" s="810"/>
    </row>
    <row r="14" spans="1:12" ht="15" customHeight="1" x14ac:dyDescent="0.3">
      <c r="A14" s="107">
        <f>Sheet1!A1618</f>
        <v>451020105000</v>
      </c>
      <c r="B14" s="744" t="str">
        <f>IFERROR(VLOOKUP(A14,Sheet1!$A$4:$H$2722,5,0),"-")</f>
        <v>Placa GIFAFLOOR FHB 1200x600x32 mm</v>
      </c>
      <c r="C14" s="728"/>
      <c r="D14" s="745"/>
      <c r="E14" s="235" t="str">
        <f>IFERROR(VLOOKUP(A14,Sheet1!$A$4:$N$2722,7,1),"-")</f>
        <v xml:space="preserve">mp </v>
      </c>
      <c r="F14" s="237">
        <f>IFERROR(VLOOKUP(A14,Sheet1!$A$4:$N$2722,9,1),"-")</f>
        <v>32</v>
      </c>
      <c r="G14" s="242">
        <f>IFERROR(VLOOKUP(A14,Sheet1!$A$4:$N$2722,10,1),"-")</f>
        <v>600</v>
      </c>
      <c r="H14" s="235">
        <f>IFERROR(VLOOKUP(A14,Sheet1!$A$4:$N$2722,11,1),"-")</f>
        <v>1200</v>
      </c>
      <c r="I14" s="292">
        <f>IFERROR(VLOOKUP($A14,Sheet1!$A$4:$H$2722,8,1),"-")</f>
        <v>227.1</v>
      </c>
      <c r="J14" s="42">
        <f>I14-(I14*Cuprins!$H$33)</f>
        <v>227.1</v>
      </c>
      <c r="L14" s="810"/>
    </row>
    <row r="15" spans="1:12" ht="15" customHeight="1" x14ac:dyDescent="0.3">
      <c r="A15" s="106">
        <f>Sheet1!A1619</f>
        <v>451020106000</v>
      </c>
      <c r="B15" s="626" t="str">
        <f>IFERROR(VLOOKUP(A15,Sheet1!$A$4:$H$2722,5,0),"-")</f>
        <v>Placa GIFAFLOOR FHB 1200x600x38 mm</v>
      </c>
      <c r="C15" s="627" t="e">
        <f>VLOOKUP(#REF!,Sheet1!$A$4:$H$2722,7,1)</f>
        <v>#REF!</v>
      </c>
      <c r="D15" s="628" t="e">
        <f>VLOOKUP(#REF!,Sheet1!$A$4:$H$2722,7,1)</f>
        <v>#REF!</v>
      </c>
      <c r="E15" s="247" t="str">
        <f>IFERROR(VLOOKUP(A15,Sheet1!$A$4:$N$2722,7,1),"-")</f>
        <v xml:space="preserve">mp </v>
      </c>
      <c r="F15" s="247">
        <f>IFERROR(VLOOKUP(A15,Sheet1!$A$4:$N$2722,9,1),"-")</f>
        <v>38</v>
      </c>
      <c r="G15" s="247">
        <f>IFERROR(VLOOKUP(A15,Sheet1!$A$4:$N$2722,10,1),"-")</f>
        <v>600</v>
      </c>
      <c r="H15" s="247">
        <f>IFERROR(VLOOKUP(A15,Sheet1!$A$4:$N$2722,11,1),"-")</f>
        <v>1200</v>
      </c>
      <c r="I15" s="26">
        <f>IFERROR(VLOOKUP($A15,Sheet1!$A$4:$H$2722,8,1),"-")</f>
        <v>262.89</v>
      </c>
      <c r="J15" s="26">
        <f>I15-(I15*Cuprins!$H$33)</f>
        <v>262.89</v>
      </c>
      <c r="L15" s="810"/>
    </row>
    <row r="16" spans="1:12" ht="15" customHeight="1" x14ac:dyDescent="0.3">
      <c r="A16" s="108"/>
      <c r="B16" s="610" t="str">
        <f>IFERROR(VLOOKUP(A16,Sheet1!$A$4:$H$2722,5,0),"-")</f>
        <v>-</v>
      </c>
      <c r="C16" s="597"/>
      <c r="D16" s="622"/>
      <c r="E16" s="264" t="str">
        <f>IFERROR(VLOOKUP(A16,Sheet1!$A$4:$N$2722,7,1),"-")</f>
        <v>-</v>
      </c>
      <c r="F16" s="238" t="str">
        <f>IFERROR(VLOOKUP(A16,Sheet1!$A$4:$N$2722,9,1),"-")</f>
        <v>-</v>
      </c>
      <c r="G16" s="264" t="str">
        <f>IFERROR(VLOOKUP(A16,Sheet1!$A$4:$N$2722,10,1),"-")</f>
        <v>-</v>
      </c>
      <c r="H16" s="264" t="str">
        <f>IFERROR(VLOOKUP(A16,Sheet1!$A$4:$N$2722,11,1),"-")</f>
        <v>-</v>
      </c>
      <c r="I16" s="302" t="str">
        <f>IFERROR(VLOOKUP($A16,Sheet1!$A$4:$H$2722,8,1),"-")</f>
        <v>-</v>
      </c>
      <c r="J16" s="43">
        <v>0</v>
      </c>
      <c r="L16" s="810"/>
    </row>
    <row r="17" spans="1:12" ht="15" customHeight="1" x14ac:dyDescent="0.3">
      <c r="L17" s="494">
        <f>'Accesorii tencuiala'!L17:L18+1</f>
        <v>110</v>
      </c>
    </row>
    <row r="18" spans="1:12" ht="15" customHeight="1" x14ac:dyDescent="0.3">
      <c r="K18" s="7"/>
      <c r="L18" s="494"/>
    </row>
    <row r="19" spans="1:12" ht="15" customHeight="1" x14ac:dyDescent="0.3">
      <c r="A19" s="123"/>
      <c r="B19" s="369"/>
      <c r="C19" s="369"/>
      <c r="D19" s="369"/>
      <c r="E19" s="369"/>
      <c r="F19" s="369"/>
      <c r="G19" s="369"/>
      <c r="H19" s="369"/>
      <c r="I19" s="369"/>
      <c r="J19" s="369"/>
      <c r="K19" s="9"/>
      <c r="L19" s="809" t="s">
        <v>3274</v>
      </c>
    </row>
    <row r="20" spans="1:12" ht="15" customHeight="1" x14ac:dyDescent="0.3">
      <c r="A20" s="123"/>
      <c r="B20" s="369"/>
      <c r="C20" s="369"/>
      <c r="D20" s="369"/>
      <c r="E20" s="369"/>
      <c r="F20" s="369"/>
      <c r="G20" s="369"/>
      <c r="H20" s="369"/>
      <c r="I20" s="369"/>
      <c r="J20" s="369"/>
      <c r="L20" s="809"/>
    </row>
    <row r="21" spans="1:12" ht="15" customHeight="1" x14ac:dyDescent="0.3">
      <c r="A21" s="123"/>
      <c r="B21" s="369"/>
      <c r="C21" s="369"/>
      <c r="D21" s="369"/>
      <c r="E21" s="369"/>
      <c r="F21" s="369"/>
      <c r="G21" s="369"/>
      <c r="H21" s="369"/>
      <c r="I21" s="369"/>
      <c r="J21" s="369"/>
      <c r="K21" s="9"/>
      <c r="L21" s="809"/>
    </row>
    <row r="22" spans="1:12" ht="15" customHeight="1" x14ac:dyDescent="0.3">
      <c r="A22" s="123"/>
      <c r="B22" s="369"/>
      <c r="C22" s="369"/>
      <c r="D22" s="369"/>
      <c r="E22" s="369"/>
      <c r="F22" s="369"/>
      <c r="G22" s="369"/>
      <c r="H22" s="369"/>
      <c r="I22" s="369"/>
      <c r="J22" s="369"/>
      <c r="K22" s="9"/>
      <c r="L22" s="809"/>
    </row>
    <row r="23" spans="1:12" ht="15" customHeight="1" x14ac:dyDescent="0.3">
      <c r="A23" s="123"/>
      <c r="B23" s="369"/>
      <c r="C23" s="369"/>
      <c r="D23" s="369"/>
      <c r="E23" s="369"/>
      <c r="F23" s="369"/>
      <c r="G23" s="369"/>
      <c r="H23" s="369"/>
      <c r="I23" s="369"/>
      <c r="J23" s="369"/>
      <c r="K23" s="9"/>
      <c r="L23" s="809"/>
    </row>
    <row r="24" spans="1:12" ht="15" customHeight="1" x14ac:dyDescent="0.3">
      <c r="A24" s="123"/>
      <c r="B24" s="369"/>
      <c r="C24" s="369"/>
      <c r="D24" s="369"/>
      <c r="E24" s="369"/>
      <c r="F24" s="369"/>
      <c r="G24" s="369"/>
      <c r="H24" s="369"/>
      <c r="I24" s="369"/>
      <c r="J24" s="369"/>
      <c r="K24" s="9"/>
      <c r="L24" s="809"/>
    </row>
    <row r="25" spans="1:12" ht="15" customHeight="1" x14ac:dyDescent="0.3">
      <c r="A25" s="123"/>
      <c r="B25" s="369"/>
      <c r="C25" s="369"/>
      <c r="D25" s="369"/>
      <c r="E25" s="369"/>
      <c r="F25" s="369"/>
      <c r="G25" s="369"/>
      <c r="H25" s="369"/>
      <c r="I25" s="369"/>
      <c r="J25" s="369"/>
      <c r="K25" s="9"/>
      <c r="L25" s="809"/>
    </row>
    <row r="26" spans="1:12" ht="15" customHeight="1" x14ac:dyDescent="0.3">
      <c r="A26" s="123"/>
      <c r="B26" s="369"/>
      <c r="C26" s="369"/>
      <c r="D26" s="369"/>
      <c r="E26" s="369"/>
      <c r="F26" s="369"/>
      <c r="G26" s="369"/>
      <c r="H26" s="369"/>
      <c r="I26" s="369"/>
      <c r="J26" s="369"/>
      <c r="K26" s="9"/>
      <c r="L26" s="809"/>
    </row>
    <row r="27" spans="1:12" ht="15" customHeight="1" x14ac:dyDescent="0.3">
      <c r="A27" s="123"/>
      <c r="B27" s="369"/>
      <c r="C27" s="369"/>
      <c r="D27" s="369"/>
      <c r="E27" s="369"/>
      <c r="F27" s="369"/>
      <c r="G27" s="369"/>
      <c r="H27" s="369"/>
      <c r="I27" s="369"/>
      <c r="J27" s="369"/>
      <c r="K27" s="9"/>
      <c r="L27" s="809"/>
    </row>
    <row r="28" spans="1:12" ht="15" customHeight="1" x14ac:dyDescent="0.3">
      <c r="A28" s="123"/>
      <c r="B28" s="369"/>
      <c r="C28" s="369"/>
      <c r="D28" s="369"/>
      <c r="E28" s="369"/>
      <c r="F28" s="369"/>
      <c r="G28" s="369"/>
      <c r="H28" s="369"/>
      <c r="I28" s="369"/>
      <c r="J28" s="369"/>
      <c r="K28" s="9"/>
      <c r="L28" s="809"/>
    </row>
    <row r="29" spans="1:12" ht="15" customHeight="1" x14ac:dyDescent="0.3">
      <c r="A29" s="123"/>
      <c r="B29" s="369"/>
      <c r="C29" s="369"/>
      <c r="D29" s="369"/>
      <c r="E29" s="369"/>
      <c r="F29" s="369"/>
      <c r="G29" s="369"/>
      <c r="H29" s="369"/>
      <c r="I29" s="369"/>
      <c r="J29" s="369"/>
      <c r="K29" s="9"/>
      <c r="L29" s="809"/>
    </row>
    <row r="30" spans="1:12" ht="15" customHeight="1" x14ac:dyDescent="0.3">
      <c r="A30" s="123"/>
      <c r="B30" s="369"/>
      <c r="C30" s="369"/>
      <c r="D30" s="369"/>
      <c r="E30" s="369"/>
      <c r="F30" s="369"/>
      <c r="G30" s="369"/>
      <c r="H30" s="369"/>
      <c r="I30" s="369"/>
      <c r="J30" s="369"/>
      <c r="K30" s="9"/>
      <c r="L30" s="809"/>
    </row>
    <row r="31" spans="1:12" ht="15" customHeight="1" x14ac:dyDescent="0.3">
      <c r="A31" s="123"/>
      <c r="B31" s="369"/>
      <c r="C31" s="369"/>
      <c r="D31" s="369"/>
      <c r="E31" s="369"/>
      <c r="F31" s="369"/>
      <c r="G31" s="369"/>
      <c r="H31" s="369"/>
      <c r="I31" s="369"/>
      <c r="J31" s="369"/>
      <c r="L31" s="809"/>
    </row>
    <row r="32" spans="1:12" ht="15" customHeight="1" x14ac:dyDescent="0.3">
      <c r="A32" s="123"/>
      <c r="B32" s="369"/>
      <c r="C32" s="369"/>
      <c r="D32" s="369"/>
      <c r="E32" s="369"/>
      <c r="F32" s="369"/>
      <c r="G32" s="369"/>
      <c r="H32" s="369"/>
      <c r="I32" s="369"/>
      <c r="J32" s="369"/>
      <c r="L32" s="809"/>
    </row>
    <row r="33" spans="1:12" ht="15" customHeight="1" x14ac:dyDescent="0.3">
      <c r="A33" s="123"/>
      <c r="B33" s="369"/>
      <c r="C33" s="369"/>
      <c r="D33" s="369"/>
      <c r="E33" s="369"/>
      <c r="F33" s="369"/>
      <c r="G33" s="369"/>
      <c r="H33" s="369"/>
      <c r="I33" s="369"/>
      <c r="J33" s="369"/>
      <c r="L33" s="809"/>
    </row>
    <row r="34" spans="1:12" ht="15" customHeight="1" x14ac:dyDescent="0.3">
      <c r="A34" s="123"/>
      <c r="B34" s="369"/>
      <c r="C34" s="369"/>
      <c r="D34" s="369"/>
      <c r="E34" s="369"/>
      <c r="F34" s="369"/>
      <c r="G34" s="369"/>
      <c r="H34" s="369"/>
      <c r="I34" s="369"/>
      <c r="J34" s="369"/>
      <c r="L34" s="809"/>
    </row>
    <row r="35" spans="1:12" ht="15" customHeight="1" x14ac:dyDescent="0.3">
      <c r="A35" s="123"/>
      <c r="B35" s="369"/>
      <c r="C35" s="369"/>
      <c r="D35" s="369"/>
      <c r="E35" s="369"/>
      <c r="F35" s="369"/>
      <c r="G35" s="369"/>
      <c r="H35" s="369"/>
      <c r="I35" s="369"/>
      <c r="J35" s="369"/>
      <c r="L35" s="809"/>
    </row>
    <row r="36" spans="1:12" ht="15" customHeight="1" x14ac:dyDescent="0.3">
      <c r="A36" s="123"/>
      <c r="B36" s="369"/>
      <c r="C36" s="369"/>
      <c r="D36" s="369"/>
      <c r="E36" s="369"/>
      <c r="F36" s="369"/>
      <c r="G36" s="369"/>
      <c r="H36" s="369"/>
      <c r="I36" s="369"/>
      <c r="J36" s="369"/>
      <c r="L36" s="809"/>
    </row>
    <row r="37" spans="1:12" ht="15" customHeight="1" x14ac:dyDescent="0.3">
      <c r="A37" s="123"/>
      <c r="B37" s="369"/>
      <c r="C37" s="369"/>
      <c r="D37" s="369"/>
      <c r="E37" s="369"/>
      <c r="F37" s="369"/>
      <c r="G37" s="369"/>
      <c r="H37" s="369"/>
      <c r="I37" s="369"/>
      <c r="J37" s="369"/>
      <c r="L37" s="809"/>
    </row>
    <row r="38" spans="1:12" ht="15" customHeight="1" x14ac:dyDescent="0.3">
      <c r="A38" s="123"/>
      <c r="B38" s="369"/>
      <c r="C38" s="369"/>
      <c r="D38" s="369"/>
      <c r="E38" s="369"/>
      <c r="F38" s="369"/>
      <c r="G38" s="369"/>
      <c r="H38" s="369"/>
      <c r="I38" s="369"/>
      <c r="J38" s="369"/>
      <c r="K38" s="7"/>
      <c r="L38" s="809"/>
    </row>
    <row r="39" spans="1:12" ht="15" customHeight="1" x14ac:dyDescent="0.3">
      <c r="A39" s="123"/>
      <c r="B39" s="369"/>
      <c r="C39" s="369"/>
      <c r="D39" s="369"/>
      <c r="E39" s="369"/>
      <c r="F39" s="369"/>
      <c r="G39" s="369"/>
      <c r="H39" s="369"/>
      <c r="I39" s="369"/>
      <c r="J39" s="369"/>
      <c r="L39" s="809"/>
    </row>
    <row r="40" spans="1:12" ht="15" customHeight="1" x14ac:dyDescent="0.3">
      <c r="A40" s="123"/>
      <c r="B40" s="369"/>
      <c r="C40" s="369"/>
      <c r="D40" s="369"/>
      <c r="E40" s="369"/>
      <c r="F40" s="369"/>
      <c r="G40" s="369"/>
      <c r="H40" s="369"/>
      <c r="I40" s="369"/>
      <c r="J40" s="369"/>
      <c r="L40" s="809"/>
    </row>
    <row r="41" spans="1:12" ht="15" customHeight="1" x14ac:dyDescent="0.3">
      <c r="A41" s="123"/>
      <c r="B41" s="369"/>
      <c r="C41" s="369"/>
      <c r="D41" s="369"/>
      <c r="E41" s="369"/>
      <c r="F41" s="369"/>
      <c r="G41" s="369"/>
      <c r="H41" s="369"/>
      <c r="I41" s="369"/>
      <c r="J41" s="369"/>
      <c r="K41" s="9"/>
      <c r="L41" s="809"/>
    </row>
    <row r="42" spans="1:12" ht="15" customHeight="1" x14ac:dyDescent="0.3">
      <c r="A42" s="123"/>
      <c r="B42" s="369"/>
      <c r="C42" s="369"/>
      <c r="D42" s="369"/>
      <c r="E42" s="369"/>
      <c r="F42" s="369"/>
      <c r="G42" s="369"/>
      <c r="H42" s="369"/>
      <c r="I42" s="369"/>
      <c r="J42" s="369"/>
      <c r="L42" s="809"/>
    </row>
    <row r="43" spans="1:12" ht="15" customHeight="1" x14ac:dyDescent="0.3">
      <c r="A43" s="123"/>
      <c r="B43" s="369"/>
      <c r="C43" s="369"/>
      <c r="D43" s="369"/>
      <c r="E43" s="369"/>
      <c r="F43" s="369"/>
      <c r="G43" s="369"/>
      <c r="H43" s="369"/>
      <c r="I43" s="369"/>
      <c r="J43" s="369"/>
      <c r="L43" s="809"/>
    </row>
    <row r="44" spans="1:12" ht="15" customHeight="1" x14ac:dyDescent="0.3">
      <c r="A44" s="123"/>
      <c r="B44" s="369"/>
      <c r="C44" s="369"/>
      <c r="D44" s="369"/>
      <c r="E44" s="369"/>
      <c r="F44" s="369"/>
      <c r="G44" s="369"/>
      <c r="H44" s="369"/>
      <c r="I44" s="369"/>
      <c r="J44" s="369"/>
      <c r="L44" s="809"/>
    </row>
    <row r="45" spans="1:12" ht="15" customHeight="1" x14ac:dyDescent="0.3">
      <c r="A45" s="123"/>
      <c r="B45" s="369"/>
      <c r="C45" s="369"/>
      <c r="D45" s="369"/>
      <c r="E45" s="369"/>
      <c r="F45" s="369"/>
      <c r="G45" s="369"/>
      <c r="H45" s="369"/>
      <c r="I45" s="369"/>
      <c r="J45" s="369"/>
      <c r="K45" s="7"/>
      <c r="L45" s="809"/>
    </row>
    <row r="46" spans="1:12" ht="15" customHeight="1" x14ac:dyDescent="0.3">
      <c r="A46" s="123"/>
      <c r="B46" s="369"/>
      <c r="C46" s="369"/>
      <c r="D46" s="369"/>
      <c r="E46" s="369"/>
      <c r="F46" s="369"/>
      <c r="G46" s="369"/>
      <c r="H46" s="369"/>
      <c r="I46" s="369"/>
      <c r="J46" s="369"/>
      <c r="L46" s="809"/>
    </row>
    <row r="47" spans="1:12" ht="15" customHeight="1" x14ac:dyDescent="0.3">
      <c r="A47" s="123"/>
      <c r="B47" s="369"/>
      <c r="C47" s="369"/>
      <c r="D47" s="369"/>
      <c r="E47" s="369"/>
      <c r="F47" s="369"/>
      <c r="G47" s="369"/>
      <c r="H47" s="369"/>
      <c r="I47" s="369"/>
      <c r="J47" s="369"/>
      <c r="L47" s="809"/>
    </row>
    <row r="48" spans="1:12" ht="15" customHeight="1" x14ac:dyDescent="0.3">
      <c r="A48" s="123"/>
      <c r="B48" s="369"/>
      <c r="C48" s="369"/>
      <c r="D48" s="369"/>
      <c r="E48" s="369"/>
      <c r="F48" s="369"/>
      <c r="G48" s="369"/>
      <c r="H48" s="369"/>
      <c r="I48" s="369"/>
      <c r="J48" s="369"/>
      <c r="L48" s="809"/>
    </row>
    <row r="49" spans="1:12" ht="15" customHeight="1" x14ac:dyDescent="0.3">
      <c r="A49" s="123"/>
      <c r="B49" s="369"/>
      <c r="C49" s="369"/>
      <c r="D49" s="369"/>
      <c r="E49" s="369"/>
      <c r="F49" s="369"/>
      <c r="G49" s="369"/>
      <c r="H49" s="369"/>
      <c r="I49" s="369"/>
      <c r="J49" s="369"/>
      <c r="L49" s="809"/>
    </row>
    <row r="50" spans="1:12" ht="15" customHeight="1" x14ac:dyDescent="0.3">
      <c r="A50" s="123"/>
      <c r="B50" s="369"/>
      <c r="C50" s="369"/>
      <c r="D50" s="369"/>
      <c r="E50" s="369"/>
      <c r="F50" s="369"/>
      <c r="G50" s="369"/>
      <c r="H50" s="369"/>
      <c r="I50" s="369"/>
      <c r="J50" s="369"/>
      <c r="K50" s="9"/>
      <c r="L50" s="809"/>
    </row>
    <row r="51" spans="1:12" ht="15" customHeight="1" x14ac:dyDescent="0.3">
      <c r="A51" s="123"/>
      <c r="B51" s="369"/>
      <c r="C51" s="369"/>
      <c r="D51" s="369"/>
      <c r="E51" s="369"/>
      <c r="F51" s="369"/>
      <c r="G51" s="369"/>
      <c r="H51" s="369"/>
      <c r="I51" s="369"/>
      <c r="J51" s="369"/>
      <c r="K51" s="7"/>
      <c r="L51" s="809"/>
    </row>
    <row r="52" spans="1:12" ht="15" customHeight="1" x14ac:dyDescent="0.3">
      <c r="A52" s="123"/>
      <c r="B52" s="369"/>
      <c r="C52" s="369"/>
      <c r="D52" s="369"/>
      <c r="E52" s="369"/>
      <c r="F52" s="369"/>
      <c r="G52" s="369"/>
      <c r="H52" s="369"/>
      <c r="I52" s="369"/>
      <c r="J52" s="369"/>
      <c r="L52" s="809"/>
    </row>
    <row r="53" spans="1:12" ht="15" customHeight="1" x14ac:dyDescent="0.3">
      <c r="A53" s="123"/>
      <c r="B53" s="369"/>
      <c r="C53" s="369"/>
      <c r="D53" s="369"/>
      <c r="E53" s="369"/>
      <c r="F53" s="369"/>
      <c r="G53" s="369"/>
      <c r="H53" s="369"/>
      <c r="I53" s="369"/>
      <c r="J53" s="369"/>
      <c r="L53" s="809"/>
    </row>
    <row r="54" spans="1:12" ht="15" customHeight="1" x14ac:dyDescent="0.3">
      <c r="A54" s="123"/>
      <c r="B54" s="369"/>
      <c r="C54" s="369"/>
      <c r="D54" s="369"/>
      <c r="E54" s="369"/>
      <c r="F54" s="369"/>
      <c r="G54" s="369"/>
      <c r="H54" s="369"/>
      <c r="I54" s="369"/>
      <c r="J54" s="369"/>
      <c r="L54" s="810" t="s">
        <v>3278</v>
      </c>
    </row>
    <row r="55" spans="1:12" ht="15" customHeight="1" thickBot="1" x14ac:dyDescent="0.35">
      <c r="A55" s="123"/>
      <c r="B55" s="369"/>
      <c r="C55" s="369"/>
      <c r="D55" s="369"/>
      <c r="E55" s="369"/>
      <c r="F55" s="369"/>
      <c r="G55" s="369"/>
      <c r="H55" s="369"/>
      <c r="I55" s="369"/>
      <c r="J55" s="369"/>
      <c r="L55" s="810"/>
    </row>
    <row r="56" spans="1:12" ht="15" customHeight="1" x14ac:dyDescent="0.3">
      <c r="A56" s="686"/>
      <c r="B56" s="794" t="s">
        <v>3275</v>
      </c>
      <c r="C56" s="794"/>
      <c r="D56" s="794"/>
      <c r="E56" s="794"/>
      <c r="F56" s="794"/>
      <c r="G56" s="794"/>
      <c r="H56" s="794"/>
      <c r="I56" s="738"/>
      <c r="J56" s="664"/>
      <c r="L56" s="810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0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0"/>
    </row>
    <row r="59" spans="1:12" ht="15" customHeight="1" x14ac:dyDescent="0.3">
      <c r="A59" s="1"/>
      <c r="B59" s="273"/>
      <c r="C59" s="274"/>
      <c r="D59" s="274"/>
      <c r="E59" s="274"/>
      <c r="F59" s="274"/>
      <c r="G59" s="274"/>
      <c r="H59" s="275"/>
      <c r="I59" s="276"/>
      <c r="J59" s="276"/>
      <c r="K59" s="8"/>
      <c r="L59" s="810"/>
    </row>
    <row r="60" spans="1:12" ht="15" customHeight="1" x14ac:dyDescent="0.3">
      <c r="A60" s="667"/>
      <c r="B60" s="669" t="s">
        <v>3276</v>
      </c>
      <c r="C60" s="669"/>
      <c r="D60" s="669"/>
      <c r="E60" s="669"/>
      <c r="F60" s="669"/>
      <c r="G60" s="669"/>
      <c r="H60" s="669"/>
      <c r="I60" s="671"/>
      <c r="J60" s="672"/>
      <c r="L60" s="810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0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810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0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0"/>
    </row>
    <row r="65" spans="1:12" ht="15" customHeight="1" x14ac:dyDescent="0.3">
      <c r="A65" s="106">
        <f>Sheet1!A1620</f>
        <v>451026100500</v>
      </c>
      <c r="B65" s="773" t="str">
        <f>IFERROR(VLOOKUP(A65,Sheet1!$A$4:$H$2722,5,0),"-")</f>
        <v>Panou Lindner NORTEC YP 44 ST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buc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215.2</v>
      </c>
      <c r="J65" s="26">
        <f>I65-(I65*Cuprins!$H$35)</f>
        <v>215.2</v>
      </c>
      <c r="L65" s="810"/>
    </row>
    <row r="66" spans="1:12" ht="15" customHeight="1" x14ac:dyDescent="0.3">
      <c r="A66" s="107">
        <f>Sheet1!A1621</f>
        <v>451026102000</v>
      </c>
      <c r="B66" s="744" t="str">
        <f>IFERROR(VLOOKUP(A66,Sheet1!$A$4:$H$2722,5,0),"-")</f>
        <v>Panou  Ligna 38 K Al-Al, 600x600</v>
      </c>
      <c r="C66" s="728"/>
      <c r="D66" s="745"/>
      <c r="E66" s="235" t="str">
        <f>IFERROR(VLOOKUP(A66,Sheet1!$A$4:$N$2722,7,1),"-")</f>
        <v>buc</v>
      </c>
      <c r="F66" s="237">
        <f>IFERROR(VLOOKUP(A66,Sheet1!$A$4:$N$2722,9,1),"-")</f>
        <v>38</v>
      </c>
      <c r="G66" s="242">
        <f>IFERROR(VLOOKUP(A66,Sheet1!$A$4:$N$2722,10,1),"-")</f>
        <v>600</v>
      </c>
      <c r="H66" s="235">
        <f>IFERROR(VLOOKUP(A66,Sheet1!$A$4:$N$2722,11,1),"-")</f>
        <v>600</v>
      </c>
      <c r="I66" s="292">
        <f>IFERROR(VLOOKUP($A66,Sheet1!$A$4:$H$2722,8,1),"-")</f>
        <v>0</v>
      </c>
      <c r="J66" s="42">
        <f>I66-(I66*Cuprins!$H$35)</f>
        <v>0</v>
      </c>
      <c r="L66" s="810"/>
    </row>
    <row r="67" spans="1:12" ht="15" customHeight="1" x14ac:dyDescent="0.3">
      <c r="A67" s="106">
        <f>Sheet1!A1623</f>
        <v>451026104000</v>
      </c>
      <c r="B67" s="773" t="str">
        <f>IFERROR(VLOOKUP(A67,Sheet1!$A$4:$H$2722,5,0),"-")</f>
        <v>Panou Ligna K 38 AL  600x600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buc</v>
      </c>
      <c r="F67" s="247">
        <f>IFERROR(VLOOKUP(A67,Sheet1!$A$4:$N$2722,9,1),"-")</f>
        <v>38</v>
      </c>
      <c r="G67" s="247">
        <f>IFERROR(VLOOKUP(A67,Sheet1!$A$4:$N$2722,10,1),"-")</f>
        <v>600</v>
      </c>
      <c r="H67" s="247">
        <f>IFERROR(VLOOKUP(A67,Sheet1!$A$4:$N$2722,11,1),"-")</f>
        <v>600</v>
      </c>
      <c r="I67" s="26">
        <f>IFERROR(VLOOKUP($A67,Sheet1!$A$4:$H$2722,8,1),"-")</f>
        <v>52.51</v>
      </c>
      <c r="J67" s="26">
        <f>I67-(I67*Cuprins!$H$35)</f>
        <v>52.51</v>
      </c>
      <c r="L67" s="810"/>
    </row>
    <row r="68" spans="1:12" ht="15" customHeight="1" x14ac:dyDescent="0.3">
      <c r="A68" s="107">
        <f>Sheet1!A1622</f>
        <v>451026103000</v>
      </c>
      <c r="B68" s="744" t="str">
        <f>IFERROR(VLOOKUP(A68,Sheet1!$A$4:$H$2722,5,0),"-")</f>
        <v>Panou Ligna Modeplan 577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buc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57.22</v>
      </c>
      <c r="J68" s="42">
        <f>I68-(I68*Cuprins!$H$35)</f>
        <v>57.22</v>
      </c>
      <c r="K68" s="7"/>
      <c r="L68" s="810"/>
    </row>
    <row r="69" spans="1:12" ht="15" customHeight="1" x14ac:dyDescent="0.3">
      <c r="A69" s="106">
        <f>Sheet1!A1624</f>
        <v>451026202000</v>
      </c>
      <c r="B69" s="773" t="str">
        <f>IFERROR(VLOOKUP(A69,Sheet1!$A$4:$H$2722,5,0),"-")</f>
        <v>Panou NORTEC 28 x 600 x 600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buc</v>
      </c>
      <c r="F69" s="247">
        <f>IFERROR(VLOOKUP(A69,Sheet1!$A$4:$N$2722,9,1),"-")</f>
        <v>28</v>
      </c>
      <c r="G69" s="247">
        <f>IFERROR(VLOOKUP(A69,Sheet1!$A$4:$N$2722,10,1),"-")</f>
        <v>600</v>
      </c>
      <c r="H69" s="247">
        <f>IFERROR(VLOOKUP(A69,Sheet1!$A$4:$N$2722,11,1),"-")</f>
        <v>600</v>
      </c>
      <c r="I69" s="26">
        <f>IFERROR(VLOOKUP($A69,Sheet1!$A$4:$H$2722,8,1),"-")</f>
        <v>72.67</v>
      </c>
      <c r="J69" s="26">
        <f>I69-(I69*Cuprins!$H$35)</f>
        <v>72.67</v>
      </c>
      <c r="K69" s="9"/>
      <c r="L69" s="494">
        <f>L17+1</f>
        <v>111</v>
      </c>
    </row>
    <row r="70" spans="1:12" ht="15" customHeight="1" x14ac:dyDescent="0.3">
      <c r="A70" s="107">
        <f>Sheet1!A1625</f>
        <v>451026204000</v>
      </c>
      <c r="B70" s="744" t="str">
        <f>IFERROR(VLOOKUP(A70,Sheet1!$A$4:$H$2722,5,0),"-")</f>
        <v>Panou NORTEC S30 30 x 600 x 600 AL-PVC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buc</v>
      </c>
      <c r="F70" s="237">
        <f>IFERROR(VLOOKUP(A70,Sheet1!$A$4:$N$2722,9,1),"-")</f>
        <v>30</v>
      </c>
      <c r="G70" s="242">
        <f>IFERROR(VLOOKUP(A70,Sheet1!$A$4:$N$2722,10,1),"-")</f>
        <v>600</v>
      </c>
      <c r="H70" s="235">
        <f>IFERROR(VLOOKUP(A70,Sheet1!$A$4:$N$2722,11,1),"-")</f>
        <v>600</v>
      </c>
      <c r="I70" s="292">
        <f>IFERROR(VLOOKUP($A70,Sheet1!$A$4:$H$2722,8,1),"-")</f>
        <v>162.4</v>
      </c>
      <c r="J70" s="42">
        <f>I70-(I70*Cuprins!$H$35)</f>
        <v>162.4</v>
      </c>
      <c r="L70" s="494"/>
    </row>
    <row r="71" spans="1:12" ht="15" customHeight="1" x14ac:dyDescent="0.3">
      <c r="A71" s="106">
        <f>Sheet1!A1626</f>
        <v>451026205000</v>
      </c>
      <c r="B71" s="773" t="str">
        <f>IFERROR(VLOOKUP(A71,Sheet1!$A$4:$H$2722,5,0),"-")</f>
        <v>Panou Lindner NORTEC G30 T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buc</v>
      </c>
      <c r="F71" s="247">
        <f>IFERROR(VLOOKUP(A71,Sheet1!$A$4:$N$2722,9,1),"-")</f>
        <v>30</v>
      </c>
      <c r="G71" s="247">
        <f>IFERROR(VLOOKUP(A71,Sheet1!$A$4:$N$2722,10,1),"-")</f>
        <v>600</v>
      </c>
      <c r="H71" s="247">
        <f>IFERROR(VLOOKUP(A71,Sheet1!$A$4:$N$2722,11,1),"-")</f>
        <v>600</v>
      </c>
      <c r="I71" s="26">
        <f>IFERROR(VLOOKUP($A71,Sheet1!$A$4:$H$2722,8,1),"-")</f>
        <v>113.16</v>
      </c>
      <c r="J71" s="26">
        <f>I71-(I71*Cuprins!$H$35)</f>
        <v>113.16</v>
      </c>
      <c r="K71" s="9"/>
      <c r="L71" s="809" t="s">
        <v>3274</v>
      </c>
    </row>
    <row r="72" spans="1:12" ht="15" customHeight="1" x14ac:dyDescent="0.3">
      <c r="A72" s="107">
        <f>Sheet1!A1627</f>
        <v>451026206000</v>
      </c>
      <c r="B72" s="744" t="str">
        <f>IFERROR(VLOOKUP(A72,Sheet1!$A$4:$H$2722,5,0),"-")</f>
        <v xml:space="preserve">Panou Lindner NORTEC U34 ST, 34x600x600 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buc</v>
      </c>
      <c r="F72" s="237">
        <f>IFERROR(VLOOKUP(A72,Sheet1!$A$4:$N$2722,9,1),"-")</f>
        <v>34</v>
      </c>
      <c r="G72" s="242">
        <f>IFERROR(VLOOKUP(A72,Sheet1!$A$4:$N$2722,10,1),"-")</f>
        <v>600</v>
      </c>
      <c r="H72" s="235">
        <f>IFERROR(VLOOKUP(A72,Sheet1!$A$4:$N$2722,11,1),"-")</f>
        <v>600</v>
      </c>
      <c r="I72" s="292">
        <f>IFERROR(VLOOKUP($A72,Sheet1!$A$4:$H$2722,8,1),"-")</f>
        <v>130.21</v>
      </c>
      <c r="J72" s="42">
        <f>I72-(I72*Cuprins!$H$35)</f>
        <v>130.21</v>
      </c>
      <c r="K72" s="9"/>
      <c r="L72" s="809"/>
    </row>
    <row r="73" spans="1:12" ht="15" customHeight="1" x14ac:dyDescent="0.3">
      <c r="A73" s="106">
        <f>Sheet1!A1628</f>
        <v>451026207000</v>
      </c>
      <c r="B73" s="773" t="str">
        <f>IFERROR(VLOOKUP(A73,Sheet1!$A$4:$H$2722,5,0),"-")</f>
        <v>Panou Lindner NORTEC G34 ST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>buc</v>
      </c>
      <c r="F73" s="247">
        <f>IFERROR(VLOOKUP(A73,Sheet1!$A$4:$N$2722,9,1),"-")</f>
        <v>34</v>
      </c>
      <c r="G73" s="247">
        <f>IFERROR(VLOOKUP(A73,Sheet1!$A$4:$N$2722,10,1),"-")</f>
        <v>600</v>
      </c>
      <c r="H73" s="247">
        <f>IFERROR(VLOOKUP(A73,Sheet1!$A$4:$N$2722,11,1),"-")</f>
        <v>600</v>
      </c>
      <c r="I73" s="26">
        <f>IFERROR(VLOOKUP($A73,Sheet1!$A$4:$H$2722,8,1),"-")</f>
        <v>114.57</v>
      </c>
      <c r="J73" s="26">
        <f>I73-(I73*Cuprins!$H$35)</f>
        <v>114.57</v>
      </c>
      <c r="K73" s="9"/>
      <c r="L73" s="809"/>
    </row>
    <row r="74" spans="1:12" ht="15" customHeight="1" x14ac:dyDescent="0.3">
      <c r="A74" s="107">
        <f>Sheet1!A1629</f>
        <v>451026208000</v>
      </c>
      <c r="B74" s="744" t="str">
        <f>IFERROR(VLOOKUP(A74,Sheet1!$A$4:$H$2722,5,0),"-")</f>
        <v>Panou CS 600x600 Nortec L38ST</v>
      </c>
      <c r="C74" s="728" t="e">
        <f>VLOOKUP(#REF!,Sheet1!$A$4:$H$2722,7,1)</f>
        <v>#REF!</v>
      </c>
      <c r="D74" s="745" t="e">
        <f>VLOOKUP(#REF!,Sheet1!$A$4:$H$2722,7,1)</f>
        <v>#REF!</v>
      </c>
      <c r="E74" s="235" t="str">
        <f>IFERROR(VLOOKUP(A74,Sheet1!$A$4:$N$2722,7,1),"-")</f>
        <v>buc</v>
      </c>
      <c r="F74" s="237">
        <f>IFERROR(VLOOKUP(A74,Sheet1!$A$4:$N$2722,9,1),"-")</f>
        <v>38</v>
      </c>
      <c r="G74" s="242">
        <f>IFERROR(VLOOKUP(A74,Sheet1!$A$4:$N$2722,10,1),"-")</f>
        <v>600</v>
      </c>
      <c r="H74" s="235">
        <f>IFERROR(VLOOKUP(A74,Sheet1!$A$4:$N$2722,11,1),"-")</f>
        <v>600</v>
      </c>
      <c r="I74" s="292">
        <f>IFERROR(VLOOKUP($A74,Sheet1!$A$4:$H$2722,8,1),"-")</f>
        <v>117.57</v>
      </c>
      <c r="J74" s="42">
        <f>I74-(I74*Cuprins!$H$35)</f>
        <v>117.57</v>
      </c>
      <c r="K74" s="9"/>
      <c r="L74" s="809"/>
    </row>
    <row r="75" spans="1:12" ht="15" customHeight="1" x14ac:dyDescent="0.3">
      <c r="A75" s="106">
        <f>Sheet1!A1630</f>
        <v>451026300500</v>
      </c>
      <c r="B75" s="773" t="str">
        <f>IFERROR(VLOOKUP(A75,Sheet1!$A$4:$H$2722,5,0),"-")</f>
        <v>Panou perforat VENTEC M34 15% cu PVC</v>
      </c>
      <c r="C75" s="774" t="e">
        <f>VLOOKUP(#REF!,Sheet1!$A$4:$H$2722,7,1)</f>
        <v>#REF!</v>
      </c>
      <c r="D75" s="775" t="e">
        <f>VLOOKUP(#REF!,Sheet1!$A$4:$H$2722,7,1)</f>
        <v>#REF!</v>
      </c>
      <c r="E75" s="247" t="str">
        <f>IFERROR(VLOOKUP(A75,Sheet1!$A$4:$N$2722,7,1),"-")</f>
        <v>buc</v>
      </c>
      <c r="F75" s="247">
        <f>IFERROR(VLOOKUP(A75,Sheet1!$A$4:$N$2722,9,1),"-")</f>
        <v>0</v>
      </c>
      <c r="G75" s="247">
        <f>IFERROR(VLOOKUP(A75,Sheet1!$A$4:$N$2722,10,1),"-")</f>
        <v>0</v>
      </c>
      <c r="H75" s="247">
        <f>IFERROR(VLOOKUP(A75,Sheet1!$A$4:$N$2722,11,1),"-")</f>
        <v>0</v>
      </c>
      <c r="I75" s="26">
        <f>IFERROR(VLOOKUP($A75,Sheet1!$A$4:$H$2722,8,1),"-")</f>
        <v>441.15</v>
      </c>
      <c r="J75" s="26">
        <f>I75-(I75*Cuprins!$H$35)</f>
        <v>441.15</v>
      </c>
      <c r="K75" s="9"/>
      <c r="L75" s="809"/>
    </row>
    <row r="76" spans="1:12" ht="15" customHeight="1" x14ac:dyDescent="0.3">
      <c r="A76" s="107">
        <f>Sheet1!A1631</f>
        <v>451026301000</v>
      </c>
      <c r="B76" s="744" t="str">
        <f>IFERROR(VLOOKUP(A76,Sheet1!$A$4:$H$2722,5,0),"-")</f>
        <v>Panou perforat VENTEC S34 38% cu PVC</v>
      </c>
      <c r="C76" s="728" t="e">
        <f>VLOOKUP(#REF!,Sheet1!$A$4:$H$2722,7,1)</f>
        <v>#REF!</v>
      </c>
      <c r="D76" s="745" t="e">
        <f>VLOOKUP(#REF!,Sheet1!$A$4:$H$2722,7,1)</f>
        <v>#REF!</v>
      </c>
      <c r="E76" s="235" t="str">
        <f>IFERROR(VLOOKUP(A76,Sheet1!$A$4:$N$2722,7,1),"-")</f>
        <v>buc</v>
      </c>
      <c r="F76" s="237">
        <f>IFERROR(VLOOKUP(A76,Sheet1!$A$4:$N$2722,9,1),"-")</f>
        <v>0</v>
      </c>
      <c r="G76" s="242">
        <f>IFERROR(VLOOKUP(A76,Sheet1!$A$4:$N$2722,10,1),"-")</f>
        <v>0</v>
      </c>
      <c r="H76" s="235">
        <f>IFERROR(VLOOKUP(A76,Sheet1!$A$4:$N$2722,11,1),"-")</f>
        <v>0</v>
      </c>
      <c r="I76" s="292">
        <f>IFERROR(VLOOKUP($A76,Sheet1!$A$4:$H$2722,8,1),"-")</f>
        <v>445.7</v>
      </c>
      <c r="J76" s="42">
        <f>I76-(I76*Cuprins!$H$35)</f>
        <v>445.7</v>
      </c>
      <c r="K76" s="9"/>
      <c r="L76" s="809"/>
    </row>
    <row r="77" spans="1:12" ht="15" customHeight="1" x14ac:dyDescent="0.3">
      <c r="A77" s="106">
        <f>Sheet1!A1632</f>
        <v>451026500500</v>
      </c>
      <c r="B77" s="773" t="str">
        <f>IFERROR(VLOOKUP(A77,Sheet1!$A$4:$H$2722,5,0),"-")</f>
        <v>Rampa pardoseala 600x1000x3500</v>
      </c>
      <c r="C77" s="774" t="e">
        <f>VLOOKUP(#REF!,Sheet1!$A$4:$H$2722,7,1)</f>
        <v>#REF!</v>
      </c>
      <c r="D77" s="775" t="e">
        <f>VLOOKUP(#REF!,Sheet1!$A$4:$H$2722,7,1)</f>
        <v>#REF!</v>
      </c>
      <c r="E77" s="247" t="str">
        <f>IFERROR(VLOOKUP(A77,Sheet1!$A$4:$N$2722,7,1),"-")</f>
        <v>buc</v>
      </c>
      <c r="F77" s="247">
        <f>IFERROR(VLOOKUP(A77,Sheet1!$A$4:$N$2722,9,1),"-")</f>
        <v>0</v>
      </c>
      <c r="G77" s="247">
        <f>IFERROR(VLOOKUP(A77,Sheet1!$A$4:$N$2722,10,1),"-")</f>
        <v>1000</v>
      </c>
      <c r="H77" s="247">
        <f>IFERROR(VLOOKUP(A77,Sheet1!$A$4:$N$2722,11,1),"-")</f>
        <v>3500</v>
      </c>
      <c r="I77" s="26">
        <f>IFERROR(VLOOKUP($A77,Sheet1!$A$4:$H$2722,8,1),"-")</f>
        <v>8227.3799999999992</v>
      </c>
      <c r="J77" s="26">
        <f>I77-(I77*Cuprins!$H$35)</f>
        <v>8227.3799999999992</v>
      </c>
      <c r="K77" s="9"/>
      <c r="L77" s="809"/>
    </row>
    <row r="78" spans="1:12" ht="15" customHeight="1" x14ac:dyDescent="0.3">
      <c r="A78" s="108"/>
      <c r="B78" s="610" t="str">
        <f>IFERROR(VLOOKUP(A78,Sheet1!$A$4:$H$2722,5,0),"-")</f>
        <v>-</v>
      </c>
      <c r="C78" s="597" t="e">
        <f>VLOOKUP(#REF!,Sheet1!$A$4:$H$2722,7,1)</f>
        <v>#REF!</v>
      </c>
      <c r="D78" s="622" t="e">
        <f>VLOOKUP(#REF!,Sheet1!$A$4:$H$2722,7,1)</f>
        <v>#REF!</v>
      </c>
      <c r="E78" s="264" t="str">
        <f>IFERROR(VLOOKUP(A78,Sheet1!$A$4:$N$2722,7,1),"-")</f>
        <v>-</v>
      </c>
      <c r="F78" s="238" t="str">
        <f>IFERROR(VLOOKUP(A78,Sheet1!$A$4:$N$2722,9,1),"-")</f>
        <v>-</v>
      </c>
      <c r="G78" s="264" t="str">
        <f>IFERROR(VLOOKUP(A78,Sheet1!$A$4:$N$2722,10,1),"-")</f>
        <v>-</v>
      </c>
      <c r="H78" s="264" t="str">
        <f>IFERROR(VLOOKUP(A78,Sheet1!$A$4:$N$2722,11,1),"-")</f>
        <v>-</v>
      </c>
      <c r="I78" s="302" t="str">
        <f>IFERROR(VLOOKUP($A78,Sheet1!$A$4:$H$2722,8,1),"-")</f>
        <v>-</v>
      </c>
      <c r="J78" s="43" t="str">
        <f>IFERROR(VLOOKUP($A78,Sheet1!$A$4:$H$2722,8,1),"-")</f>
        <v>-</v>
      </c>
      <c r="K78" s="9"/>
      <c r="L78" s="809"/>
    </row>
    <row r="79" spans="1:12" ht="15" customHeight="1" x14ac:dyDescent="0.3">
      <c r="K79" s="9"/>
      <c r="L79" s="809"/>
    </row>
    <row r="80" spans="1:12" ht="15" customHeight="1" x14ac:dyDescent="0.3">
      <c r="K80" s="9"/>
      <c r="L80" s="809"/>
    </row>
    <row r="81" spans="1:12" ht="15" customHeight="1" x14ac:dyDescent="0.3">
      <c r="A81" s="667"/>
      <c r="B81" s="669" t="s">
        <v>3277</v>
      </c>
      <c r="C81" s="669"/>
      <c r="D81" s="669"/>
      <c r="E81" s="669"/>
      <c r="F81" s="669"/>
      <c r="G81" s="669"/>
      <c r="H81" s="669"/>
      <c r="I81" s="671"/>
      <c r="J81" s="672"/>
      <c r="K81" s="9"/>
      <c r="L81" s="809"/>
    </row>
    <row r="82" spans="1:12" ht="15" customHeight="1" x14ac:dyDescent="0.3">
      <c r="A82" s="668"/>
      <c r="B82" s="670"/>
      <c r="C82" s="670"/>
      <c r="D82" s="670"/>
      <c r="E82" s="670"/>
      <c r="F82" s="670"/>
      <c r="G82" s="670"/>
      <c r="H82" s="670"/>
      <c r="I82" s="673"/>
      <c r="J82" s="674"/>
      <c r="K82" s="9"/>
      <c r="L82" s="809"/>
    </row>
    <row r="83" spans="1:12" ht="15" customHeight="1" x14ac:dyDescent="0.3">
      <c r="A83" s="520" t="s">
        <v>2989</v>
      </c>
      <c r="B83" s="630" t="s">
        <v>2996</v>
      </c>
      <c r="C83" s="631"/>
      <c r="D83" s="786"/>
      <c r="E83" s="642" t="s">
        <v>3035</v>
      </c>
      <c r="F83" s="789" t="s">
        <v>2991</v>
      </c>
      <c r="G83" s="789" t="s">
        <v>2990</v>
      </c>
      <c r="H83" s="780" t="s">
        <v>3010</v>
      </c>
      <c r="I83" s="783" t="s">
        <v>3430</v>
      </c>
      <c r="J83" s="498" t="s">
        <v>3431</v>
      </c>
      <c r="K83" s="9"/>
      <c r="L83" s="809"/>
    </row>
    <row r="84" spans="1:12" ht="15" customHeight="1" x14ac:dyDescent="0.3">
      <c r="A84" s="521"/>
      <c r="B84" s="632"/>
      <c r="C84" s="633"/>
      <c r="D84" s="787"/>
      <c r="E84" s="643"/>
      <c r="F84" s="790"/>
      <c r="G84" s="790"/>
      <c r="H84" s="781"/>
      <c r="I84" s="784"/>
      <c r="J84" s="500"/>
      <c r="L84" s="809"/>
    </row>
    <row r="85" spans="1:12" ht="15" customHeight="1" x14ac:dyDescent="0.3">
      <c r="A85" s="785"/>
      <c r="B85" s="634"/>
      <c r="C85" s="635"/>
      <c r="D85" s="788"/>
      <c r="E85" s="644"/>
      <c r="F85" s="791"/>
      <c r="G85" s="791"/>
      <c r="H85" s="782"/>
      <c r="I85" s="784"/>
      <c r="J85" s="500"/>
      <c r="L85" s="809"/>
    </row>
    <row r="86" spans="1:12" ht="15" customHeight="1" x14ac:dyDescent="0.3">
      <c r="A86" s="106">
        <f>Sheet1!A1675</f>
        <v>452226201000</v>
      </c>
      <c r="B86" s="773" t="str">
        <f>IFERROR(VLOOKUP(A86,Sheet1!$A$4:$H$2722,5,0),"-")</f>
        <v>Banda etansare pt. pardoseala</v>
      </c>
      <c r="C86" s="774" t="e">
        <f>VLOOKUP(#REF!,Sheet1!$A$4:$H$2722,7,1)</f>
        <v>#REF!</v>
      </c>
      <c r="D86" s="775" t="e">
        <f>VLOOKUP(#REF!,Sheet1!$A$4:$H$2722,7,1)</f>
        <v>#REF!</v>
      </c>
      <c r="E86" s="247" t="str">
        <f>IFERROR(VLOOKUP(A86,Sheet1!$A$4:$N$2722,7,1),"-")</f>
        <v xml:space="preserve">ml </v>
      </c>
      <c r="F86" s="247">
        <f>IFERROR(VLOOKUP(A86,Sheet1!$A$4:$N$2722,9,1),"-")</f>
        <v>0</v>
      </c>
      <c r="G86" s="247">
        <f>IFERROR(VLOOKUP(A86,Sheet1!$A$4:$N$2722,10,1),"-")</f>
        <v>0</v>
      </c>
      <c r="H86" s="247">
        <f>IFERROR(VLOOKUP(A86,Sheet1!$A$4:$N$2722,11,1),"-")</f>
        <v>0</v>
      </c>
      <c r="I86" s="26">
        <f>IFERROR(VLOOKUP($A86,Sheet1!$A$4:$H$2722,8,1),"-")</f>
        <v>0.95</v>
      </c>
      <c r="J86" s="26">
        <f>I86-(I86*Cuprins!$H$35)</f>
        <v>0.95</v>
      </c>
      <c r="L86" s="809"/>
    </row>
    <row r="87" spans="1:12" ht="15" customHeight="1" x14ac:dyDescent="0.3">
      <c r="A87" s="107">
        <f>Sheet1!A1676</f>
        <v>452226201500</v>
      </c>
      <c r="B87" s="744" t="str">
        <f>IFERROR(VLOOKUP(A87,Sheet1!$A$4:$H$2722,5,0),"-")</f>
        <v>Banda etansare neagra autoadeziva 20m</v>
      </c>
      <c r="C87" s="728"/>
      <c r="D87" s="745"/>
      <c r="E87" s="235" t="str">
        <f>IFERROR(VLOOKUP(A87,Sheet1!$A$4:$N$2722,7,1),"-")</f>
        <v xml:space="preserve">ml </v>
      </c>
      <c r="F87" s="237">
        <f>IFERROR(VLOOKUP(A87,Sheet1!$A$4:$N$2722,9,1),"-")</f>
        <v>0</v>
      </c>
      <c r="G87" s="242">
        <f>IFERROR(VLOOKUP(A87,Sheet1!$A$4:$N$2722,10,1),"-")</f>
        <v>0</v>
      </c>
      <c r="H87" s="235">
        <f>IFERROR(VLOOKUP(A87,Sheet1!$A$4:$N$2722,11,1),"-")</f>
        <v>0</v>
      </c>
      <c r="I87" s="292">
        <f>IFERROR(VLOOKUP($A87,Sheet1!$A$4:$H$2722,8,1),"-")</f>
        <v>6.25</v>
      </c>
      <c r="J87" s="42">
        <f>I87-(I87*Cuprins!$H$35)</f>
        <v>6.25</v>
      </c>
      <c r="L87" s="809"/>
    </row>
    <row r="88" spans="1:12" ht="15" customHeight="1" x14ac:dyDescent="0.3">
      <c r="A88" s="106">
        <f>Sheet1!A1677</f>
        <v>452226202000</v>
      </c>
      <c r="B88" s="773" t="str">
        <f>IFERROR(VLOOKUP(A88,Sheet1!$A$4:$H$2722,5,0),"-")</f>
        <v>Perimetral 15x5 mm (20 ml)</v>
      </c>
      <c r="C88" s="774" t="e">
        <f>VLOOKUP(#REF!,Sheet1!$A$4:$H$2722,7,1)</f>
        <v>#REF!</v>
      </c>
      <c r="D88" s="775" t="e">
        <f>VLOOKUP(#REF!,Sheet1!$A$4:$H$2722,7,1)</f>
        <v>#REF!</v>
      </c>
      <c r="E88" s="247" t="str">
        <f>IFERROR(VLOOKUP(A88,Sheet1!$A$4:$N$2722,7,1),"-")</f>
        <v>buc</v>
      </c>
      <c r="F88" s="247">
        <f>IFERROR(VLOOKUP(A88,Sheet1!$A$4:$N$2722,9,1),"-")</f>
        <v>0</v>
      </c>
      <c r="G88" s="247">
        <f>IFERROR(VLOOKUP(A88,Sheet1!$A$4:$N$2722,10,1),"-")</f>
        <v>0</v>
      </c>
      <c r="H88" s="247">
        <f>IFERROR(VLOOKUP(A88,Sheet1!$A$4:$N$2722,11,1),"-")</f>
        <v>0</v>
      </c>
      <c r="I88" s="26">
        <f>IFERROR(VLOOKUP($A88,Sheet1!$A$4:$H$2722,8,1),"-")</f>
        <v>20.68</v>
      </c>
      <c r="J88" s="26">
        <f>I88-(I88*Cuprins!$H$35)</f>
        <v>20.68</v>
      </c>
      <c r="L88" s="809"/>
    </row>
    <row r="89" spans="1:12" ht="15" customHeight="1" x14ac:dyDescent="0.3">
      <c r="A89" s="107">
        <f>Sheet1!A1678</f>
        <v>452226301000</v>
      </c>
      <c r="B89" s="744" t="str">
        <f>IFERROR(VLOOKUP(A89,Sheet1!$A$4:$H$2722,5,0),"-")</f>
        <v>Sigilant pardoseli Lindner 1 ltr</v>
      </c>
      <c r="C89" s="728" t="e">
        <f>VLOOKUP(#REF!,Sheet1!$A$4:$H$2722,7,1)</f>
        <v>#REF!</v>
      </c>
      <c r="D89" s="745" t="e">
        <f>VLOOKUP(#REF!,Sheet1!$A$4:$H$2722,7,1)</f>
        <v>#REF!</v>
      </c>
      <c r="E89" s="235" t="str">
        <f>IFERROR(VLOOKUP(A89,Sheet1!$A$4:$N$2722,7,1),"-")</f>
        <v>buc</v>
      </c>
      <c r="F89" s="237">
        <f>IFERROR(VLOOKUP(A89,Sheet1!$A$4:$N$2722,9,1),"-")</f>
        <v>0</v>
      </c>
      <c r="G89" s="242">
        <f>IFERROR(VLOOKUP(A89,Sheet1!$A$4:$N$2722,10,1),"-")</f>
        <v>0</v>
      </c>
      <c r="H89" s="235">
        <f>IFERROR(VLOOKUP(A89,Sheet1!$A$4:$N$2722,11,1),"-")</f>
        <v>0</v>
      </c>
      <c r="I89" s="292">
        <f>IFERROR(VLOOKUP($A89,Sheet1!$A$4:$H$2722,8,1),"-")</f>
        <v>52.51</v>
      </c>
      <c r="J89" s="42">
        <f>I89-(I89*Cuprins!$H$35)</f>
        <v>52.51</v>
      </c>
      <c r="L89" s="809"/>
    </row>
    <row r="90" spans="1:12" ht="15" customHeight="1" x14ac:dyDescent="0.3">
      <c r="A90" s="106">
        <f>Sheet1!A1679</f>
        <v>452226302000</v>
      </c>
      <c r="B90" s="773" t="str">
        <f>IFERROR(VLOOKUP(A90,Sheet1!$A$4:$H$2722,5,0),"-")</f>
        <v>Adeziv blocant 500 ml</v>
      </c>
      <c r="C90" s="774" t="e">
        <f>VLOOKUP(#REF!,Sheet1!$A$4:$H$2722,7,1)</f>
        <v>#REF!</v>
      </c>
      <c r="D90" s="775" t="e">
        <f>VLOOKUP(#REF!,Sheet1!$A$4:$H$2722,7,1)</f>
        <v>#REF!</v>
      </c>
      <c r="E90" s="247" t="str">
        <f>IFERROR(VLOOKUP(A90,Sheet1!$A$4:$N$2722,7,1),"-")</f>
        <v>buc</v>
      </c>
      <c r="F90" s="247">
        <f>IFERROR(VLOOKUP(A90,Sheet1!$A$4:$N$2722,9,1),"-")</f>
        <v>0</v>
      </c>
      <c r="G90" s="247">
        <f>IFERROR(VLOOKUP(A90,Sheet1!$A$4:$N$2722,10,1),"-")</f>
        <v>0</v>
      </c>
      <c r="H90" s="247">
        <f>IFERROR(VLOOKUP(A90,Sheet1!$A$4:$N$2722,11,1),"-")</f>
        <v>0</v>
      </c>
      <c r="I90" s="26">
        <f>IFERROR(VLOOKUP($A90,Sheet1!$A$4:$H$2722,8,1),"-")</f>
        <v>37.36</v>
      </c>
      <c r="J90" s="26">
        <f>I90-(I90*Cuprins!$H$35)</f>
        <v>37.36</v>
      </c>
      <c r="L90" s="809"/>
    </row>
    <row r="91" spans="1:12" ht="15" customHeight="1" x14ac:dyDescent="0.3">
      <c r="A91" s="107">
        <f>Sheet1!A1680</f>
        <v>452226303000</v>
      </c>
      <c r="B91" s="744" t="str">
        <f>IFERROR(VLOOKUP(A91,Sheet1!$A$4:$H$2722,5,0),"-")</f>
        <v>Adeziv coloane PU-1-K</v>
      </c>
      <c r="C91" s="728" t="e">
        <f>VLOOKUP(#REF!,Sheet1!$A$4:$H$2722,7,1)</f>
        <v>#REF!</v>
      </c>
      <c r="D91" s="745" t="e">
        <f>VLOOKUP(#REF!,Sheet1!$A$4:$H$2722,7,1)</f>
        <v>#REF!</v>
      </c>
      <c r="E91" s="235" t="str">
        <f>IFERROR(VLOOKUP(A91,Sheet1!$A$4:$N$2722,7,1),"-")</f>
        <v>buc</v>
      </c>
      <c r="F91" s="237">
        <f>IFERROR(VLOOKUP(A91,Sheet1!$A$4:$N$2722,9,1),"-")</f>
        <v>0</v>
      </c>
      <c r="G91" s="242">
        <f>IFERROR(VLOOKUP(A91,Sheet1!$A$4:$N$2722,10,1),"-")</f>
        <v>0</v>
      </c>
      <c r="H91" s="235">
        <f>IFERROR(VLOOKUP(A91,Sheet1!$A$4:$N$2722,11,1),"-")</f>
        <v>0</v>
      </c>
      <c r="I91" s="292">
        <f>IFERROR(VLOOKUP($A91,Sheet1!$A$4:$H$2722,8,1),"-")</f>
        <v>35.11</v>
      </c>
      <c r="J91" s="42">
        <f>I91-(I91*Cuprins!$H$35)</f>
        <v>35.11</v>
      </c>
      <c r="K91" s="7"/>
      <c r="L91" s="809"/>
    </row>
    <row r="92" spans="1:12" ht="15" customHeight="1" x14ac:dyDescent="0.3">
      <c r="A92" s="106">
        <f>Sheet1!A1681</f>
        <v>452226304000</v>
      </c>
      <c r="B92" s="773" t="str">
        <f>IFERROR(VLOOKUP(A92,Sheet1!$A$4:$H$2722,5,0),"-")</f>
        <v>Adeziv picioare 600 ml</v>
      </c>
      <c r="C92" s="774" t="e">
        <f>VLOOKUP(#REF!,Sheet1!$A$4:$H$2722,7,1)</f>
        <v>#REF!</v>
      </c>
      <c r="D92" s="775" t="e">
        <f>VLOOKUP(#REF!,Sheet1!$A$4:$H$2722,7,1)</f>
        <v>#REF!</v>
      </c>
      <c r="E92" s="247" t="str">
        <f>IFERROR(VLOOKUP(A92,Sheet1!$A$4:$N$2722,7,1),"-")</f>
        <v>buc</v>
      </c>
      <c r="F92" s="247">
        <f>IFERROR(VLOOKUP(A92,Sheet1!$A$4:$N$2722,9,1),"-")</f>
        <v>0</v>
      </c>
      <c r="G92" s="247">
        <f>IFERROR(VLOOKUP(A92,Sheet1!$A$4:$N$2722,10,1),"-")</f>
        <v>0</v>
      </c>
      <c r="H92" s="247">
        <f>IFERROR(VLOOKUP(A92,Sheet1!$A$4:$N$2722,11,1),"-")</f>
        <v>0</v>
      </c>
      <c r="I92" s="26">
        <f>IFERROR(VLOOKUP($A92,Sheet1!$A$4:$H$2722,8,1),"-")</f>
        <v>36.81</v>
      </c>
      <c r="J92" s="26">
        <f>I92-(I92*Cuprins!$H$35)</f>
        <v>36.81</v>
      </c>
      <c r="L92" s="809"/>
    </row>
    <row r="93" spans="1:12" ht="15" customHeight="1" x14ac:dyDescent="0.3">
      <c r="A93" s="107">
        <f>Sheet1!A1682</f>
        <v>452226401000</v>
      </c>
      <c r="B93" s="744" t="str">
        <f>IFERROR(VLOOKUP(A93,Sheet1!$A$4:$H$2722,5,0),"-")</f>
        <v xml:space="preserve">Placuta reglare aluminiu 0,2 mm </v>
      </c>
      <c r="C93" s="728" t="e">
        <f>VLOOKUP(#REF!,Sheet1!$A$4:$H$2722,7,1)</f>
        <v>#REF!</v>
      </c>
      <c r="D93" s="745" t="e">
        <f>VLOOKUP(#REF!,Sheet1!$A$4:$H$2722,7,1)</f>
        <v>#REF!</v>
      </c>
      <c r="E93" s="235" t="str">
        <f>IFERROR(VLOOKUP(A93,Sheet1!$A$4:$N$2722,7,1),"-")</f>
        <v>buc</v>
      </c>
      <c r="F93" s="237">
        <f>IFERROR(VLOOKUP(A93,Sheet1!$A$4:$N$2722,9,1),"-")</f>
        <v>0</v>
      </c>
      <c r="G93" s="242">
        <f>IFERROR(VLOOKUP(A93,Sheet1!$A$4:$N$2722,10,1),"-")</f>
        <v>0</v>
      </c>
      <c r="H93" s="235">
        <f>IFERROR(VLOOKUP(A93,Sheet1!$A$4:$N$2722,11,1),"-")</f>
        <v>0</v>
      </c>
      <c r="I93" s="292">
        <f>IFERROR(VLOOKUP($A93,Sheet1!$A$4:$H$2722,8,1),"-")</f>
        <v>0.08</v>
      </c>
      <c r="J93" s="42">
        <f>I93-(I93*Cuprins!$H$35)</f>
        <v>0.08</v>
      </c>
      <c r="L93" s="809"/>
    </row>
    <row r="94" spans="1:12" ht="15" customHeight="1" x14ac:dyDescent="0.3">
      <c r="A94" s="106">
        <f>Sheet1!A1683</f>
        <v>452226405000</v>
      </c>
      <c r="B94" s="773" t="str">
        <f>IFERROR(VLOOKUP(A94,Sheet1!$A$4:$H$2722,5,0),"-")</f>
        <v>Placuta suport cu 4 opriri</v>
      </c>
      <c r="C94" s="774" t="e">
        <f>VLOOKUP(#REF!,Sheet1!$A$4:$H$2722,7,1)</f>
        <v>#REF!</v>
      </c>
      <c r="D94" s="775" t="e">
        <f>VLOOKUP(#REF!,Sheet1!$A$4:$H$2722,7,1)</f>
        <v>#REF!</v>
      </c>
      <c r="E94" s="247" t="str">
        <f>IFERROR(VLOOKUP(A94,Sheet1!$A$4:$N$2722,7,1),"-")</f>
        <v>buc</v>
      </c>
      <c r="F94" s="247">
        <f>IFERROR(VLOOKUP(A94,Sheet1!$A$4:$N$2722,9,1),"-")</f>
        <v>0</v>
      </c>
      <c r="G94" s="247">
        <f>IFERROR(VLOOKUP(A94,Sheet1!$A$4:$N$2722,10,1),"-")</f>
        <v>0</v>
      </c>
      <c r="H94" s="247">
        <f>IFERROR(VLOOKUP(A94,Sheet1!$A$4:$N$2722,11,1),"-")</f>
        <v>0</v>
      </c>
      <c r="I94" s="26">
        <f>IFERROR(VLOOKUP($A94,Sheet1!$A$4:$H$2722,8,1),"-")</f>
        <v>1.29</v>
      </c>
      <c r="J94" s="26">
        <f>I94-(I94*Cuprins!$H$35)</f>
        <v>1.29</v>
      </c>
      <c r="K94" s="9"/>
      <c r="L94" s="809"/>
    </row>
    <row r="95" spans="1:12" ht="15" customHeight="1" x14ac:dyDescent="0.3">
      <c r="A95" s="107">
        <f>Sheet1!A1684</f>
        <v>452226501000</v>
      </c>
      <c r="B95" s="744" t="str">
        <f>IFERROR(VLOOKUP(A95,Sheet1!$A$4:$H$2722,5,0),"-")</f>
        <v>Bolt complet M8x25</v>
      </c>
      <c r="C95" s="728" t="e">
        <f>VLOOKUP(#REF!,Sheet1!$A$4:$H$2722,7,1)</f>
        <v>#REF!</v>
      </c>
      <c r="D95" s="745" t="e">
        <f>VLOOKUP(#REF!,Sheet1!$A$4:$H$2722,7,1)</f>
        <v>#REF!</v>
      </c>
      <c r="E95" s="235" t="str">
        <f>IFERROR(VLOOKUP(A95,Sheet1!$A$4:$N$2722,7,1),"-")</f>
        <v>buc</v>
      </c>
      <c r="F95" s="237">
        <f>IFERROR(VLOOKUP(A95,Sheet1!$A$4:$N$2722,9,1),"-")</f>
        <v>0</v>
      </c>
      <c r="G95" s="242">
        <f>IFERROR(VLOOKUP(A95,Sheet1!$A$4:$N$2722,10,1),"-")</f>
        <v>0</v>
      </c>
      <c r="H95" s="235">
        <f>IFERROR(VLOOKUP(A95,Sheet1!$A$4:$N$2722,11,1),"-")</f>
        <v>0</v>
      </c>
      <c r="I95" s="292">
        <f>IFERROR(VLOOKUP($A95,Sheet1!$A$4:$H$2722,8,1),"-")</f>
        <v>2</v>
      </c>
      <c r="J95" s="42">
        <f>I95-(I95*Cuprins!$H$35)</f>
        <v>2</v>
      </c>
      <c r="L95" s="809"/>
    </row>
    <row r="96" spans="1:12" ht="15" customHeight="1" x14ac:dyDescent="0.3">
      <c r="A96" s="106">
        <f>Sheet1!A1685</f>
        <v>452226502000</v>
      </c>
      <c r="B96" s="773" t="str">
        <f>IFERROR(VLOOKUP(A96,Sheet1!$A$4:$H$2722,5,0),"-")</f>
        <v>Surub pentru rigidizare</v>
      </c>
      <c r="C96" s="774" t="e">
        <f>VLOOKUP(#REF!,Sheet1!$A$4:$H$2722,7,1)</f>
        <v>#REF!</v>
      </c>
      <c r="D96" s="775" t="e">
        <f>VLOOKUP(#REF!,Sheet1!$A$4:$H$2722,7,1)</f>
        <v>#REF!</v>
      </c>
      <c r="E96" s="247" t="str">
        <f>IFERROR(VLOOKUP(A96,Sheet1!$A$4:$N$2722,7,1),"-")</f>
        <v>buc</v>
      </c>
      <c r="F96" s="247">
        <f>IFERROR(VLOOKUP(A96,Sheet1!$A$4:$N$2722,9,1),"-")</f>
        <v>0</v>
      </c>
      <c r="G96" s="247">
        <f>IFERROR(VLOOKUP(A96,Sheet1!$A$4:$N$2722,10,1),"-")</f>
        <v>0</v>
      </c>
      <c r="H96" s="247">
        <f>IFERROR(VLOOKUP(A96,Sheet1!$A$4:$N$2722,11,1),"-")</f>
        <v>0</v>
      </c>
      <c r="I96" s="26">
        <f>IFERROR(VLOOKUP($A96,Sheet1!$A$4:$H$2722,8,1),"-")</f>
        <v>4.38</v>
      </c>
      <c r="J96" s="26">
        <f>I96-(I96*Cuprins!$H$35)</f>
        <v>4.38</v>
      </c>
      <c r="L96" s="809"/>
    </row>
    <row r="97" spans="1:12" ht="15" customHeight="1" x14ac:dyDescent="0.3">
      <c r="A97" s="108"/>
      <c r="B97" s="610" t="str">
        <f>IFERROR(VLOOKUP(A97,Sheet1!$A$4:$H$2722,5,0),"-")</f>
        <v>-</v>
      </c>
      <c r="C97" s="597" t="e">
        <f>VLOOKUP(#REF!,Sheet1!$A$4:$H$2722,7,1)</f>
        <v>#REF!</v>
      </c>
      <c r="D97" s="622" t="e">
        <f>VLOOKUP(#REF!,Sheet1!$A$4:$H$2722,7,1)</f>
        <v>#REF!</v>
      </c>
      <c r="E97" s="264" t="str">
        <f>IFERROR(VLOOKUP(A97,Sheet1!$A$4:$N$2722,7,1),"-")</f>
        <v>-</v>
      </c>
      <c r="F97" s="238" t="str">
        <f>IFERROR(VLOOKUP(A97,Sheet1!$A$4:$N$2722,9,1),"-")</f>
        <v>-</v>
      </c>
      <c r="G97" s="264" t="str">
        <f>IFERROR(VLOOKUP(A97,Sheet1!$A$4:$N$2722,10,1),"-")</f>
        <v>-</v>
      </c>
      <c r="H97" s="264" t="str">
        <f>IFERROR(VLOOKUP(A97,Sheet1!$A$4:$N$2722,11,1),"-")</f>
        <v>-</v>
      </c>
      <c r="I97" s="302" t="str">
        <f>IFERROR(VLOOKUP($A97,Sheet1!$A$4:$H$2722,8,1),"-")</f>
        <v>-</v>
      </c>
      <c r="J97" s="43" t="str">
        <f>IFERROR(VLOOKUP($A97,Sheet1!$A$4:$H$2722,8,1),"-")</f>
        <v>-</v>
      </c>
      <c r="L97" s="809"/>
    </row>
    <row r="98" spans="1:12" ht="15" customHeight="1" x14ac:dyDescent="0.3">
      <c r="K98" s="7"/>
      <c r="L98" s="809"/>
    </row>
    <row r="99" spans="1:12" ht="15" customHeight="1" x14ac:dyDescent="0.3">
      <c r="L99" s="809"/>
    </row>
    <row r="100" spans="1:12" ht="15" customHeight="1" x14ac:dyDescent="0.3">
      <c r="L100" s="809"/>
    </row>
    <row r="101" spans="1:12" ht="15" customHeight="1" x14ac:dyDescent="0.3">
      <c r="L101" s="809"/>
    </row>
    <row r="102" spans="1:12" ht="15" customHeight="1" x14ac:dyDescent="0.3">
      <c r="L102" s="809"/>
    </row>
    <row r="103" spans="1:12" ht="15" customHeight="1" x14ac:dyDescent="0.3">
      <c r="K103" s="9"/>
      <c r="L103" s="809"/>
    </row>
    <row r="104" spans="1:12" ht="15" customHeight="1" x14ac:dyDescent="0.3">
      <c r="K104" s="9"/>
      <c r="L104" s="809"/>
    </row>
    <row r="105" spans="1:12" ht="15" customHeight="1" x14ac:dyDescent="0.3">
      <c r="K105" s="9"/>
      <c r="L105" s="809"/>
    </row>
    <row r="106" spans="1:12" ht="15" customHeight="1" x14ac:dyDescent="0.3">
      <c r="L106" s="810" t="s">
        <v>3278</v>
      </c>
    </row>
    <row r="107" spans="1:12" ht="15" customHeight="1" thickBot="1" x14ac:dyDescent="0.35">
      <c r="L107" s="810"/>
    </row>
    <row r="108" spans="1:12" ht="15" customHeight="1" x14ac:dyDescent="0.3">
      <c r="A108" s="686"/>
      <c r="B108" s="794" t="s">
        <v>3275</v>
      </c>
      <c r="C108" s="794"/>
      <c r="D108" s="794"/>
      <c r="E108" s="794"/>
      <c r="F108" s="794"/>
      <c r="G108" s="794"/>
      <c r="H108" s="794"/>
      <c r="I108" s="738"/>
      <c r="J108" s="664"/>
      <c r="L108" s="810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810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810"/>
    </row>
    <row r="111" spans="1:12" ht="15" customHeight="1" x14ac:dyDescent="0.3">
      <c r="A111" s="1"/>
      <c r="B111" s="273"/>
      <c r="C111" s="274"/>
      <c r="D111" s="274"/>
      <c r="E111" s="274"/>
      <c r="F111" s="274"/>
      <c r="G111" s="274"/>
      <c r="H111" s="275"/>
      <c r="I111" s="276"/>
      <c r="J111" s="276"/>
      <c r="L111" s="810"/>
    </row>
    <row r="112" spans="1:12" ht="15" customHeight="1" x14ac:dyDescent="0.3">
      <c r="A112" s="667"/>
      <c r="B112" s="669" t="s">
        <v>3279</v>
      </c>
      <c r="C112" s="669"/>
      <c r="D112" s="669"/>
      <c r="E112" s="669"/>
      <c r="F112" s="669"/>
      <c r="G112" s="669"/>
      <c r="H112" s="669"/>
      <c r="I112" s="671"/>
      <c r="J112" s="672"/>
      <c r="L112" s="810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10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L114" s="810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10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10"/>
    </row>
    <row r="117" spans="1:12" ht="15" customHeight="1" x14ac:dyDescent="0.3">
      <c r="A117" s="106">
        <f>Sheet1!A1633</f>
        <v>452026101000</v>
      </c>
      <c r="B117" s="773" t="str">
        <f>IFERROR(VLOOKUP(A117,Sheet1!$A$4:$H$2722,5,0),"-")</f>
        <v>Coloana pardoseala H 120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>buc</v>
      </c>
      <c r="F117" s="247">
        <f>IFERROR(VLOOKUP(A117,Sheet1!$A$4:$N$2722,9,1),"-")</f>
        <v>0</v>
      </c>
      <c r="G117" s="247">
        <f>IFERROR(VLOOKUP(A117,Sheet1!$A$4:$N$2722,10,1),"-")</f>
        <v>0</v>
      </c>
      <c r="H117" s="247">
        <f>IFERROR(VLOOKUP(A117,Sheet1!$A$4:$N$2722,11,1),"-")</f>
        <v>0</v>
      </c>
      <c r="I117" s="26">
        <f>IFERROR(VLOOKUP($A117,Sheet1!$A$4:$H$2722,8,1),"-")</f>
        <v>7.49</v>
      </c>
      <c r="J117" s="26">
        <f>I117-(I117*Cuprins!$H$35)</f>
        <v>7.49</v>
      </c>
      <c r="L117" s="810"/>
    </row>
    <row r="118" spans="1:12" ht="15" customHeight="1" x14ac:dyDescent="0.3">
      <c r="A118" s="107">
        <f>Sheet1!A1634</f>
        <v>452026104700</v>
      </c>
      <c r="B118" s="744" t="str">
        <f>IFERROR(VLOOKUP(A118,Sheet1!$A$4:$H$2722,5,0),"-")</f>
        <v>Picioare M2, 180 mm</v>
      </c>
      <c r="C118" s="728"/>
      <c r="D118" s="745"/>
      <c r="E118" s="235" t="str">
        <f>IFERROR(VLOOKUP(A118,Sheet1!$A$4:$N$2722,7,1),"-")</f>
        <v>buc</v>
      </c>
      <c r="F118" s="237">
        <f>IFERROR(VLOOKUP(A118,Sheet1!$A$4:$N$2722,9,1),"-")</f>
        <v>0</v>
      </c>
      <c r="G118" s="242">
        <f>IFERROR(VLOOKUP(A118,Sheet1!$A$4:$N$2722,10,1),"-")</f>
        <v>0</v>
      </c>
      <c r="H118" s="235">
        <f>IFERROR(VLOOKUP(A118,Sheet1!$A$4:$N$2722,11,1),"-")</f>
        <v>0</v>
      </c>
      <c r="I118" s="292">
        <f>IFERROR(VLOOKUP($A118,Sheet1!$A$4:$H$2722,8,1),"-")</f>
        <v>9.59</v>
      </c>
      <c r="J118" s="42">
        <f>I118-(I118*Cuprins!$H$35)</f>
        <v>9.59</v>
      </c>
      <c r="L118" s="810"/>
    </row>
    <row r="119" spans="1:12" ht="15" customHeight="1" x14ac:dyDescent="0.3">
      <c r="A119" s="106">
        <f>Sheet1!A1635</f>
        <v>452026104800</v>
      </c>
      <c r="B119" s="773" t="str">
        <f>IFERROR(VLOOKUP(A119,Sheet1!$A$4:$H$2722,5,0),"-")</f>
        <v>Picioare M2, 220 mm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>buc</v>
      </c>
      <c r="F119" s="247">
        <f>IFERROR(VLOOKUP(A119,Sheet1!$A$4:$N$2722,9,1),"-")</f>
        <v>0</v>
      </c>
      <c r="G119" s="247">
        <f>IFERROR(VLOOKUP(A119,Sheet1!$A$4:$N$2722,10,1),"-")</f>
        <v>0</v>
      </c>
      <c r="H119" s="247">
        <f>IFERROR(VLOOKUP(A119,Sheet1!$A$4:$N$2722,11,1),"-")</f>
        <v>0</v>
      </c>
      <c r="I119" s="26">
        <f>IFERROR(VLOOKUP($A119,Sheet1!$A$4:$H$2722,8,1),"-")</f>
        <v>11.34</v>
      </c>
      <c r="J119" s="26">
        <f>I119-(I119*Cuprins!$H$35)</f>
        <v>11.34</v>
      </c>
      <c r="L119" s="810"/>
    </row>
    <row r="120" spans="1:12" ht="15" customHeight="1" x14ac:dyDescent="0.3">
      <c r="A120" s="107">
        <f>Sheet1!A1636</f>
        <v>452026104900</v>
      </c>
      <c r="B120" s="744" t="str">
        <f>IFERROR(VLOOKUP(A120,Sheet1!$A$4:$H$2722,5,0),"-")</f>
        <v>Picioare M2, 240 mm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>buc</v>
      </c>
      <c r="F120" s="237">
        <f>IFERROR(VLOOKUP(A120,Sheet1!$A$4:$N$2722,9,1),"-")</f>
        <v>0</v>
      </c>
      <c r="G120" s="242">
        <f>IFERROR(VLOOKUP(A120,Sheet1!$A$4:$N$2722,10,1),"-")</f>
        <v>0</v>
      </c>
      <c r="H120" s="235">
        <f>IFERROR(VLOOKUP(A120,Sheet1!$A$4:$N$2722,11,1),"-")</f>
        <v>0</v>
      </c>
      <c r="I120" s="292">
        <f>IFERROR(VLOOKUP($A120,Sheet1!$A$4:$H$2722,8,1),"-")</f>
        <v>13.36</v>
      </c>
      <c r="J120" s="42">
        <f>I120-(I120*Cuprins!$H$35)</f>
        <v>13.36</v>
      </c>
      <c r="L120" s="810"/>
    </row>
    <row r="121" spans="1:12" ht="15" customHeight="1" x14ac:dyDescent="0.3">
      <c r="A121" s="106">
        <f>Sheet1!A1637</f>
        <v>452026106800</v>
      </c>
      <c r="B121" s="773" t="str">
        <f>IFERROR(VLOOKUP(A121,Sheet1!$A$4:$H$2722,5,0),"-")</f>
        <v>Picioare H2, 160 mm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>buc</v>
      </c>
      <c r="F121" s="247">
        <f>IFERROR(VLOOKUP(A121,Sheet1!$A$4:$N$2722,9,1),"-")</f>
        <v>0</v>
      </c>
      <c r="G121" s="247">
        <f>IFERROR(VLOOKUP(A121,Sheet1!$A$4:$N$2722,10,1),"-")</f>
        <v>0</v>
      </c>
      <c r="H121" s="247">
        <f>IFERROR(VLOOKUP(A121,Sheet1!$A$4:$N$2722,11,1),"-")</f>
        <v>0</v>
      </c>
      <c r="I121" s="26">
        <f>IFERROR(VLOOKUP($A121,Sheet1!$A$4:$H$2722,8,1),"-")</f>
        <v>15.1</v>
      </c>
      <c r="J121" s="26">
        <f>I121-(I121*Cuprins!$H$35)</f>
        <v>15.1</v>
      </c>
      <c r="L121" s="494">
        <f>L69+1</f>
        <v>112</v>
      </c>
    </row>
    <row r="122" spans="1:12" ht="15" customHeight="1" x14ac:dyDescent="0.3">
      <c r="A122" s="107">
        <f>Sheet1!A1638</f>
        <v>452026112000</v>
      </c>
      <c r="B122" s="744" t="str">
        <f>IFERROR(VLOOKUP(A122,Sheet1!$A$4:$H$2722,5,0),"-")</f>
        <v>Stringer RM with sealing strip</v>
      </c>
      <c r="C122" s="728" t="e">
        <f>VLOOKUP(#REF!,Sheet1!$A$4:$H$2722,7,1)</f>
        <v>#REF!</v>
      </c>
      <c r="D122" s="745" t="e">
        <f>VLOOKUP(#REF!,Sheet1!$A$4:$H$2722,7,1)</f>
        <v>#REF!</v>
      </c>
      <c r="E122" s="235" t="str">
        <f>IFERROR(VLOOKUP(A122,Sheet1!$A$4:$N$2722,7,1),"-")</f>
        <v>buc</v>
      </c>
      <c r="F122" s="237">
        <f>IFERROR(VLOOKUP(A122,Sheet1!$A$4:$N$2722,9,1),"-")</f>
        <v>0</v>
      </c>
      <c r="G122" s="242">
        <f>IFERROR(VLOOKUP(A122,Sheet1!$A$4:$N$2722,10,1),"-")</f>
        <v>0</v>
      </c>
      <c r="H122" s="235">
        <f>IFERROR(VLOOKUP(A122,Sheet1!$A$4:$N$2722,11,1),"-")</f>
        <v>0</v>
      </c>
      <c r="I122" s="292">
        <f>IFERROR(VLOOKUP($A122,Sheet1!$A$4:$H$2722,8,1),"-")</f>
        <v>11.87</v>
      </c>
      <c r="J122" s="42">
        <f>I122-(I122*Cuprins!$H$35)</f>
        <v>11.87</v>
      </c>
      <c r="L122" s="494"/>
    </row>
    <row r="123" spans="1:12" ht="15" customHeight="1" x14ac:dyDescent="0.3">
      <c r="A123" s="106">
        <f>Sheet1!A1639</f>
        <v>452026112100</v>
      </c>
      <c r="B123" s="773" t="str">
        <f>IFERROR(VLOOKUP(A123,Sheet1!$A$4:$H$2722,5,0),"-")</f>
        <v>Picioare M1, 31 mm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>buc</v>
      </c>
      <c r="F123" s="247">
        <f>IFERROR(VLOOKUP(A123,Sheet1!$A$4:$N$2722,9,1),"-")</f>
        <v>0</v>
      </c>
      <c r="G123" s="247">
        <f>IFERROR(VLOOKUP(A123,Sheet1!$A$4:$N$2722,10,1),"-")</f>
        <v>0</v>
      </c>
      <c r="H123" s="247">
        <f>IFERROR(VLOOKUP(A123,Sheet1!$A$4:$N$2722,11,1),"-")</f>
        <v>0</v>
      </c>
      <c r="I123" s="26">
        <f>IFERROR(VLOOKUP($A123,Sheet1!$A$4:$H$2722,8,1),"-")</f>
        <v>6.29</v>
      </c>
      <c r="J123" s="26">
        <f>I123-(I123*Cuprins!$H$35)</f>
        <v>6.29</v>
      </c>
      <c r="L123" s="809" t="s">
        <v>3274</v>
      </c>
    </row>
    <row r="124" spans="1:12" ht="15" customHeight="1" x14ac:dyDescent="0.3">
      <c r="A124" s="107">
        <f>Sheet1!A1640</f>
        <v>452026121300</v>
      </c>
      <c r="B124" s="744" t="str">
        <f>IFERROR(VLOOKUP(A124,Sheet1!$A$4:$H$2722,5,0),"-")</f>
        <v>Picioare M2, 70 mm</v>
      </c>
      <c r="C124" s="728" t="e">
        <f>VLOOKUP(#REF!,Sheet1!$A$4:$H$2722,7,1)</f>
        <v>#REF!</v>
      </c>
      <c r="D124" s="745" t="e">
        <f>VLOOKUP(#REF!,Sheet1!$A$4:$H$2722,7,1)</f>
        <v>#REF!</v>
      </c>
      <c r="E124" s="235" t="str">
        <f>IFERROR(VLOOKUP(A124,Sheet1!$A$4:$N$2722,7,1),"-")</f>
        <v>buc</v>
      </c>
      <c r="F124" s="237">
        <f>IFERROR(VLOOKUP(A124,Sheet1!$A$4:$N$2722,9,1),"-")</f>
        <v>0</v>
      </c>
      <c r="G124" s="242">
        <f>IFERROR(VLOOKUP(A124,Sheet1!$A$4:$N$2722,10,1),"-")</f>
        <v>0</v>
      </c>
      <c r="H124" s="235">
        <f>IFERROR(VLOOKUP(A124,Sheet1!$A$4:$N$2722,11,1),"-")</f>
        <v>0</v>
      </c>
      <c r="I124" s="292">
        <f>IFERROR(VLOOKUP($A124,Sheet1!$A$4:$H$2722,8,1),"-")</f>
        <v>7.66</v>
      </c>
      <c r="J124" s="42">
        <f>I124-(I124*Cuprins!$H$35)</f>
        <v>7.66</v>
      </c>
      <c r="L124" s="809"/>
    </row>
    <row r="125" spans="1:12" ht="15" customHeight="1" x14ac:dyDescent="0.3">
      <c r="A125" s="106">
        <f>Sheet1!A1641</f>
        <v>452026121400</v>
      </c>
      <c r="B125" s="773" t="str">
        <f>IFERROR(VLOOKUP(A125,Sheet1!$A$4:$H$2722,5,0),"-")</f>
        <v>Picioare M2, 80 mm</v>
      </c>
      <c r="C125" s="774" t="e">
        <f>VLOOKUP(#REF!,Sheet1!$A$4:$H$2722,7,1)</f>
        <v>#REF!</v>
      </c>
      <c r="D125" s="775" t="e">
        <f>VLOOKUP(#REF!,Sheet1!$A$4:$H$2722,7,1)</f>
        <v>#REF!</v>
      </c>
      <c r="E125" s="247" t="str">
        <f>IFERROR(VLOOKUP(A125,Sheet1!$A$4:$N$2722,7,1),"-")</f>
        <v>buc</v>
      </c>
      <c r="F125" s="247">
        <f>IFERROR(VLOOKUP(A125,Sheet1!$A$4:$N$2722,9,1),"-")</f>
        <v>0</v>
      </c>
      <c r="G125" s="247">
        <f>IFERROR(VLOOKUP(A125,Sheet1!$A$4:$N$2722,10,1),"-")</f>
        <v>0</v>
      </c>
      <c r="H125" s="247">
        <f>IFERROR(VLOOKUP(A125,Sheet1!$A$4:$N$2722,11,1),"-")</f>
        <v>0</v>
      </c>
      <c r="I125" s="26">
        <f>IFERROR(VLOOKUP($A125,Sheet1!$A$4:$H$2722,8,1),"-")</f>
        <v>7.06</v>
      </c>
      <c r="J125" s="26">
        <f>I125-(I125*Cuprins!$H$35)</f>
        <v>7.06</v>
      </c>
      <c r="L125" s="809"/>
    </row>
    <row r="126" spans="1:12" ht="15" customHeight="1" x14ac:dyDescent="0.3">
      <c r="A126" s="107">
        <f>Sheet1!A1642</f>
        <v>452026121600</v>
      </c>
      <c r="B126" s="744" t="str">
        <f>IFERROR(VLOOKUP(A126,Sheet1!$A$4:$H$2722,5,0),"-")</f>
        <v>Picioare M2, 100 mm</v>
      </c>
      <c r="C126" s="728" t="e">
        <f>VLOOKUP(#REF!,Sheet1!$A$4:$H$2722,7,1)</f>
        <v>#REF!</v>
      </c>
      <c r="D126" s="745" t="e">
        <f>VLOOKUP(#REF!,Sheet1!$A$4:$H$2722,7,1)</f>
        <v>#REF!</v>
      </c>
      <c r="E126" s="235" t="str">
        <f>IFERROR(VLOOKUP(A126,Sheet1!$A$4:$N$2722,7,1),"-")</f>
        <v>buc</v>
      </c>
      <c r="F126" s="237">
        <f>IFERROR(VLOOKUP(A126,Sheet1!$A$4:$N$2722,9,1),"-")</f>
        <v>0</v>
      </c>
      <c r="G126" s="242">
        <f>IFERROR(VLOOKUP(A126,Sheet1!$A$4:$N$2722,10,1),"-")</f>
        <v>0</v>
      </c>
      <c r="H126" s="235">
        <f>IFERROR(VLOOKUP(A126,Sheet1!$A$4:$N$2722,11,1),"-")</f>
        <v>0</v>
      </c>
      <c r="I126" s="292">
        <f>IFERROR(VLOOKUP($A126,Sheet1!$A$4:$H$2722,8,1),"-")</f>
        <v>11.64</v>
      </c>
      <c r="J126" s="42">
        <f>I126-(I126*Cuprins!$H$35)</f>
        <v>11.64</v>
      </c>
      <c r="L126" s="809"/>
    </row>
    <row r="127" spans="1:12" ht="15" customHeight="1" x14ac:dyDescent="0.3">
      <c r="A127" s="106">
        <f>Sheet1!A1643</f>
        <v>452026121800</v>
      </c>
      <c r="B127" s="773" t="str">
        <f>IFERROR(VLOOKUP(A127,Sheet1!$A$4:$H$2722,5,0),"-")</f>
        <v>Picioare M2, 110 mm</v>
      </c>
      <c r="C127" s="774" t="e">
        <f>VLOOKUP(#REF!,Sheet1!$A$4:$H$2722,7,1)</f>
        <v>#REF!</v>
      </c>
      <c r="D127" s="775" t="e">
        <f>VLOOKUP(#REF!,Sheet1!$A$4:$H$2722,7,1)</f>
        <v>#REF!</v>
      </c>
      <c r="E127" s="247" t="str">
        <f>IFERROR(VLOOKUP(A127,Sheet1!$A$4:$N$2722,7,1),"-")</f>
        <v>buc</v>
      </c>
      <c r="F127" s="247">
        <f>IFERROR(VLOOKUP(A127,Sheet1!$A$4:$N$2722,9,1),"-")</f>
        <v>0</v>
      </c>
      <c r="G127" s="247">
        <f>IFERROR(VLOOKUP(A127,Sheet1!$A$4:$N$2722,10,1),"-")</f>
        <v>0</v>
      </c>
      <c r="H127" s="247">
        <f>IFERROR(VLOOKUP(A127,Sheet1!$A$4:$N$2722,11,1),"-")</f>
        <v>0</v>
      </c>
      <c r="I127" s="26">
        <f>IFERROR(VLOOKUP($A127,Sheet1!$A$4:$H$2722,8,1),"-")</f>
        <v>12.66</v>
      </c>
      <c r="J127" s="26">
        <f>I127-(I127*Cuprins!$H$35)</f>
        <v>12.66</v>
      </c>
      <c r="L127" s="809"/>
    </row>
    <row r="128" spans="1:12" ht="15" customHeight="1" x14ac:dyDescent="0.3">
      <c r="A128" s="107">
        <f>Sheet1!A1644</f>
        <v>452026122000</v>
      </c>
      <c r="B128" s="744" t="str">
        <f>IFERROR(VLOOKUP(A128,Sheet1!$A$4:$H$2722,5,0),"-")</f>
        <v>Picioare M2, 120 mm</v>
      </c>
      <c r="C128" s="728" t="e">
        <f>VLOOKUP(#REF!,Sheet1!$A$4:$H$2722,7,1)</f>
        <v>#REF!</v>
      </c>
      <c r="D128" s="745" t="e">
        <f>VLOOKUP(#REF!,Sheet1!$A$4:$H$2722,7,1)</f>
        <v>#REF!</v>
      </c>
      <c r="E128" s="235" t="str">
        <f>IFERROR(VLOOKUP(A128,Sheet1!$A$4:$N$2722,7,1),"-")</f>
        <v>buc</v>
      </c>
      <c r="F128" s="237">
        <f>IFERROR(VLOOKUP(A128,Sheet1!$A$4:$N$2722,9,1),"-")</f>
        <v>0</v>
      </c>
      <c r="G128" s="242">
        <f>IFERROR(VLOOKUP(A128,Sheet1!$A$4:$N$2722,10,1),"-")</f>
        <v>0</v>
      </c>
      <c r="H128" s="235">
        <f>IFERROR(VLOOKUP(A128,Sheet1!$A$4:$N$2722,11,1),"-")</f>
        <v>0</v>
      </c>
      <c r="I128" s="292">
        <f>IFERROR(VLOOKUP($A128,Sheet1!$A$4:$H$2722,8,1),"-")</f>
        <v>8.1199999999999992</v>
      </c>
      <c r="J128" s="42">
        <f>I128-(I128*Cuprins!$H$35)</f>
        <v>8.1199999999999992</v>
      </c>
      <c r="L128" s="809"/>
    </row>
    <row r="129" spans="1:12" ht="15" customHeight="1" x14ac:dyDescent="0.3">
      <c r="A129" s="106">
        <f>Sheet1!A1645</f>
        <v>452026122200</v>
      </c>
      <c r="B129" s="773" t="str">
        <f>IFERROR(VLOOKUP(A129,Sheet1!$A$4:$H$2722,5,0),"-")</f>
        <v>Picioare M2, 130 mm</v>
      </c>
      <c r="C129" s="774" t="e">
        <f>VLOOKUP(#REF!,Sheet1!$A$4:$H$2722,7,1)</f>
        <v>#REF!</v>
      </c>
      <c r="D129" s="775" t="e">
        <f>VLOOKUP(#REF!,Sheet1!$A$4:$H$2722,7,1)</f>
        <v>#REF!</v>
      </c>
      <c r="E129" s="247" t="str">
        <f>IFERROR(VLOOKUP(A129,Sheet1!$A$4:$N$2722,7,1),"-")</f>
        <v>buc</v>
      </c>
      <c r="F129" s="247">
        <f>IFERROR(VLOOKUP(A129,Sheet1!$A$4:$N$2722,9,1),"-")</f>
        <v>0</v>
      </c>
      <c r="G129" s="247">
        <f>IFERROR(VLOOKUP(A129,Sheet1!$A$4:$N$2722,10,1),"-")</f>
        <v>0</v>
      </c>
      <c r="H129" s="247">
        <f>IFERROR(VLOOKUP(A129,Sheet1!$A$4:$N$2722,11,1),"-")</f>
        <v>0</v>
      </c>
      <c r="I129" s="26">
        <f>IFERROR(VLOOKUP($A129,Sheet1!$A$4:$H$2722,8,1),"-")</f>
        <v>9.25</v>
      </c>
      <c r="J129" s="26">
        <f>I129-(I129*Cuprins!$H$35)</f>
        <v>9.25</v>
      </c>
      <c r="L129" s="809"/>
    </row>
    <row r="130" spans="1:12" ht="15" customHeight="1" x14ac:dyDescent="0.3">
      <c r="A130" s="107">
        <f>Sheet1!A1646</f>
        <v>452026122600</v>
      </c>
      <c r="B130" s="744" t="str">
        <f>IFERROR(VLOOKUP(A130,Sheet1!$A$4:$H$2722,5,0),"-")</f>
        <v>Picioare M2, 150 mm</v>
      </c>
      <c r="C130" s="728" t="e">
        <f>VLOOKUP(#REF!,Sheet1!$A$4:$H$2722,7,1)</f>
        <v>#REF!</v>
      </c>
      <c r="D130" s="745" t="e">
        <f>VLOOKUP(#REF!,Sheet1!$A$4:$H$2722,7,1)</f>
        <v>#REF!</v>
      </c>
      <c r="E130" s="235" t="str">
        <f>IFERROR(VLOOKUP(A130,Sheet1!$A$4:$N$2722,7,1),"-")</f>
        <v>buc</v>
      </c>
      <c r="F130" s="237">
        <f>IFERROR(VLOOKUP(A130,Sheet1!$A$4:$N$2722,9,1),"-")</f>
        <v>0</v>
      </c>
      <c r="G130" s="242">
        <f>IFERROR(VLOOKUP(A130,Sheet1!$A$4:$N$2722,10,1),"-")</f>
        <v>0</v>
      </c>
      <c r="H130" s="235">
        <f>IFERROR(VLOOKUP(A130,Sheet1!$A$4:$N$2722,11,1),"-")</f>
        <v>0</v>
      </c>
      <c r="I130" s="292">
        <f>IFERROR(VLOOKUP($A130,Sheet1!$A$4:$H$2722,8,1),"-")</f>
        <v>12.44</v>
      </c>
      <c r="J130" s="42">
        <f>I130-(I130*Cuprins!$H$35)</f>
        <v>12.44</v>
      </c>
      <c r="L130" s="809"/>
    </row>
    <row r="131" spans="1:12" ht="15" customHeight="1" x14ac:dyDescent="0.3">
      <c r="A131" s="106">
        <f>Sheet1!A1647</f>
        <v>452026122800</v>
      </c>
      <c r="B131" s="773" t="str">
        <f>IFERROR(VLOOKUP(A131,Sheet1!$A$4:$H$2722,5,0),"-")</f>
        <v>Picioare M2, 160 mm</v>
      </c>
      <c r="C131" s="774" t="e">
        <f>VLOOKUP(#REF!,Sheet1!$A$4:$H$2722,7,1)</f>
        <v>#REF!</v>
      </c>
      <c r="D131" s="775" t="e">
        <f>VLOOKUP(#REF!,Sheet1!$A$4:$H$2722,7,1)</f>
        <v>#REF!</v>
      </c>
      <c r="E131" s="247" t="str">
        <f>IFERROR(VLOOKUP(A131,Sheet1!$A$4:$N$2722,7,1),"-")</f>
        <v>buc</v>
      </c>
      <c r="F131" s="247">
        <f>IFERROR(VLOOKUP(A131,Sheet1!$A$4:$N$2722,9,1),"-")</f>
        <v>0</v>
      </c>
      <c r="G131" s="247">
        <f>IFERROR(VLOOKUP(A131,Sheet1!$A$4:$N$2722,10,1),"-")</f>
        <v>0</v>
      </c>
      <c r="H131" s="247">
        <f>IFERROR(VLOOKUP(A131,Sheet1!$A$4:$N$2722,11,1),"-")</f>
        <v>0</v>
      </c>
      <c r="I131" s="26">
        <f>IFERROR(VLOOKUP($A131,Sheet1!$A$4:$H$2722,8,1),"-")</f>
        <v>9.19</v>
      </c>
      <c r="J131" s="26">
        <f>I131-(I131*Cuprins!$H$35)</f>
        <v>9.19</v>
      </c>
      <c r="L131" s="809"/>
    </row>
    <row r="132" spans="1:12" ht="15" customHeight="1" x14ac:dyDescent="0.3">
      <c r="A132" s="107">
        <f>Sheet1!A1648</f>
        <v>452026123000</v>
      </c>
      <c r="B132" s="744" t="str">
        <f>IFERROR(VLOOKUP(A132,Sheet1!$A$4:$H$2722,5,0),"-")</f>
        <v>Picioare M2, 170 mm</v>
      </c>
      <c r="C132" s="728" t="e">
        <f>VLOOKUP(#REF!,Sheet1!$A$4:$H$2722,7,1)</f>
        <v>#REF!</v>
      </c>
      <c r="D132" s="745" t="e">
        <f>VLOOKUP(#REF!,Sheet1!$A$4:$H$2722,7,1)</f>
        <v>#REF!</v>
      </c>
      <c r="E132" s="235" t="str">
        <f>IFERROR(VLOOKUP(A132,Sheet1!$A$4:$N$2722,7,1),"-")</f>
        <v>buc</v>
      </c>
      <c r="F132" s="237">
        <f>IFERROR(VLOOKUP(A132,Sheet1!$A$4:$N$2722,9,1),"-")</f>
        <v>0</v>
      </c>
      <c r="G132" s="242">
        <f>IFERROR(VLOOKUP(A132,Sheet1!$A$4:$N$2722,10,1),"-")</f>
        <v>0</v>
      </c>
      <c r="H132" s="235">
        <f>IFERROR(VLOOKUP(A132,Sheet1!$A$4:$N$2722,11,1),"-")</f>
        <v>0</v>
      </c>
      <c r="I132" s="292">
        <f>IFERROR(VLOOKUP($A132,Sheet1!$A$4:$H$2722,8,1),"-")</f>
        <v>12.59</v>
      </c>
      <c r="J132" s="42">
        <f>I132-(I132*Cuprins!$H$35)</f>
        <v>12.59</v>
      </c>
      <c r="L132" s="809"/>
    </row>
    <row r="133" spans="1:12" ht="15" customHeight="1" x14ac:dyDescent="0.3">
      <c r="A133" s="106">
        <f>Sheet1!A1649</f>
        <v>452026123200</v>
      </c>
      <c r="B133" s="773" t="str">
        <f>IFERROR(VLOOKUP(A133,Sheet1!$A$4:$H$2722,5,0),"-")</f>
        <v>Picioare M2, 190 mm</v>
      </c>
      <c r="C133" s="774" t="e">
        <f>VLOOKUP(#REF!,Sheet1!$A$4:$H$2722,7,1)</f>
        <v>#REF!</v>
      </c>
      <c r="D133" s="775" t="e">
        <f>VLOOKUP(#REF!,Sheet1!$A$4:$H$2722,7,1)</f>
        <v>#REF!</v>
      </c>
      <c r="E133" s="247" t="str">
        <f>IFERROR(VLOOKUP(A133,Sheet1!$A$4:$N$2722,7,1),"-")</f>
        <v>buc</v>
      </c>
      <c r="F133" s="247">
        <f>IFERROR(VLOOKUP(A133,Sheet1!$A$4:$N$2722,9,1),"-")</f>
        <v>0</v>
      </c>
      <c r="G133" s="247">
        <f>IFERROR(VLOOKUP(A133,Sheet1!$A$4:$N$2722,10,1),"-")</f>
        <v>0</v>
      </c>
      <c r="H133" s="247">
        <f>IFERROR(VLOOKUP(A133,Sheet1!$A$4:$N$2722,11,1),"-")</f>
        <v>0</v>
      </c>
      <c r="I133" s="26">
        <f>IFERROR(VLOOKUP($A133,Sheet1!$A$4:$H$2722,8,1),"-")</f>
        <v>12.95</v>
      </c>
      <c r="J133" s="26">
        <f>I133-(I133*Cuprins!$H$35)</f>
        <v>12.95</v>
      </c>
      <c r="L133" s="809"/>
    </row>
    <row r="134" spans="1:12" ht="15" customHeight="1" x14ac:dyDescent="0.3">
      <c r="A134" s="107">
        <f>Sheet1!A1650</f>
        <v>452026123600</v>
      </c>
      <c r="B134" s="744" t="str">
        <f>IFERROR(VLOOKUP(A134,Sheet1!$A$4:$H$2722,5,0),"-")</f>
        <v>Picioare M2, 200 mm</v>
      </c>
      <c r="C134" s="728" t="e">
        <f>VLOOKUP(#REF!,Sheet1!$A$4:$H$2722,7,1)</f>
        <v>#REF!</v>
      </c>
      <c r="D134" s="745" t="e">
        <f>VLOOKUP(#REF!,Sheet1!$A$4:$H$2722,7,1)</f>
        <v>#REF!</v>
      </c>
      <c r="E134" s="235" t="str">
        <f>IFERROR(VLOOKUP(A134,Sheet1!$A$4:$N$2722,7,1),"-")</f>
        <v>buc</v>
      </c>
      <c r="F134" s="237">
        <f>IFERROR(VLOOKUP(A134,Sheet1!$A$4:$N$2722,9,1),"-")</f>
        <v>0</v>
      </c>
      <c r="G134" s="242">
        <f>IFERROR(VLOOKUP(A134,Sheet1!$A$4:$N$2722,10,1),"-")</f>
        <v>0</v>
      </c>
      <c r="H134" s="235">
        <f>IFERROR(VLOOKUP(A134,Sheet1!$A$4:$N$2722,11,1),"-")</f>
        <v>0</v>
      </c>
      <c r="I134" s="292">
        <f>IFERROR(VLOOKUP($A134,Sheet1!$A$4:$H$2722,8,1),"-")</f>
        <v>17.34</v>
      </c>
      <c r="J134" s="42">
        <f>I134-(I134*Cuprins!$H$35)</f>
        <v>17.34</v>
      </c>
      <c r="L134" s="809"/>
    </row>
    <row r="135" spans="1:12" ht="15" customHeight="1" x14ac:dyDescent="0.3">
      <c r="A135" s="106">
        <f>Sheet1!A1651</f>
        <v>452026125600</v>
      </c>
      <c r="B135" s="773" t="str">
        <f>IFERROR(VLOOKUP(A135,Sheet1!$A$4:$H$2722,5,0),"-")</f>
        <v>Picioare M2, 300 mm</v>
      </c>
      <c r="C135" s="774" t="e">
        <f>VLOOKUP(#REF!,Sheet1!$A$4:$H$2722,7,1)</f>
        <v>#REF!</v>
      </c>
      <c r="D135" s="775" t="e">
        <f>VLOOKUP(#REF!,Sheet1!$A$4:$H$2722,7,1)</f>
        <v>#REF!</v>
      </c>
      <c r="E135" s="247" t="str">
        <f>IFERROR(VLOOKUP(A135,Sheet1!$A$4:$N$2722,7,1),"-")</f>
        <v>buc</v>
      </c>
      <c r="F135" s="247">
        <f>IFERROR(VLOOKUP(A135,Sheet1!$A$4:$N$2722,9,1),"-")</f>
        <v>0</v>
      </c>
      <c r="G135" s="247">
        <f>IFERROR(VLOOKUP(A135,Sheet1!$A$4:$N$2722,10,1),"-")</f>
        <v>0</v>
      </c>
      <c r="H135" s="247">
        <f>IFERROR(VLOOKUP(A135,Sheet1!$A$4:$N$2722,11,1),"-")</f>
        <v>0</v>
      </c>
      <c r="I135" s="26">
        <f>IFERROR(VLOOKUP($A135,Sheet1!$A$4:$H$2722,8,1),"-")</f>
        <v>12.47</v>
      </c>
      <c r="J135" s="26">
        <f>I135-(I135*Cuprins!$H$35)</f>
        <v>12.47</v>
      </c>
      <c r="L135" s="809"/>
    </row>
    <row r="136" spans="1:12" ht="15" customHeight="1" x14ac:dyDescent="0.3">
      <c r="A136" s="107">
        <f>Sheet1!A1652</f>
        <v>452026126600</v>
      </c>
      <c r="B136" s="744" t="str">
        <f>IFERROR(VLOOKUP(A136,Sheet1!$A$4:$H$2722,5,0),"-")</f>
        <v>Picioare M2, 350 mm</v>
      </c>
      <c r="C136" s="728" t="e">
        <f>VLOOKUP(#REF!,Sheet1!$A$4:$H$2722,7,1)</f>
        <v>#REF!</v>
      </c>
      <c r="D136" s="745" t="e">
        <f>VLOOKUP(#REF!,Sheet1!$A$4:$H$2722,7,1)</f>
        <v>#REF!</v>
      </c>
      <c r="E136" s="235" t="str">
        <f>IFERROR(VLOOKUP(A136,Sheet1!$A$4:$N$2722,7,1),"-")</f>
        <v>buc</v>
      </c>
      <c r="F136" s="237">
        <f>IFERROR(VLOOKUP(A136,Sheet1!$A$4:$N$2722,9,1),"-")</f>
        <v>0</v>
      </c>
      <c r="G136" s="242">
        <f>IFERROR(VLOOKUP(A136,Sheet1!$A$4:$N$2722,10,1),"-")</f>
        <v>0</v>
      </c>
      <c r="H136" s="235">
        <f>IFERROR(VLOOKUP(A136,Sheet1!$A$4:$N$2722,11,1),"-")</f>
        <v>0</v>
      </c>
      <c r="I136" s="292">
        <f>IFERROR(VLOOKUP($A136,Sheet1!$A$4:$H$2722,8,1),"-")</f>
        <v>19.059999999999999</v>
      </c>
      <c r="J136" s="42">
        <f>I136-(I136*Cuprins!$H$35)</f>
        <v>19.059999999999999</v>
      </c>
      <c r="L136" s="809"/>
    </row>
    <row r="137" spans="1:12" ht="15" customHeight="1" x14ac:dyDescent="0.3">
      <c r="A137" s="106">
        <f>Sheet1!A1653</f>
        <v>452026128600</v>
      </c>
      <c r="B137" s="773" t="str">
        <f>IFERROR(VLOOKUP(A137,Sheet1!$A$4:$H$2722,5,0),"-")</f>
        <v>Picioare M2, 450 mm</v>
      </c>
      <c r="C137" s="774" t="e">
        <f>VLOOKUP(#REF!,Sheet1!$A$4:$H$2722,7,1)</f>
        <v>#REF!</v>
      </c>
      <c r="D137" s="775" t="e">
        <f>VLOOKUP(#REF!,Sheet1!$A$4:$H$2722,7,1)</f>
        <v>#REF!</v>
      </c>
      <c r="E137" s="247" t="str">
        <f>IFERROR(VLOOKUP(A137,Sheet1!$A$4:$N$2722,7,1),"-")</f>
        <v>buc</v>
      </c>
      <c r="F137" s="247">
        <f>IFERROR(VLOOKUP(A137,Sheet1!$A$4:$N$2722,9,1),"-")</f>
        <v>0</v>
      </c>
      <c r="G137" s="247">
        <f>IFERROR(VLOOKUP(A137,Sheet1!$A$4:$N$2722,10,1),"-")</f>
        <v>0</v>
      </c>
      <c r="H137" s="247">
        <f>IFERROR(VLOOKUP(A137,Sheet1!$A$4:$N$2722,11,1),"-")</f>
        <v>0</v>
      </c>
      <c r="I137" s="26">
        <f>IFERROR(VLOOKUP($A137,Sheet1!$A$4:$H$2722,8,1),"-")</f>
        <v>21.06</v>
      </c>
      <c r="J137" s="26">
        <f>I137-(I137*Cuprins!$H$35)</f>
        <v>21.06</v>
      </c>
      <c r="L137" s="809"/>
    </row>
    <row r="138" spans="1:12" ht="15" customHeight="1" x14ac:dyDescent="0.3">
      <c r="A138" s="107">
        <f>Sheet1!A1654</f>
        <v>452026129800</v>
      </c>
      <c r="B138" s="744" t="str">
        <f>IFERROR(VLOOKUP(A138,Sheet1!$A$4:$H$2722,5,0),"-")</f>
        <v>Picioare M2, 560 mm</v>
      </c>
      <c r="C138" s="728" t="e">
        <f>VLOOKUP(#REF!,Sheet1!$A$4:$H$2722,7,1)</f>
        <v>#REF!</v>
      </c>
      <c r="D138" s="745" t="e">
        <f>VLOOKUP(#REF!,Sheet1!$A$4:$H$2722,7,1)</f>
        <v>#REF!</v>
      </c>
      <c r="E138" s="235" t="str">
        <f>IFERROR(VLOOKUP(A138,Sheet1!$A$4:$N$2722,7,1),"-")</f>
        <v>buc</v>
      </c>
      <c r="F138" s="237">
        <f>IFERROR(VLOOKUP(A138,Sheet1!$A$4:$N$2722,9,1),"-")</f>
        <v>0</v>
      </c>
      <c r="G138" s="242">
        <f>IFERROR(VLOOKUP(A138,Sheet1!$A$4:$N$2722,10,1),"-")</f>
        <v>0</v>
      </c>
      <c r="H138" s="235">
        <f>IFERROR(VLOOKUP(A138,Sheet1!$A$4:$N$2722,11,1),"-")</f>
        <v>0</v>
      </c>
      <c r="I138" s="292">
        <f>IFERROR(VLOOKUP($A138,Sheet1!$A$4:$H$2722,8,1),"-")</f>
        <v>26.23</v>
      </c>
      <c r="J138" s="42">
        <f>I138-(I138*Cuprins!$H$35)</f>
        <v>26.23</v>
      </c>
      <c r="L138" s="809"/>
    </row>
    <row r="139" spans="1:12" ht="15" customHeight="1" x14ac:dyDescent="0.3">
      <c r="A139" s="106">
        <f>Sheet1!A1655</f>
        <v>452026131000</v>
      </c>
      <c r="B139" s="773" t="str">
        <f>IFERROR(VLOOKUP(A139,Sheet1!$A$4:$H$2722,5,0),"-")</f>
        <v>Picioare M3</v>
      </c>
      <c r="C139" s="774" t="e">
        <f>VLOOKUP(#REF!,Sheet1!$A$4:$H$2722,7,1)</f>
        <v>#REF!</v>
      </c>
      <c r="D139" s="775" t="e">
        <f>VLOOKUP(#REF!,Sheet1!$A$4:$H$2722,7,1)</f>
        <v>#REF!</v>
      </c>
      <c r="E139" s="247" t="str">
        <f>IFERROR(VLOOKUP(A139,Sheet1!$A$4:$N$2722,7,1),"-")</f>
        <v>buc</v>
      </c>
      <c r="F139" s="247">
        <f>IFERROR(VLOOKUP(A139,Sheet1!$A$4:$N$2722,9,1),"-")</f>
        <v>0</v>
      </c>
      <c r="G139" s="247">
        <f>IFERROR(VLOOKUP(A139,Sheet1!$A$4:$N$2722,10,1),"-")</f>
        <v>0</v>
      </c>
      <c r="H139" s="247">
        <f>IFERROR(VLOOKUP(A139,Sheet1!$A$4:$N$2722,11,1),"-")</f>
        <v>0</v>
      </c>
      <c r="I139" s="26">
        <f>IFERROR(VLOOKUP($A139,Sheet1!$A$4:$H$2722,8,1),"-")</f>
        <v>21.62</v>
      </c>
      <c r="J139" s="26">
        <f>I139-(I139*Cuprins!$H$35)</f>
        <v>21.62</v>
      </c>
      <c r="L139" s="809"/>
    </row>
    <row r="140" spans="1:12" ht="15" customHeight="1" x14ac:dyDescent="0.3">
      <c r="A140" s="107">
        <f>Sheet1!A1656</f>
        <v>452026142800</v>
      </c>
      <c r="B140" s="744" t="str">
        <f>IFERROR(VLOOKUP(A140,Sheet1!$A$4:$H$2722,5,0),"-")</f>
        <v>Picioare M4, 750 mm</v>
      </c>
      <c r="C140" s="728" t="e">
        <f>VLOOKUP(#REF!,Sheet1!$A$4:$H$2722,7,1)</f>
        <v>#REF!</v>
      </c>
      <c r="D140" s="745" t="e">
        <f>VLOOKUP(#REF!,Sheet1!$A$4:$H$2722,7,1)</f>
        <v>#REF!</v>
      </c>
      <c r="E140" s="235" t="str">
        <f>IFERROR(VLOOKUP(A140,Sheet1!$A$4:$N$2722,7,1),"-")</f>
        <v>buc</v>
      </c>
      <c r="F140" s="237">
        <f>IFERROR(VLOOKUP(A140,Sheet1!$A$4:$N$2722,9,1),"-")</f>
        <v>0</v>
      </c>
      <c r="G140" s="242">
        <f>IFERROR(VLOOKUP(A140,Sheet1!$A$4:$N$2722,10,1),"-")</f>
        <v>0</v>
      </c>
      <c r="H140" s="235">
        <f>IFERROR(VLOOKUP(A140,Sheet1!$A$4:$N$2722,11,1),"-")</f>
        <v>0</v>
      </c>
      <c r="I140" s="292">
        <f>IFERROR(VLOOKUP($A140,Sheet1!$A$4:$H$2722,8,1),"-")</f>
        <v>35.83</v>
      </c>
      <c r="J140" s="42">
        <f>I140-(I140*Cuprins!$H$35)</f>
        <v>35.83</v>
      </c>
      <c r="L140" s="809"/>
    </row>
    <row r="141" spans="1:12" ht="15" customHeight="1" x14ac:dyDescent="0.3">
      <c r="A141" s="106">
        <f>Sheet1!A1657</f>
        <v>452026153500</v>
      </c>
      <c r="B141" s="773" t="str">
        <f>IFERROR(VLOOKUP(A141,Sheet1!$A$4:$H$2722,5,0),"-")</f>
        <v>Picioare M1, 35 mm</v>
      </c>
      <c r="C141" s="774" t="e">
        <f>VLOOKUP(#REF!,Sheet1!$A$4:$H$2722,7,1)</f>
        <v>#REF!</v>
      </c>
      <c r="D141" s="775" t="e">
        <f>VLOOKUP(#REF!,Sheet1!$A$4:$H$2722,7,1)</f>
        <v>#REF!</v>
      </c>
      <c r="E141" s="247" t="str">
        <f>IFERROR(VLOOKUP(A141,Sheet1!$A$4:$N$2722,7,1),"-")</f>
        <v>buc</v>
      </c>
      <c r="F141" s="247">
        <f>IFERROR(VLOOKUP(A141,Sheet1!$A$4:$N$2722,9,1),"-")</f>
        <v>0</v>
      </c>
      <c r="G141" s="247">
        <f>IFERROR(VLOOKUP(A141,Sheet1!$A$4:$N$2722,10,1),"-")</f>
        <v>0</v>
      </c>
      <c r="H141" s="247">
        <f>IFERROR(VLOOKUP(A141,Sheet1!$A$4:$N$2722,11,1),"-")</f>
        <v>0</v>
      </c>
      <c r="I141" s="26">
        <f>IFERROR(VLOOKUP($A141,Sheet1!$A$4:$H$2722,8,1),"-")</f>
        <v>11.61</v>
      </c>
      <c r="J141" s="26">
        <f>I141-(I141*Cuprins!$H$35)</f>
        <v>11.61</v>
      </c>
      <c r="L141" s="809"/>
    </row>
    <row r="142" spans="1:12" ht="15" customHeight="1" x14ac:dyDescent="0.3">
      <c r="A142" s="107">
        <f>Sheet1!A1658</f>
        <v>452026203500</v>
      </c>
      <c r="B142" s="744" t="str">
        <f>IFERROR(VLOOKUP(A142,Sheet1!$A$4:$H$2722,5,0),"-")</f>
        <v>Picioare H1, 50mm</v>
      </c>
      <c r="C142" s="728" t="e">
        <f>VLOOKUP(#REF!,Sheet1!$A$4:$H$2722,7,1)</f>
        <v>#REF!</v>
      </c>
      <c r="D142" s="745" t="e">
        <f>VLOOKUP(#REF!,Sheet1!$A$4:$H$2722,7,1)</f>
        <v>#REF!</v>
      </c>
      <c r="E142" s="235" t="str">
        <f>IFERROR(VLOOKUP(A142,Sheet1!$A$4:$N$2722,7,1),"-")</f>
        <v>buc</v>
      </c>
      <c r="F142" s="237">
        <f>IFERROR(VLOOKUP(A142,Sheet1!$A$4:$N$2722,9,1),"-")</f>
        <v>0</v>
      </c>
      <c r="G142" s="242">
        <f>IFERROR(VLOOKUP(A142,Sheet1!$A$4:$N$2722,10,1),"-")</f>
        <v>0</v>
      </c>
      <c r="H142" s="235">
        <f>IFERROR(VLOOKUP(A142,Sheet1!$A$4:$N$2722,11,1),"-")</f>
        <v>0</v>
      </c>
      <c r="I142" s="292">
        <f>IFERROR(VLOOKUP($A142,Sheet1!$A$4:$H$2722,8,1),"-")</f>
        <v>7.8</v>
      </c>
      <c r="J142" s="42">
        <f>I142-(I142*Cuprins!$H$35)</f>
        <v>7.8</v>
      </c>
      <c r="L142" s="809"/>
    </row>
    <row r="143" spans="1:12" ht="15" customHeight="1" x14ac:dyDescent="0.3">
      <c r="A143" s="106">
        <f>Sheet1!A1659</f>
        <v>452026204000</v>
      </c>
      <c r="B143" s="773" t="str">
        <f>IFERROR(VLOOKUP(A143,Sheet1!$A$4:$H$2722,5,0),"-")</f>
        <v>Picioare H1, 60mm</v>
      </c>
      <c r="C143" s="774" t="e">
        <f>VLOOKUP(#REF!,Sheet1!$A$4:$H$2722,7,1)</f>
        <v>#REF!</v>
      </c>
      <c r="D143" s="775" t="e">
        <f>VLOOKUP(#REF!,Sheet1!$A$4:$H$2722,7,1)</f>
        <v>#REF!</v>
      </c>
      <c r="E143" s="247" t="str">
        <f>IFERROR(VLOOKUP(A143,Sheet1!$A$4:$N$2722,7,1),"-")</f>
        <v>buc</v>
      </c>
      <c r="F143" s="247">
        <f>IFERROR(VLOOKUP(A143,Sheet1!$A$4:$N$2722,9,1),"-")</f>
        <v>0</v>
      </c>
      <c r="G143" s="247">
        <f>IFERROR(VLOOKUP(A143,Sheet1!$A$4:$N$2722,10,1),"-")</f>
        <v>0</v>
      </c>
      <c r="H143" s="247">
        <f>IFERROR(VLOOKUP(A143,Sheet1!$A$4:$N$2722,11,1),"-")</f>
        <v>0</v>
      </c>
      <c r="I143" s="26">
        <f>IFERROR(VLOOKUP($A143,Sheet1!$A$4:$H$2722,8,1),"-")</f>
        <v>8.0399999999999991</v>
      </c>
      <c r="J143" s="26">
        <f>I143-(I143*Cuprins!$H$35)</f>
        <v>8.0399999999999991</v>
      </c>
      <c r="L143" s="809"/>
    </row>
    <row r="144" spans="1:12" ht="15" customHeight="1" x14ac:dyDescent="0.3">
      <c r="A144" s="107">
        <f>Sheet1!A1660</f>
        <v>452026204500</v>
      </c>
      <c r="B144" s="744" t="str">
        <f>IFERROR(VLOOKUP(A144,Sheet1!$A$4:$H$2722,5,0),"-")</f>
        <v>Picioare H1, 70 mm</v>
      </c>
      <c r="C144" s="728" t="e">
        <f>VLOOKUP(#REF!,Sheet1!$A$4:$H$2722,7,1)</f>
        <v>#REF!</v>
      </c>
      <c r="D144" s="745" t="e">
        <f>VLOOKUP(#REF!,Sheet1!$A$4:$H$2722,7,1)</f>
        <v>#REF!</v>
      </c>
      <c r="E144" s="235" t="str">
        <f>IFERROR(VLOOKUP(A144,Sheet1!$A$4:$N$2722,7,1),"-")</f>
        <v>buc</v>
      </c>
      <c r="F144" s="237">
        <f>IFERROR(VLOOKUP(A144,Sheet1!$A$4:$N$2722,9,1),"-")</f>
        <v>0</v>
      </c>
      <c r="G144" s="242">
        <f>IFERROR(VLOOKUP(A144,Sheet1!$A$4:$N$2722,10,1),"-")</f>
        <v>0</v>
      </c>
      <c r="H144" s="235">
        <f>IFERROR(VLOOKUP(A144,Sheet1!$A$4:$N$2722,11,1),"-")</f>
        <v>0</v>
      </c>
      <c r="I144" s="292">
        <f>IFERROR(VLOOKUP($A144,Sheet1!$A$4:$H$2722,8,1),"-")</f>
        <v>10.039999999999999</v>
      </c>
      <c r="J144" s="42">
        <f>I144-(I144*Cuprins!$H$35)</f>
        <v>10.039999999999999</v>
      </c>
      <c r="L144" s="809"/>
    </row>
    <row r="145" spans="1:12" ht="15" customHeight="1" x14ac:dyDescent="0.3">
      <c r="A145" s="106">
        <f>Sheet1!A1661</f>
        <v>452026224600</v>
      </c>
      <c r="B145" s="773" t="str">
        <f>IFERROR(VLOOKUP(A145,Sheet1!$A$4:$H$2722,5,0),"-")</f>
        <v>Picioare H2, 250 mm</v>
      </c>
      <c r="C145" s="774" t="e">
        <f>VLOOKUP(#REF!,Sheet1!$A$4:$H$2722,7,1)</f>
        <v>#REF!</v>
      </c>
      <c r="D145" s="775" t="e">
        <f>VLOOKUP(#REF!,Sheet1!$A$4:$H$2722,7,1)</f>
        <v>#REF!</v>
      </c>
      <c r="E145" s="247" t="str">
        <f>IFERROR(VLOOKUP(A145,Sheet1!$A$4:$N$2722,7,1),"-")</f>
        <v>buc</v>
      </c>
      <c r="F145" s="247">
        <f>IFERROR(VLOOKUP(A145,Sheet1!$A$4:$N$2722,9,1),"-")</f>
        <v>0</v>
      </c>
      <c r="G145" s="247">
        <f>IFERROR(VLOOKUP(A145,Sheet1!$A$4:$N$2722,10,1),"-")</f>
        <v>0</v>
      </c>
      <c r="H145" s="247">
        <f>IFERROR(VLOOKUP(A145,Sheet1!$A$4:$N$2722,11,1),"-")</f>
        <v>0</v>
      </c>
      <c r="I145" s="26">
        <f>IFERROR(VLOOKUP($A145,Sheet1!$A$4:$H$2722,8,1),"-")</f>
        <v>16.64</v>
      </c>
      <c r="J145" s="26">
        <f>I145-(I145*Cuprins!$H$35)</f>
        <v>16.64</v>
      </c>
      <c r="L145" s="809"/>
    </row>
    <row r="146" spans="1:12" ht="15" customHeight="1" x14ac:dyDescent="0.3">
      <c r="A146" s="107">
        <f>Sheet1!A1662</f>
        <v>452026412000</v>
      </c>
      <c r="B146" s="744" t="str">
        <f>IFERROR(VLOOKUP(A146,Sheet1!$A$4:$H$2722,5,0),"-")</f>
        <v>Picioare SW, 42 mm</v>
      </c>
      <c r="C146" s="728" t="e">
        <f>VLOOKUP(#REF!,Sheet1!$A$4:$H$2722,7,1)</f>
        <v>#REF!</v>
      </c>
      <c r="D146" s="745" t="e">
        <f>VLOOKUP(#REF!,Sheet1!$A$4:$H$2722,7,1)</f>
        <v>#REF!</v>
      </c>
      <c r="E146" s="235" t="str">
        <f>IFERROR(VLOOKUP(A146,Sheet1!$A$4:$N$2722,7,1),"-")</f>
        <v>buc</v>
      </c>
      <c r="F146" s="237">
        <f>IFERROR(VLOOKUP(A146,Sheet1!$A$4:$N$2722,9,1),"-")</f>
        <v>0</v>
      </c>
      <c r="G146" s="242">
        <f>IFERROR(VLOOKUP(A146,Sheet1!$A$4:$N$2722,10,1),"-")</f>
        <v>0</v>
      </c>
      <c r="H146" s="235">
        <f>IFERROR(VLOOKUP(A146,Sheet1!$A$4:$N$2722,11,1),"-")</f>
        <v>0</v>
      </c>
      <c r="I146" s="292">
        <f>IFERROR(VLOOKUP($A146,Sheet1!$A$4:$H$2722,8,1),"-")</f>
        <v>11.1</v>
      </c>
      <c r="J146" s="42">
        <f>I146-(I146*Cuprins!$H$35)</f>
        <v>11.1</v>
      </c>
      <c r="L146" s="809"/>
    </row>
    <row r="147" spans="1:12" ht="15" customHeight="1" x14ac:dyDescent="0.3">
      <c r="A147" s="106">
        <f>Sheet1!A1663</f>
        <v>452026433000</v>
      </c>
      <c r="B147" s="773" t="str">
        <f>IFERROR(VLOOKUP(A147,Sheet1!$A$4:$H$2722,5,0),"-")</f>
        <v>Picioare SW 90-3</v>
      </c>
      <c r="C147" s="774" t="e">
        <f>VLOOKUP(#REF!,Sheet1!$A$4:$H$2722,7,1)</f>
        <v>#REF!</v>
      </c>
      <c r="D147" s="775" t="e">
        <f>VLOOKUP(#REF!,Sheet1!$A$4:$H$2722,7,1)</f>
        <v>#REF!</v>
      </c>
      <c r="E147" s="247" t="str">
        <f>IFERROR(VLOOKUP(A147,Sheet1!$A$4:$N$2722,7,1),"-")</f>
        <v>buc</v>
      </c>
      <c r="F147" s="247">
        <f>IFERROR(VLOOKUP(A147,Sheet1!$A$4:$N$2722,9,1),"-")</f>
        <v>0</v>
      </c>
      <c r="G147" s="247">
        <f>IFERROR(VLOOKUP(A147,Sheet1!$A$4:$N$2722,10,1),"-")</f>
        <v>0</v>
      </c>
      <c r="H147" s="247">
        <f>IFERROR(VLOOKUP(A147,Sheet1!$A$4:$N$2722,11,1),"-")</f>
        <v>0</v>
      </c>
      <c r="I147" s="26">
        <f>IFERROR(VLOOKUP($A147,Sheet1!$A$4:$H$2722,8,1),"-")</f>
        <v>34.619999999999997</v>
      </c>
      <c r="J147" s="26">
        <f>I147-(I147*Cuprins!$H$35)</f>
        <v>34.619999999999997</v>
      </c>
      <c r="L147" s="809"/>
    </row>
    <row r="148" spans="1:12" ht="15" customHeight="1" x14ac:dyDescent="0.3">
      <c r="A148" s="107">
        <f>Sheet1!A1664</f>
        <v>452026502200</v>
      </c>
      <c r="B148" s="744" t="str">
        <f>IFERROR(VLOOKUP(A148,Sheet1!$A$4:$H$2722,5,0),"-")</f>
        <v>Profil intarire tip RO</v>
      </c>
      <c r="C148" s="728" t="e">
        <f>VLOOKUP(#REF!,Sheet1!$A$4:$H$2722,7,1)</f>
        <v>#REF!</v>
      </c>
      <c r="D148" s="745" t="e">
        <f>VLOOKUP(#REF!,Sheet1!$A$4:$H$2722,7,1)</f>
        <v>#REF!</v>
      </c>
      <c r="E148" s="235" t="str">
        <f>IFERROR(VLOOKUP(A148,Sheet1!$A$4:$N$2722,7,1),"-")</f>
        <v>buc</v>
      </c>
      <c r="F148" s="237">
        <f>IFERROR(VLOOKUP(A148,Sheet1!$A$4:$N$2722,9,1),"-")</f>
        <v>0</v>
      </c>
      <c r="G148" s="242">
        <f>IFERROR(VLOOKUP(A148,Sheet1!$A$4:$N$2722,10,1),"-")</f>
        <v>0</v>
      </c>
      <c r="H148" s="235">
        <f>IFERROR(VLOOKUP(A148,Sheet1!$A$4:$N$2722,11,1),"-")</f>
        <v>0</v>
      </c>
      <c r="I148" s="292">
        <f>IFERROR(VLOOKUP($A148,Sheet1!$A$4:$H$2722,8,1),"-")</f>
        <v>5.55</v>
      </c>
      <c r="J148" s="42">
        <f>I148-(I148*Cuprins!$H$35)</f>
        <v>5.55</v>
      </c>
      <c r="L148" s="809"/>
    </row>
    <row r="149" spans="1:12" ht="15" customHeight="1" x14ac:dyDescent="0.3">
      <c r="A149" s="106">
        <f>Sheet1!A1665</f>
        <v>452026602000</v>
      </c>
      <c r="B149" s="773" t="str">
        <f>IFERROR(VLOOKUP(A149,Sheet1!$A$4:$H$2722,5,0),"-")</f>
        <v>Stringer RL with sealing strip</v>
      </c>
      <c r="C149" s="774" t="e">
        <f>VLOOKUP(#REF!,Sheet1!$A$4:$H$2722,7,1)</f>
        <v>#REF!</v>
      </c>
      <c r="D149" s="775" t="e">
        <f>VLOOKUP(#REF!,Sheet1!$A$4:$H$2722,7,1)</f>
        <v>#REF!</v>
      </c>
      <c r="E149" s="247" t="str">
        <f>IFERROR(VLOOKUP(A149,Sheet1!$A$4:$N$2722,7,1),"-")</f>
        <v>buc</v>
      </c>
      <c r="F149" s="247">
        <f>IFERROR(VLOOKUP(A149,Sheet1!$A$4:$N$2722,9,1),"-")</f>
        <v>0</v>
      </c>
      <c r="G149" s="247">
        <f>IFERROR(VLOOKUP(A149,Sheet1!$A$4:$N$2722,10,1),"-")</f>
        <v>0</v>
      </c>
      <c r="H149" s="247">
        <f>IFERROR(VLOOKUP(A149,Sheet1!$A$4:$N$2722,11,1),"-")</f>
        <v>0</v>
      </c>
      <c r="I149" s="26">
        <f>IFERROR(VLOOKUP($A149,Sheet1!$A$4:$H$2722,8,1),"-")</f>
        <v>9.57</v>
      </c>
      <c r="J149" s="26">
        <f>I149-(I149*Cuprins!$H$35)</f>
        <v>9.57</v>
      </c>
      <c r="L149" s="809"/>
    </row>
    <row r="150" spans="1:12" ht="15" customHeight="1" x14ac:dyDescent="0.3">
      <c r="A150" s="108">
        <f>Sheet1!A1666</f>
        <v>452026605000</v>
      </c>
      <c r="B150" s="610" t="str">
        <f>IFERROR(VLOOKUP(A150,Sheet1!$A$4:$H$2722,5,0),"-")</f>
        <v>Traversa Lindner RM  cu  garnitura</v>
      </c>
      <c r="C150" s="597" t="e">
        <f>VLOOKUP(#REF!,Sheet1!$A$4:$H$2722,7,1)</f>
        <v>#REF!</v>
      </c>
      <c r="D150" s="622" t="e">
        <f>VLOOKUP(#REF!,Sheet1!$A$4:$H$2722,7,1)</f>
        <v>#REF!</v>
      </c>
      <c r="E150" s="264" t="str">
        <f>IFERROR(VLOOKUP(A150,Sheet1!$A$4:$N$2722,7,1),"-")</f>
        <v>buc</v>
      </c>
      <c r="F150" s="238">
        <f>IFERROR(VLOOKUP(A150,Sheet1!$A$4:$N$2722,9,1),"-")</f>
        <v>0</v>
      </c>
      <c r="G150" s="264">
        <f>IFERROR(VLOOKUP(A150,Sheet1!$A$4:$N$2722,10,1),"-")</f>
        <v>0</v>
      </c>
      <c r="H150" s="264">
        <f>IFERROR(VLOOKUP(A150,Sheet1!$A$4:$N$2722,11,1),"-")</f>
        <v>0</v>
      </c>
      <c r="I150" s="302">
        <f>IFERROR(VLOOKUP($A150,Sheet1!$A$4:$H$2722,8,1),"-")</f>
        <v>2.95</v>
      </c>
      <c r="J150" s="43">
        <f>I150-(I150*Cuprins!$H$35)</f>
        <v>2.95</v>
      </c>
      <c r="L150" s="809"/>
    </row>
    <row r="151" spans="1:12" ht="15" customHeight="1" x14ac:dyDescent="0.3">
      <c r="L151" s="809"/>
    </row>
    <row r="152" spans="1:12" ht="15" customHeight="1" x14ac:dyDescent="0.3">
      <c r="L152" s="809"/>
    </row>
    <row r="153" spans="1:12" ht="15" customHeight="1" x14ac:dyDescent="0.3">
      <c r="L153" s="809"/>
    </row>
    <row r="154" spans="1:12" ht="15" customHeight="1" x14ac:dyDescent="0.3">
      <c r="L154" s="809"/>
    </row>
    <row r="155" spans="1:12" ht="15" customHeight="1" x14ac:dyDescent="0.3">
      <c r="L155" s="809"/>
    </row>
    <row r="156" spans="1:12" ht="15" customHeight="1" x14ac:dyDescent="0.3">
      <c r="L156" s="809"/>
    </row>
    <row r="157" spans="1:12" ht="15" customHeight="1" x14ac:dyDescent="0.3">
      <c r="L157" s="809"/>
    </row>
    <row r="158" spans="1:12" ht="15" customHeight="1" x14ac:dyDescent="0.3">
      <c r="L158" s="810" t="s">
        <v>3278</v>
      </c>
    </row>
    <row r="159" spans="1:12" ht="15" customHeight="1" thickBot="1" x14ac:dyDescent="0.35">
      <c r="L159" s="810"/>
    </row>
    <row r="160" spans="1:12" ht="15" customHeight="1" x14ac:dyDescent="0.3">
      <c r="A160" s="686"/>
      <c r="B160" s="794" t="s">
        <v>3275</v>
      </c>
      <c r="C160" s="794"/>
      <c r="D160" s="794"/>
      <c r="E160" s="794"/>
      <c r="F160" s="794"/>
      <c r="G160" s="794"/>
      <c r="H160" s="794"/>
      <c r="I160" s="738"/>
      <c r="J160" s="664"/>
      <c r="L160" s="810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L161" s="810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810"/>
    </row>
    <row r="163" spans="1:12" ht="15" customHeight="1" x14ac:dyDescent="0.3">
      <c r="L163" s="810"/>
    </row>
    <row r="164" spans="1:12" ht="15" customHeight="1" x14ac:dyDescent="0.3">
      <c r="A164" s="667"/>
      <c r="B164" s="669" t="s">
        <v>3279</v>
      </c>
      <c r="C164" s="669"/>
      <c r="D164" s="669"/>
      <c r="E164" s="669"/>
      <c r="F164" s="669"/>
      <c r="G164" s="669"/>
      <c r="H164" s="669"/>
      <c r="I164" s="671"/>
      <c r="J164" s="672"/>
      <c r="L164" s="810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810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3431</v>
      </c>
      <c r="L166" s="810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810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L168" s="810"/>
    </row>
    <row r="169" spans="1:12" ht="15" customHeight="1" x14ac:dyDescent="0.3">
      <c r="A169" s="106">
        <f>Sheet1!A1667</f>
        <v>452026701000</v>
      </c>
      <c r="B169" s="773" t="str">
        <f>IFERROR(VLOOKUP(A169,Sheet1!$A$4:$H$2722,5,0),"-")</f>
        <v>Traversa Lindner RL  600 mm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>buc</v>
      </c>
      <c r="F169" s="247">
        <f>IFERROR(VLOOKUP(A169,Sheet1!$A$4:$N$2722,9,1),"-")</f>
        <v>0</v>
      </c>
      <c r="G169" s="247">
        <f>IFERROR(VLOOKUP(A169,Sheet1!$A$4:$N$2722,10,1),"-")</f>
        <v>0</v>
      </c>
      <c r="H169" s="247">
        <f>IFERROR(VLOOKUP(A169,Sheet1!$A$4:$N$2722,11,1),"-")</f>
        <v>0</v>
      </c>
      <c r="I169" s="26">
        <f>IFERROR(VLOOKUP($A169,Sheet1!$A$4:$H$2722,8,1),"-")</f>
        <v>7.44</v>
      </c>
      <c r="J169" s="26">
        <f>I169-(I169*Cuprins!$H$35)</f>
        <v>7.44</v>
      </c>
      <c r="L169" s="810"/>
    </row>
    <row r="170" spans="1:12" ht="15" customHeight="1" x14ac:dyDescent="0.3">
      <c r="A170" s="107">
        <f>Sheet1!A1668</f>
        <v>452026701500</v>
      </c>
      <c r="B170" s="744" t="str">
        <f>IFERROR(VLOOKUP(A170,Sheet1!$A$4:$H$2722,5,0),"-")</f>
        <v>Profil tip CL 2,4 m</v>
      </c>
      <c r="C170" s="728" t="e">
        <f>VLOOKUP(#REF!,Sheet1!$A$4:$H$2722,7,1)</f>
        <v>#REF!</v>
      </c>
      <c r="D170" s="745" t="e">
        <f>VLOOKUP(#REF!,Sheet1!$A$4:$H$2722,7,1)</f>
        <v>#REF!</v>
      </c>
      <c r="E170" s="235" t="str">
        <f>IFERROR(VLOOKUP(A170,Sheet1!$A$4:$N$2722,7,1),"-")</f>
        <v>buc</v>
      </c>
      <c r="F170" s="237">
        <f>IFERROR(VLOOKUP(A170,Sheet1!$A$4:$N$2722,9,1),"-")</f>
        <v>0</v>
      </c>
      <c r="G170" s="242">
        <f>IFERROR(VLOOKUP(A170,Sheet1!$A$4:$N$2722,10,1),"-")</f>
        <v>0</v>
      </c>
      <c r="H170" s="235">
        <f>IFERROR(VLOOKUP(A170,Sheet1!$A$4:$N$2722,11,1),"-")</f>
        <v>0</v>
      </c>
      <c r="I170" s="292">
        <f>IFERROR(VLOOKUP($A170,Sheet1!$A$4:$H$2722,8,1),"-")</f>
        <v>39.19</v>
      </c>
      <c r="J170" s="42">
        <f>I170-(I170*Cuprins!$H$35)</f>
        <v>39.19</v>
      </c>
      <c r="L170" s="810"/>
    </row>
    <row r="171" spans="1:12" ht="15" customHeight="1" x14ac:dyDescent="0.3">
      <c r="A171" s="106">
        <f>Sheet1!A1669</f>
        <v>452026801000</v>
      </c>
      <c r="B171" s="773" t="str">
        <f>IFERROR(VLOOKUP(A171,Sheet1!$A$4:$H$2722,5,0),"-")</f>
        <v>Garnitura coloana pardoseala 2 puncte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>buc</v>
      </c>
      <c r="F171" s="247">
        <f>IFERROR(VLOOKUP(A171,Sheet1!$A$4:$N$2722,9,1),"-")</f>
        <v>0</v>
      </c>
      <c r="G171" s="247">
        <f>IFERROR(VLOOKUP(A171,Sheet1!$A$4:$N$2722,10,1),"-")</f>
        <v>0</v>
      </c>
      <c r="H171" s="247">
        <f>IFERROR(VLOOKUP(A171,Sheet1!$A$4:$N$2722,11,1),"-")</f>
        <v>0</v>
      </c>
      <c r="I171" s="26">
        <f>IFERROR(VLOOKUP($A171,Sheet1!$A$4:$H$2722,8,1),"-")</f>
        <v>0.68</v>
      </c>
      <c r="J171" s="26">
        <f>I171-(I171*Cuprins!$H$35)</f>
        <v>0.68</v>
      </c>
      <c r="L171" s="810"/>
    </row>
    <row r="172" spans="1:12" ht="15" customHeight="1" x14ac:dyDescent="0.3">
      <c r="A172" s="107">
        <f>Sheet1!A1670</f>
        <v>452026802000</v>
      </c>
      <c r="B172" s="744" t="str">
        <f>IFERROR(VLOOKUP(A172,Sheet1!$A$4:$H$2722,5,0),"-")</f>
        <v>Garnitura coloana pardoseala 4 puncte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>buc</v>
      </c>
      <c r="F172" s="237">
        <f>IFERROR(VLOOKUP(A172,Sheet1!$A$4:$N$2722,9,1),"-")</f>
        <v>0</v>
      </c>
      <c r="G172" s="242">
        <f>IFERROR(VLOOKUP(A172,Sheet1!$A$4:$N$2722,10,1),"-")</f>
        <v>0</v>
      </c>
      <c r="H172" s="235">
        <f>IFERROR(VLOOKUP(A172,Sheet1!$A$4:$N$2722,11,1),"-")</f>
        <v>0</v>
      </c>
      <c r="I172" s="292">
        <f>IFERROR(VLOOKUP($A172,Sheet1!$A$4:$H$2722,8,1),"-")</f>
        <v>0</v>
      </c>
      <c r="J172" s="42">
        <f>I172-(I172*Cuprins!$H$35)</f>
        <v>0</v>
      </c>
      <c r="L172" s="810"/>
    </row>
    <row r="173" spans="1:12" ht="15" customHeight="1" x14ac:dyDescent="0.3">
      <c r="A173" s="106">
        <f>Sheet1!A1671</f>
        <v>452026803000</v>
      </c>
      <c r="B173" s="773" t="str">
        <f>IFERROR(VLOOKUP(A173,Sheet1!$A$4:$H$2722,5,0),"-")</f>
        <v>Garnitura coloana pardoseala 2 puncte C4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>buc</v>
      </c>
      <c r="F173" s="247">
        <f>IFERROR(VLOOKUP(A173,Sheet1!$A$4:$N$2722,9,1),"-")</f>
        <v>0</v>
      </c>
      <c r="G173" s="247">
        <f>IFERROR(VLOOKUP(A173,Sheet1!$A$4:$N$2722,10,1),"-")</f>
        <v>0</v>
      </c>
      <c r="H173" s="247">
        <f>IFERROR(VLOOKUP(A173,Sheet1!$A$4:$N$2722,11,1),"-")</f>
        <v>0</v>
      </c>
      <c r="I173" s="26">
        <f>IFERROR(VLOOKUP($A173,Sheet1!$A$4:$H$2722,8,1),"-")</f>
        <v>0.78</v>
      </c>
      <c r="J173" s="26">
        <f>I173-(I173*Cuprins!$H$35)</f>
        <v>0.78</v>
      </c>
      <c r="L173" s="494">
        <f>L121+1</f>
        <v>113</v>
      </c>
    </row>
    <row r="174" spans="1:12" ht="15" customHeight="1" x14ac:dyDescent="0.3">
      <c r="A174" s="107">
        <f>Sheet1!A1672</f>
        <v>452026804000</v>
      </c>
      <c r="B174" s="744" t="str">
        <f>IFERROR(VLOOKUP(A174,Sheet1!$A$4:$H$2722,5,0),"-")</f>
        <v>Garnitura coloana pardoseala 4 puncte C4</v>
      </c>
      <c r="C174" s="728" t="e">
        <f>VLOOKUP(#REF!,Sheet1!$A$4:$H$2722,7,1)</f>
        <v>#REF!</v>
      </c>
      <c r="D174" s="745" t="e">
        <f>VLOOKUP(#REF!,Sheet1!$A$4:$H$2722,7,1)</f>
        <v>#REF!</v>
      </c>
      <c r="E174" s="235" t="str">
        <f>IFERROR(VLOOKUP(A174,Sheet1!$A$4:$N$2722,7,1),"-")</f>
        <v>buc</v>
      </c>
      <c r="F174" s="237">
        <f>IFERROR(VLOOKUP(A174,Sheet1!$A$4:$N$2722,9,1),"-")</f>
        <v>0</v>
      </c>
      <c r="G174" s="242">
        <f>IFERROR(VLOOKUP(A174,Sheet1!$A$4:$N$2722,10,1),"-")</f>
        <v>0</v>
      </c>
      <c r="H174" s="235">
        <f>IFERROR(VLOOKUP(A174,Sheet1!$A$4:$N$2722,11,1),"-")</f>
        <v>0</v>
      </c>
      <c r="I174" s="292">
        <f>IFERROR(VLOOKUP($A174,Sheet1!$A$4:$H$2722,8,1),"-")</f>
        <v>0.78</v>
      </c>
      <c r="J174" s="42">
        <f>I174-(I174*Cuprins!$H$35)</f>
        <v>0.78</v>
      </c>
      <c r="L174" s="494"/>
    </row>
    <row r="175" spans="1:12" ht="15" customHeight="1" x14ac:dyDescent="0.3">
      <c r="A175" s="106">
        <f>Sheet1!A1673</f>
        <v>452026805000</v>
      </c>
      <c r="B175" s="773" t="str">
        <f>IFERROR(VLOOKUP(A175,Sheet1!$A$4:$H$2722,5,0),"-")</f>
        <v>Capac plastic pt. picioare placi DB 90mm</v>
      </c>
      <c r="C175" s="774" t="e">
        <f>VLOOKUP(#REF!,Sheet1!$A$4:$H$2722,7,1)</f>
        <v>#REF!</v>
      </c>
      <c r="D175" s="775" t="e">
        <f>VLOOKUP(#REF!,Sheet1!$A$4:$H$2722,7,1)</f>
        <v>#REF!</v>
      </c>
      <c r="E175" s="247" t="str">
        <f>IFERROR(VLOOKUP(A175,Sheet1!$A$4:$N$2722,7,1),"-")</f>
        <v>buc</v>
      </c>
      <c r="F175" s="247">
        <f>IFERROR(VLOOKUP(A175,Sheet1!$A$4:$N$2722,9,1),"-")</f>
        <v>0</v>
      </c>
      <c r="G175" s="247">
        <f>IFERROR(VLOOKUP(A175,Sheet1!$A$4:$N$2722,10,1),"-")</f>
        <v>0</v>
      </c>
      <c r="H175" s="247">
        <f>IFERROR(VLOOKUP(A175,Sheet1!$A$4:$N$2722,11,1),"-")</f>
        <v>0</v>
      </c>
      <c r="I175" s="26">
        <f>IFERROR(VLOOKUP($A175,Sheet1!$A$4:$H$2722,8,1),"-")</f>
        <v>0.91</v>
      </c>
      <c r="J175" s="26">
        <f>I175-(I175*Cuprins!$H$35)</f>
        <v>0.91</v>
      </c>
      <c r="L175" s="809" t="s">
        <v>3274</v>
      </c>
    </row>
    <row r="176" spans="1:12" ht="15" customHeight="1" x14ac:dyDescent="0.3">
      <c r="A176" s="108">
        <f>Sheet1!A1674</f>
        <v>452026806000</v>
      </c>
      <c r="B176" s="614" t="str">
        <f>IFERROR(VLOOKUP(A176,Sheet1!$A$4:$H$2722,5,0),"-")</f>
        <v>Garnitura Lindner</v>
      </c>
      <c r="C176" s="609"/>
      <c r="D176" s="615"/>
      <c r="E176" s="264" t="str">
        <f>IFERROR(VLOOKUP(A176,Sheet1!$A$4:$N$2722,7,1),"-")</f>
        <v>buc</v>
      </c>
      <c r="F176" s="238">
        <f>IFERROR(VLOOKUP(A176,Sheet1!$A$4:$N$2722,9,1),"-")</f>
        <v>0</v>
      </c>
      <c r="G176" s="264">
        <f>IFERROR(VLOOKUP(A176,Sheet1!$A$4:$N$2722,10,1),"-")</f>
        <v>0</v>
      </c>
      <c r="H176" s="264">
        <f>IFERROR(VLOOKUP(A176,Sheet1!$A$4:$N$2722,11,1),"-")</f>
        <v>0</v>
      </c>
      <c r="I176" s="302">
        <f>IFERROR(VLOOKUP($A176,Sheet1!$A$4:$H$2722,8,1),"-")</f>
        <v>0.78</v>
      </c>
      <c r="J176" s="43">
        <f>I176-(I176*Cuprins!$H$35)</f>
        <v>0.78</v>
      </c>
      <c r="L176" s="809"/>
    </row>
    <row r="177" spans="1:12" ht="15" customHeight="1" x14ac:dyDescent="0.3">
      <c r="L177" s="809"/>
    </row>
    <row r="178" spans="1:12" ht="15" customHeight="1" x14ac:dyDescent="0.3">
      <c r="A178" s="667"/>
      <c r="B178" s="669" t="s">
        <v>3280</v>
      </c>
      <c r="C178" s="669"/>
      <c r="D178" s="669"/>
      <c r="E178" s="669"/>
      <c r="F178" s="669"/>
      <c r="G178" s="669"/>
      <c r="H178" s="669"/>
      <c r="I178" s="671"/>
      <c r="J178" s="672"/>
      <c r="L178" s="809"/>
    </row>
    <row r="179" spans="1:12" ht="15" customHeight="1" x14ac:dyDescent="0.3">
      <c r="A179" s="668"/>
      <c r="B179" s="670"/>
      <c r="C179" s="670"/>
      <c r="D179" s="670"/>
      <c r="E179" s="670"/>
      <c r="F179" s="670"/>
      <c r="G179" s="670"/>
      <c r="H179" s="670"/>
      <c r="I179" s="673"/>
      <c r="J179" s="674"/>
      <c r="L179" s="809"/>
    </row>
    <row r="180" spans="1:12" ht="15" customHeight="1" x14ac:dyDescent="0.3">
      <c r="A180" s="520" t="s">
        <v>2989</v>
      </c>
      <c r="B180" s="630" t="s">
        <v>2996</v>
      </c>
      <c r="C180" s="631"/>
      <c r="D180" s="786"/>
      <c r="E180" s="642" t="s">
        <v>3035</v>
      </c>
      <c r="F180" s="789" t="s">
        <v>2991</v>
      </c>
      <c r="G180" s="789" t="s">
        <v>2990</v>
      </c>
      <c r="H180" s="780" t="s">
        <v>3010</v>
      </c>
      <c r="I180" s="783" t="s">
        <v>3430</v>
      </c>
      <c r="J180" s="498" t="s">
        <v>3431</v>
      </c>
      <c r="L180" s="809"/>
    </row>
    <row r="181" spans="1:12" ht="15" customHeight="1" x14ac:dyDescent="0.3">
      <c r="A181" s="521"/>
      <c r="B181" s="632"/>
      <c r="C181" s="633"/>
      <c r="D181" s="787"/>
      <c r="E181" s="643"/>
      <c r="F181" s="790"/>
      <c r="G181" s="790"/>
      <c r="H181" s="781"/>
      <c r="I181" s="784"/>
      <c r="J181" s="500"/>
      <c r="L181" s="809"/>
    </row>
    <row r="182" spans="1:12" ht="15" customHeight="1" x14ac:dyDescent="0.3">
      <c r="A182" s="785"/>
      <c r="B182" s="634"/>
      <c r="C182" s="635"/>
      <c r="D182" s="788"/>
      <c r="E182" s="644"/>
      <c r="F182" s="791"/>
      <c r="G182" s="791"/>
      <c r="H182" s="782"/>
      <c r="I182" s="784"/>
      <c r="J182" s="500"/>
      <c r="L182" s="809"/>
    </row>
    <row r="183" spans="1:12" ht="15" customHeight="1" x14ac:dyDescent="0.3">
      <c r="A183" s="106">
        <f>Sheet1!A1702</f>
        <v>457026105000</v>
      </c>
      <c r="B183" s="773" t="str">
        <f>IFERROR(VLOOKUP(A183,Sheet1!$A$4:$H$2722,5,0),"-")</f>
        <v>Amorsa concentrat 1K</v>
      </c>
      <c r="C183" s="774" t="e">
        <f>VLOOKUP(#REF!,Sheet1!$A$4:$H$2722,7,1)</f>
        <v>#REF!</v>
      </c>
      <c r="D183" s="775" t="e">
        <f>VLOOKUP(#REF!,Sheet1!$A$4:$H$2722,7,1)</f>
        <v>#REF!</v>
      </c>
      <c r="E183" s="247" t="str">
        <f>IFERROR(VLOOKUP(A183,Sheet1!$A$4:$N$2722,7,1),"-")</f>
        <v>buc</v>
      </c>
      <c r="F183" s="247">
        <f>IFERROR(VLOOKUP(A183,Sheet1!$A$4:$N$2722,9,1),"-")</f>
        <v>0</v>
      </c>
      <c r="G183" s="247">
        <f>IFERROR(VLOOKUP(A183,Sheet1!$A$4:$N$2722,10,1),"-")</f>
        <v>0</v>
      </c>
      <c r="H183" s="247">
        <f>IFERROR(VLOOKUP(A183,Sheet1!$A$4:$N$2722,11,1),"-")</f>
        <v>0</v>
      </c>
      <c r="I183" s="26">
        <f>IFERROR(VLOOKUP($A183,Sheet1!$A$4:$H$2722,8,1),"-")</f>
        <v>122.7</v>
      </c>
      <c r="J183" s="26">
        <f>I183-(I183*Cuprins!$H$35)</f>
        <v>122.7</v>
      </c>
      <c r="L183" s="809"/>
    </row>
    <row r="184" spans="1:12" ht="15" customHeight="1" x14ac:dyDescent="0.3">
      <c r="A184" s="107"/>
      <c r="B184" s="744" t="str">
        <f>IFERROR(VLOOKUP(A184,Sheet1!$A$4:$H$2722,5,0),"-")</f>
        <v>-</v>
      </c>
      <c r="C184" s="728"/>
      <c r="D184" s="745"/>
      <c r="E184" s="235" t="str">
        <f>IFERROR(VLOOKUP(A184,Sheet1!$A$4:$N$2722,7,1),"-")</f>
        <v>-</v>
      </c>
      <c r="F184" s="237" t="str">
        <f>IFERROR(VLOOKUP(A184,Sheet1!$A$4:$N$2722,9,1),"-")</f>
        <v>-</v>
      </c>
      <c r="G184" s="242" t="str">
        <f>IFERROR(VLOOKUP(A184,Sheet1!$A$4:$N$2722,10,1),"-")</f>
        <v>-</v>
      </c>
      <c r="H184" s="235" t="str">
        <f>IFERROR(VLOOKUP(A184,Sheet1!$A$4:$N$2722,11,1),"-")</f>
        <v>-</v>
      </c>
      <c r="I184" s="292" t="str">
        <f>IFERROR(VLOOKUP($A184,Sheet1!$A$4:$H$2722,8,1),"-")</f>
        <v>-</v>
      </c>
      <c r="J184" s="42" t="str">
        <f>IFERROR(VLOOKUP($A184,Sheet1!$A$4:$H$2722,8,1),"-")</f>
        <v>-</v>
      </c>
      <c r="L184" s="809"/>
    </row>
    <row r="185" spans="1:12" ht="15" customHeight="1" x14ac:dyDescent="0.3">
      <c r="A185" s="106"/>
      <c r="B185" s="773"/>
      <c r="C185" s="774"/>
      <c r="D185" s="775"/>
      <c r="E185" s="247"/>
      <c r="F185" s="247"/>
      <c r="G185" s="247"/>
      <c r="H185" s="247"/>
      <c r="I185" s="26"/>
      <c r="J185" s="26"/>
      <c r="L185" s="809"/>
    </row>
    <row r="186" spans="1:12" ht="15" customHeight="1" x14ac:dyDescent="0.3">
      <c r="A186" s="108"/>
      <c r="B186" s="610"/>
      <c r="C186" s="597"/>
      <c r="D186" s="622"/>
      <c r="E186" s="264"/>
      <c r="F186" s="238"/>
      <c r="G186" s="264"/>
      <c r="H186" s="264"/>
      <c r="I186" s="302"/>
      <c r="J186" s="43"/>
      <c r="L186" s="809"/>
    </row>
    <row r="187" spans="1:12" ht="15" customHeight="1" x14ac:dyDescent="0.3">
      <c r="L187" s="809"/>
    </row>
    <row r="188" spans="1:12" ht="15" customHeight="1" x14ac:dyDescent="0.3">
      <c r="L188" s="809"/>
    </row>
    <row r="189" spans="1:12" ht="15" customHeight="1" x14ac:dyDescent="0.3">
      <c r="L189" s="809"/>
    </row>
    <row r="190" spans="1:12" ht="15" customHeight="1" x14ac:dyDescent="0.3">
      <c r="L190" s="809"/>
    </row>
    <row r="191" spans="1:12" ht="15" customHeight="1" x14ac:dyDescent="0.3">
      <c r="L191" s="809"/>
    </row>
    <row r="192" spans="1:12" ht="15" customHeight="1" x14ac:dyDescent="0.3">
      <c r="L192" s="809"/>
    </row>
    <row r="193" spans="12:12" ht="15" customHeight="1" x14ac:dyDescent="0.3">
      <c r="L193" s="809"/>
    </row>
    <row r="194" spans="12:12" ht="15" customHeight="1" x14ac:dyDescent="0.3">
      <c r="L194" s="809"/>
    </row>
    <row r="195" spans="12:12" ht="15" customHeight="1" x14ac:dyDescent="0.3">
      <c r="L195" s="809"/>
    </row>
    <row r="196" spans="12:12" ht="15" customHeight="1" x14ac:dyDescent="0.3">
      <c r="L196" s="809"/>
    </row>
    <row r="197" spans="12:12" ht="15" customHeight="1" x14ac:dyDescent="0.3">
      <c r="L197" s="809"/>
    </row>
    <row r="198" spans="12:12" ht="15" customHeight="1" x14ac:dyDescent="0.3">
      <c r="L198" s="809"/>
    </row>
    <row r="199" spans="12:12" ht="15" customHeight="1" x14ac:dyDescent="0.3">
      <c r="L199" s="809"/>
    </row>
    <row r="200" spans="12:12" ht="15" customHeight="1" x14ac:dyDescent="0.3">
      <c r="L200" s="809"/>
    </row>
    <row r="201" spans="12:12" ht="15" customHeight="1" x14ac:dyDescent="0.3">
      <c r="L201" s="809"/>
    </row>
    <row r="202" spans="12:12" ht="15" customHeight="1" x14ac:dyDescent="0.3">
      <c r="L202" s="809"/>
    </row>
    <row r="203" spans="12:12" ht="15" customHeight="1" x14ac:dyDescent="0.3">
      <c r="L203" s="809"/>
    </row>
    <row r="204" spans="12:12" ht="15" customHeight="1" x14ac:dyDescent="0.3">
      <c r="L204" s="809"/>
    </row>
    <row r="205" spans="12:12" ht="15" customHeight="1" x14ac:dyDescent="0.3">
      <c r="L205" s="809"/>
    </row>
    <row r="206" spans="12:12" ht="15" customHeight="1" x14ac:dyDescent="0.3">
      <c r="L206" s="809"/>
    </row>
    <row r="207" spans="12:12" ht="15" customHeight="1" x14ac:dyDescent="0.3">
      <c r="L207" s="809"/>
    </row>
    <row r="208" spans="12:12" ht="15" customHeight="1" x14ac:dyDescent="0.3">
      <c r="L208" s="809"/>
    </row>
    <row r="209" spans="12:12" ht="15" customHeight="1" x14ac:dyDescent="0.3">
      <c r="L209" s="809"/>
    </row>
    <row r="210" spans="12:12" ht="15" customHeight="1" x14ac:dyDescent="0.3"/>
    <row r="211" spans="12:12" ht="15" customHeight="1" x14ac:dyDescent="0.3"/>
    <row r="212" spans="12:12" ht="15" customHeight="1" x14ac:dyDescent="0.3"/>
    <row r="213" spans="12:12" ht="15" customHeight="1" x14ac:dyDescent="0.3"/>
    <row r="214" spans="12:12" ht="15" customHeight="1" x14ac:dyDescent="0.3"/>
    <row r="215" spans="12:12" ht="15" customHeight="1" x14ac:dyDescent="0.3"/>
    <row r="216" spans="12:12" ht="15" customHeight="1" x14ac:dyDescent="0.3"/>
    <row r="217" spans="12:12" ht="15" customHeight="1" x14ac:dyDescent="0.3"/>
    <row r="218" spans="12:12" ht="15" customHeight="1" x14ac:dyDescent="0.3"/>
    <row r="219" spans="12:12" ht="15" customHeight="1" x14ac:dyDescent="0.3"/>
    <row r="220" spans="12:12" ht="15" customHeight="1" x14ac:dyDescent="0.3"/>
    <row r="221" spans="12:12" ht="15" customHeight="1" x14ac:dyDescent="0.3"/>
    <row r="222" spans="12:12" ht="15" customHeight="1" x14ac:dyDescent="0.3"/>
    <row r="223" spans="12:12" ht="15" customHeight="1" x14ac:dyDescent="0.3"/>
    <row r="224" spans="12:12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</sheetData>
  <mergeCells count="166">
    <mergeCell ref="B66:D66"/>
    <mergeCell ref="B87:D87"/>
    <mergeCell ref="B171:D171"/>
    <mergeCell ref="B148:D148"/>
    <mergeCell ref="B149:D149"/>
    <mergeCell ref="B136:D136"/>
    <mergeCell ref="B137:D137"/>
    <mergeCell ref="B138:D138"/>
    <mergeCell ref="B150:D150"/>
    <mergeCell ref="B145:D145"/>
    <mergeCell ref="B146:D146"/>
    <mergeCell ref="B147:D147"/>
    <mergeCell ref="B144:D144"/>
    <mergeCell ref="B141:D141"/>
    <mergeCell ref="B143:D143"/>
    <mergeCell ref="B135:D135"/>
    <mergeCell ref="B140:D140"/>
    <mergeCell ref="B117:D117"/>
    <mergeCell ref="B119:D119"/>
    <mergeCell ref="B139:D139"/>
    <mergeCell ref="B133:D133"/>
    <mergeCell ref="B123:D123"/>
    <mergeCell ref="B124:D124"/>
    <mergeCell ref="B125:D125"/>
    <mergeCell ref="B183:D183"/>
    <mergeCell ref="B175:D175"/>
    <mergeCell ref="B176:D176"/>
    <mergeCell ref="B172:D172"/>
    <mergeCell ref="B173:D173"/>
    <mergeCell ref="B174:D174"/>
    <mergeCell ref="B169:D169"/>
    <mergeCell ref="B170:D170"/>
    <mergeCell ref="B142:D142"/>
    <mergeCell ref="B120:D120"/>
    <mergeCell ref="B121:D121"/>
    <mergeCell ref="B122:D122"/>
    <mergeCell ref="B130:D130"/>
    <mergeCell ref="B131:D131"/>
    <mergeCell ref="B134:D134"/>
    <mergeCell ref="B132:D132"/>
    <mergeCell ref="B126:D126"/>
    <mergeCell ref="B127:D127"/>
    <mergeCell ref="B128:D128"/>
    <mergeCell ref="B129:D129"/>
    <mergeCell ref="B93:D93"/>
    <mergeCell ref="B94:D94"/>
    <mergeCell ref="B95:D95"/>
    <mergeCell ref="B91:D91"/>
    <mergeCell ref="B92:D92"/>
    <mergeCell ref="B89:D89"/>
    <mergeCell ref="B90:D90"/>
    <mergeCell ref="B96:D96"/>
    <mergeCell ref="B97:D97"/>
    <mergeCell ref="A4:A6"/>
    <mergeCell ref="B4:H6"/>
    <mergeCell ref="I4:J6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A62:A64"/>
    <mergeCell ref="B62:D64"/>
    <mergeCell ref="E62:E64"/>
    <mergeCell ref="F62:F64"/>
    <mergeCell ref="G62:G64"/>
    <mergeCell ref="I10:I12"/>
    <mergeCell ref="J10:J12"/>
    <mergeCell ref="A60:A61"/>
    <mergeCell ref="B60:H61"/>
    <mergeCell ref="I60:J61"/>
    <mergeCell ref="B14:D14"/>
    <mergeCell ref="B13:D13"/>
    <mergeCell ref="B15:D15"/>
    <mergeCell ref="B16:D16"/>
    <mergeCell ref="H62:H64"/>
    <mergeCell ref="I62:I64"/>
    <mergeCell ref="J62:J64"/>
    <mergeCell ref="A56:A58"/>
    <mergeCell ref="B56:H58"/>
    <mergeCell ref="I56:J58"/>
    <mergeCell ref="A81:A82"/>
    <mergeCell ref="B81:H82"/>
    <mergeCell ref="I81:J82"/>
    <mergeCell ref="A83:A85"/>
    <mergeCell ref="B83:D85"/>
    <mergeCell ref="E83:E85"/>
    <mergeCell ref="F83:F85"/>
    <mergeCell ref="G83:G85"/>
    <mergeCell ref="H83:H85"/>
    <mergeCell ref="I83:I85"/>
    <mergeCell ref="J83:J85"/>
    <mergeCell ref="A178:A179"/>
    <mergeCell ref="B178:H179"/>
    <mergeCell ref="I178:J179"/>
    <mergeCell ref="A180:A182"/>
    <mergeCell ref="B180:D182"/>
    <mergeCell ref="E180:E182"/>
    <mergeCell ref="F180:F182"/>
    <mergeCell ref="G180:G182"/>
    <mergeCell ref="H180:H182"/>
    <mergeCell ref="I180:I182"/>
    <mergeCell ref="J180:J182"/>
    <mergeCell ref="A160:A162"/>
    <mergeCell ref="B160:H162"/>
    <mergeCell ref="I160:J162"/>
    <mergeCell ref="A166:A168"/>
    <mergeCell ref="B166:D168"/>
    <mergeCell ref="E166:E168"/>
    <mergeCell ref="F166:F168"/>
    <mergeCell ref="G166:G168"/>
    <mergeCell ref="A108:A110"/>
    <mergeCell ref="B108:H110"/>
    <mergeCell ref="I108:J110"/>
    <mergeCell ref="A164:A165"/>
    <mergeCell ref="B164:H165"/>
    <mergeCell ref="I164:J165"/>
    <mergeCell ref="B118:D118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L2:L16"/>
    <mergeCell ref="L54:L68"/>
    <mergeCell ref="L69:L70"/>
    <mergeCell ref="L106:L120"/>
    <mergeCell ref="L121:L122"/>
    <mergeCell ref="L158:L172"/>
    <mergeCell ref="H166:H168"/>
    <mergeCell ref="I166:I168"/>
    <mergeCell ref="J166:J168"/>
    <mergeCell ref="I114:I116"/>
    <mergeCell ref="J114:J116"/>
    <mergeCell ref="L175:L209"/>
    <mergeCell ref="L173:L174"/>
    <mergeCell ref="L19:L53"/>
    <mergeCell ref="L71:L105"/>
    <mergeCell ref="L123:L157"/>
    <mergeCell ref="B184:D184"/>
    <mergeCell ref="B185:D185"/>
    <mergeCell ref="B186:D186"/>
    <mergeCell ref="L17:L18"/>
    <mergeCell ref="B70:D70"/>
    <mergeCell ref="B65:D65"/>
    <mergeCell ref="B67:D67"/>
    <mergeCell ref="B68:D68"/>
    <mergeCell ref="B69:D69"/>
    <mergeCell ref="B71:D71"/>
    <mergeCell ref="B72:D72"/>
    <mergeCell ref="B73:D73"/>
    <mergeCell ref="B78:D78"/>
    <mergeCell ref="B74:D74"/>
    <mergeCell ref="B75:D75"/>
    <mergeCell ref="B76:D76"/>
    <mergeCell ref="B77:D77"/>
    <mergeCell ref="B88:D88"/>
    <mergeCell ref="B86:D86"/>
  </mergeCells>
  <hyperlinks>
    <hyperlink ref="A1" location="Cuprins!A1" display="cuprins" xr:uid="{00000000-0004-0000-1D00-000000000000}"/>
    <hyperlink ref="C1" location="'Fisa de proiect'!A1" display="Fisa de Proiect" xr:uid="{00000000-0004-0000-1D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59999389629810485"/>
  </sheetPr>
  <dimension ref="A1:L62"/>
  <sheetViews>
    <sheetView view="pageBreakPreview" zoomScale="80" zoomScaleNormal="130" zoomScaleSheetLayoutView="80" workbookViewId="0">
      <pane ySplit="1" topLeftCell="A2" activePane="bottomLeft" state="frozen"/>
      <selection pane="bottomLeft" activeCell="R14" sqref="R14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44140625" style="6" customWidth="1"/>
  </cols>
  <sheetData>
    <row r="1" spans="1:12" x14ac:dyDescent="0.3">
      <c r="A1" s="99" t="s">
        <v>3356</v>
      </c>
      <c r="C1" s="99" t="s">
        <v>3412</v>
      </c>
    </row>
    <row r="2" spans="1:12" ht="15" customHeight="1" x14ac:dyDescent="0.3">
      <c r="L2" s="812" t="s">
        <v>3283</v>
      </c>
    </row>
    <row r="3" spans="1:12" ht="15" customHeight="1" thickBot="1" x14ac:dyDescent="0.35">
      <c r="K3" s="7"/>
      <c r="L3" s="812"/>
    </row>
    <row r="4" spans="1:12" ht="15" customHeight="1" x14ac:dyDescent="0.3">
      <c r="A4" s="686"/>
      <c r="B4" s="794" t="s">
        <v>3281</v>
      </c>
      <c r="C4" s="794"/>
      <c r="D4" s="794"/>
      <c r="E4" s="794"/>
      <c r="F4" s="794"/>
      <c r="G4" s="794"/>
      <c r="H4" s="794"/>
      <c r="I4" s="738"/>
      <c r="J4" s="664"/>
      <c r="L4" s="812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2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2"/>
    </row>
    <row r="7" spans="1:12" ht="15" customHeight="1" x14ac:dyDescent="0.3">
      <c r="A7" s="1"/>
      <c r="B7" s="359"/>
      <c r="C7" s="4"/>
      <c r="D7" s="4"/>
      <c r="E7" s="4"/>
      <c r="F7" s="4"/>
      <c r="G7" s="4"/>
      <c r="H7" s="5"/>
      <c r="I7" s="3"/>
      <c r="J7" s="3"/>
      <c r="L7" s="812"/>
    </row>
    <row r="8" spans="1:12" ht="15" customHeight="1" x14ac:dyDescent="0.3">
      <c r="A8" s="667"/>
      <c r="B8" s="669" t="s">
        <v>3282</v>
      </c>
      <c r="C8" s="669"/>
      <c r="D8" s="669"/>
      <c r="E8" s="669"/>
      <c r="F8" s="669"/>
      <c r="G8" s="669"/>
      <c r="H8" s="669"/>
      <c r="I8" s="671"/>
      <c r="J8" s="672"/>
      <c r="L8" s="812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2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2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2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2"/>
    </row>
    <row r="13" spans="1:12" ht="15" customHeight="1" x14ac:dyDescent="0.3">
      <c r="A13" s="106">
        <f>Sheet1!A1686</f>
        <v>457024101000</v>
      </c>
      <c r="B13" s="773" t="str">
        <f>IFERROR(VLOOKUP(A13,Sheet1!$A$4:$H$2722,5,0),"-")</f>
        <v>SLC L34   9+1 Kg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 xml:space="preserve">kg 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19.55</v>
      </c>
      <c r="J13" s="26">
        <f>I13-(I13*Cuprins!$H$36)</f>
        <v>19.55</v>
      </c>
      <c r="K13" s="8"/>
      <c r="L13" s="812"/>
    </row>
    <row r="14" spans="1:12" ht="15" customHeight="1" x14ac:dyDescent="0.3">
      <c r="A14" s="107">
        <f>Sheet1!A1687</f>
        <v>457024102000</v>
      </c>
      <c r="B14" s="744" t="str">
        <f>IFERROR(VLOOKUP(A14,Sheet1!$A$4:$H$2722,5,0),"-")</f>
        <v>SLC ECO S45F 4 KG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41.58</v>
      </c>
      <c r="J14" s="42">
        <f>I14-(I14*Cuprins!$H$36)</f>
        <v>41.58</v>
      </c>
      <c r="L14" s="812"/>
    </row>
    <row r="15" spans="1:12" ht="15" customHeight="1" x14ac:dyDescent="0.3">
      <c r="A15" s="106">
        <f>Sheet1!A1688</f>
        <v>457024103000</v>
      </c>
      <c r="B15" s="773" t="str">
        <f>IFERROR(VLOOKUP(A15,Sheet1!$A$4:$H$2722,5,0),"-")</f>
        <v>SLC ECO GRINTAK M 18 KG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16.13</v>
      </c>
      <c r="J15" s="26">
        <f>I15-(I15*Cuprins!$H$36)</f>
        <v>16.13</v>
      </c>
      <c r="L15" s="812"/>
    </row>
    <row r="16" spans="1:12" ht="15" customHeight="1" x14ac:dyDescent="0.3">
      <c r="A16" s="107">
        <f>Sheet1!A1689</f>
        <v>457024106000</v>
      </c>
      <c r="B16" s="744" t="str">
        <f>IFERROR(VLOOKUP(A16,Sheet1!$A$4:$H$2722,5,0),"-")</f>
        <v>SLC ECO S 45, 15 kg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549.83000000000004</v>
      </c>
      <c r="J16" s="42">
        <f>I16-(I16*Cuprins!$H$36)</f>
        <v>549.83000000000004</v>
      </c>
      <c r="L16" s="812"/>
    </row>
    <row r="17" spans="1:12" ht="15" customHeight="1" x14ac:dyDescent="0.3">
      <c r="A17" s="106">
        <f>Sheet1!A1690</f>
        <v>457024107000</v>
      </c>
      <c r="B17" s="773" t="str">
        <f>IFERROR(VLOOKUP(A17,Sheet1!$A$4:$H$2722,5,0),"-")</f>
        <v>SLC ECO S 45, 4 kg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166.28</v>
      </c>
      <c r="J17" s="26">
        <f>I17-(I17*Cuprins!$H$36)</f>
        <v>166.28</v>
      </c>
      <c r="L17" s="494">
        <f>'Pardoseala suprainaltata'!L173+1</f>
        <v>114</v>
      </c>
    </row>
    <row r="18" spans="1:12" ht="15" customHeight="1" x14ac:dyDescent="0.3">
      <c r="A18" s="107">
        <f>Sheet1!A1691</f>
        <v>457024107200</v>
      </c>
      <c r="B18" s="744" t="str">
        <f>IFERROR(VLOOKUP(A18,Sheet1!$A$4:$H$2722,5,0),"-")</f>
        <v>SLC ECO 45/3  18 KG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17.57</v>
      </c>
      <c r="J18" s="42">
        <f>I18-(I18*Cuprins!$H$36)</f>
        <v>17.57</v>
      </c>
      <c r="L18" s="494"/>
    </row>
    <row r="19" spans="1:12" ht="15" customHeight="1" x14ac:dyDescent="0.3">
      <c r="A19" s="106">
        <f>Sheet1!A1692</f>
        <v>457024108000</v>
      </c>
      <c r="B19" s="773" t="str">
        <f>IFERROR(VLOOKUP(A19,Sheet1!$A$4:$H$2722,5,0),"-")</f>
        <v>SLC ECO GRINKOL 18 kg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372.97</v>
      </c>
      <c r="J19" s="26">
        <f>I19-(I19*Cuprins!$H$36)</f>
        <v>372.97</v>
      </c>
      <c r="L19" s="811" t="s">
        <v>3349</v>
      </c>
    </row>
    <row r="20" spans="1:12" ht="15" customHeight="1" x14ac:dyDescent="0.3">
      <c r="A20" s="107">
        <f>Sheet1!A1693</f>
        <v>457024109000</v>
      </c>
      <c r="B20" s="744" t="str">
        <f>IFERROR(VLOOKUP(A20,Sheet1!$A$4:$H$2722,5,0),"-")</f>
        <v>SLC L36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buc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0</v>
      </c>
      <c r="J20" s="42">
        <f>I20-(I20*Cuprins!$H$36)</f>
        <v>0</v>
      </c>
      <c r="L20" s="811"/>
    </row>
    <row r="21" spans="1:12" ht="15" customHeight="1" x14ac:dyDescent="0.3">
      <c r="A21" s="106">
        <f>Sheet1!A1694</f>
        <v>457024110000</v>
      </c>
      <c r="B21" s="773" t="str">
        <f>IFERROR(VLOOKUP(A21,Sheet1!$A$4:$H$2722,5,0),"-")</f>
        <v>SLC Siloleva, 1 l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29.91</v>
      </c>
      <c r="J21" s="26">
        <f>I21-(I21*Cuprins!$H$36)</f>
        <v>29.91</v>
      </c>
      <c r="L21" s="811"/>
    </row>
    <row r="22" spans="1:12" ht="15" customHeight="1" x14ac:dyDescent="0.3">
      <c r="A22" s="107">
        <f>Sheet1!A1696</f>
        <v>457024112000</v>
      </c>
      <c r="B22" s="744" t="str">
        <f>IFERROR(VLOOKUP(A22,Sheet1!$A$4:$H$2722,5,0),"-")</f>
        <v>BIOCALCE PARQUET ADESIVO A CHI, 7kg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15.98</v>
      </c>
      <c r="J22" s="42">
        <f>I22-(I22*Cuprins!$H$36)</f>
        <v>15.98</v>
      </c>
      <c r="K22" s="7"/>
      <c r="L22" s="811"/>
    </row>
    <row r="23" spans="1:12" ht="15" customHeight="1" x14ac:dyDescent="0.3">
      <c r="A23" s="106">
        <f>Sheet1!A1695</f>
        <v>457024111000</v>
      </c>
      <c r="B23" s="773" t="str">
        <f>IFERROR(VLOOKUP(A23,Sheet1!$A$4:$H$2722,5,0),"-")</f>
        <v>SLC ECO L36 CHIARO 9+1 kg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27.87</v>
      </c>
      <c r="J23" s="26">
        <f>I23-(I23*Cuprins!$H$36)</f>
        <v>27.87</v>
      </c>
      <c r="K23" s="9"/>
      <c r="L23" s="811"/>
    </row>
    <row r="24" spans="1:12" ht="15" customHeight="1" x14ac:dyDescent="0.3">
      <c r="A24" s="107">
        <f>Sheet1!A1697</f>
        <v>457024113000</v>
      </c>
      <c r="B24" s="744" t="str">
        <f>IFERROR(VLOOKUP(A24,Sheet1!$A$4:$H$2722,5,0),"-")</f>
        <v>BIOCALCE PARQUET ADESIVO B, 10kg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>buc</v>
      </c>
      <c r="F24" s="237">
        <f>IFERROR(VLOOKUP(A24,Sheet1!$A$4:$N$2722,9,1),"-")</f>
        <v>0</v>
      </c>
      <c r="G24" s="242">
        <f>IFERROR(VLOOKUP(A24,Sheet1!$A$4:$N$2722,10,1),"-")</f>
        <v>0</v>
      </c>
      <c r="H24" s="235">
        <f>IFERROR(VLOOKUP(A24,Sheet1!$A$4:$N$2722,11,1),"-")</f>
        <v>0</v>
      </c>
      <c r="I24" s="292">
        <f>IFERROR(VLOOKUP($A24,Sheet1!$A$4:$H$2722,8,1),"-")</f>
        <v>15.98</v>
      </c>
      <c r="J24" s="42">
        <f>I24-(I24*Cuprins!$H$36)</f>
        <v>15.98</v>
      </c>
      <c r="L24" s="811"/>
    </row>
    <row r="25" spans="1:12" ht="15" customHeight="1" x14ac:dyDescent="0.3">
      <c r="A25" s="106">
        <f>Sheet1!A1698</f>
        <v>457024114000</v>
      </c>
      <c r="B25" s="773" t="str">
        <f>IFERROR(VLOOKUP(A25,Sheet1!$A$4:$H$2722,5,0),"-")</f>
        <v>BIOCALCE PARQUET ADESIVO B, 1kg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>buc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0</v>
      </c>
      <c r="I25" s="26">
        <f>IFERROR(VLOOKUP($A25,Sheet1!$A$4:$H$2722,8,1),"-")</f>
        <v>15.98</v>
      </c>
      <c r="J25" s="26">
        <f>I25-(I25*Cuprins!$H$36)</f>
        <v>15.98</v>
      </c>
      <c r="K25" s="9"/>
      <c r="L25" s="811"/>
    </row>
    <row r="26" spans="1:12" ht="15" customHeight="1" x14ac:dyDescent="0.3">
      <c r="A26" s="107">
        <f>Sheet1!A1699</f>
        <v>457024115000</v>
      </c>
      <c r="B26" s="744" t="str">
        <f>IFERROR(VLOOKUP(A26,Sheet1!$A$4:$H$2722,5,0),"-")</f>
        <v>SLC L32 Avorio 9+1 Kg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>buc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0</v>
      </c>
      <c r="I26" s="292">
        <f>IFERROR(VLOOKUP($A26,Sheet1!$A$4:$H$2722,8,1),"-")</f>
        <v>173.43</v>
      </c>
      <c r="J26" s="42">
        <f>I26-(I26*Cuprins!$H$36)</f>
        <v>173.43</v>
      </c>
      <c r="K26" s="9"/>
      <c r="L26" s="811"/>
    </row>
    <row r="27" spans="1:12" ht="15" customHeight="1" x14ac:dyDescent="0.3">
      <c r="A27" s="106">
        <f>Sheet1!A1700</f>
        <v>457024116000</v>
      </c>
      <c r="B27" s="773" t="str">
        <f>IFERROR(VLOOKUP(A27,Sheet1!$A$4:$H$2722,5,0),"-")</f>
        <v>Kerakoll Keradur Eco 25Kg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>buc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0</v>
      </c>
      <c r="I27" s="26">
        <f>IFERROR(VLOOKUP($A27,Sheet1!$A$4:$H$2722,8,1),"-")</f>
        <v>278.36</v>
      </c>
      <c r="J27" s="26">
        <f>I27-(I27*Cuprins!$H$36)</f>
        <v>278.36</v>
      </c>
      <c r="K27" s="9"/>
      <c r="L27" s="811"/>
    </row>
    <row r="28" spans="1:12" ht="15" customHeight="1" x14ac:dyDescent="0.3">
      <c r="A28" s="107">
        <f>Sheet1!A1701</f>
        <v>457024117000</v>
      </c>
      <c r="B28" s="744" t="str">
        <f>IFERROR(VLOOKUP(A28,Sheet1!$A$4:$H$2722,5,0),"-")</f>
        <v>Kerakoll TACK ECO 25 kg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>buc</v>
      </c>
      <c r="F28" s="237">
        <f>IFERROR(VLOOKUP(A28,Sheet1!$A$4:$N$2722,9,1),"-")</f>
        <v>0</v>
      </c>
      <c r="G28" s="242">
        <f>IFERROR(VLOOKUP(A28,Sheet1!$A$4:$N$2722,10,1),"-")</f>
        <v>0</v>
      </c>
      <c r="H28" s="235">
        <f>IFERROR(VLOOKUP(A28,Sheet1!$A$4:$N$2722,11,1),"-")</f>
        <v>0</v>
      </c>
      <c r="I28" s="292">
        <f>IFERROR(VLOOKUP($A28,Sheet1!$A$4:$H$2722,8,1),"-")</f>
        <v>36.79</v>
      </c>
      <c r="J28" s="42">
        <f>I28-(I28*Cuprins!$H$36)</f>
        <v>36.79</v>
      </c>
      <c r="K28" s="9"/>
      <c r="L28" s="811"/>
    </row>
    <row r="29" spans="1:12" ht="15" customHeight="1" x14ac:dyDescent="0.3">
      <c r="A29" s="106"/>
      <c r="B29" s="626"/>
      <c r="C29" s="627"/>
      <c r="D29" s="628"/>
      <c r="E29" s="247"/>
      <c r="F29" s="247"/>
      <c r="G29" s="247"/>
      <c r="H29" s="247"/>
      <c r="I29" s="26"/>
      <c r="J29" s="26"/>
      <c r="K29" s="9"/>
      <c r="L29" s="811"/>
    </row>
    <row r="30" spans="1:12" ht="15" customHeight="1" x14ac:dyDescent="0.3">
      <c r="A30" s="108"/>
      <c r="B30" s="610"/>
      <c r="C30" s="597"/>
      <c r="D30" s="622"/>
      <c r="E30" s="264"/>
      <c r="F30" s="238"/>
      <c r="G30" s="264"/>
      <c r="H30" s="264"/>
      <c r="I30" s="302"/>
      <c r="J30" s="43"/>
      <c r="K30" s="9"/>
      <c r="L30" s="811"/>
    </row>
    <row r="31" spans="1:12" ht="15" customHeight="1" x14ac:dyDescent="0.3">
      <c r="K31" s="9"/>
      <c r="L31" s="811"/>
    </row>
    <row r="32" spans="1:12" ht="15" customHeight="1" x14ac:dyDescent="0.3">
      <c r="K32" s="9"/>
      <c r="L32" s="811"/>
    </row>
    <row r="33" spans="11:12" ht="15" customHeight="1" x14ac:dyDescent="0.3">
      <c r="K33" s="9"/>
      <c r="L33" s="811"/>
    </row>
    <row r="34" spans="11:12" ht="15" customHeight="1" x14ac:dyDescent="0.3">
      <c r="K34" s="9"/>
      <c r="L34" s="811"/>
    </row>
    <row r="35" spans="11:12" ht="15" customHeight="1" x14ac:dyDescent="0.3">
      <c r="L35" s="811"/>
    </row>
    <row r="36" spans="11:12" ht="15" customHeight="1" x14ac:dyDescent="0.3">
      <c r="L36" s="811"/>
    </row>
    <row r="37" spans="11:12" ht="15" customHeight="1" x14ac:dyDescent="0.3">
      <c r="L37" s="811"/>
    </row>
    <row r="38" spans="11:12" ht="15" customHeight="1" x14ac:dyDescent="0.3">
      <c r="L38" s="811"/>
    </row>
    <row r="39" spans="11:12" ht="15" customHeight="1" x14ac:dyDescent="0.3">
      <c r="L39" s="811"/>
    </row>
    <row r="40" spans="11:12" ht="15" customHeight="1" x14ac:dyDescent="0.3">
      <c r="L40" s="811"/>
    </row>
    <row r="41" spans="11:12" ht="15" customHeight="1" x14ac:dyDescent="0.3">
      <c r="L41" s="811"/>
    </row>
    <row r="42" spans="11:12" ht="15" customHeight="1" x14ac:dyDescent="0.3">
      <c r="K42" s="7"/>
      <c r="L42" s="811"/>
    </row>
    <row r="43" spans="11:12" ht="15" customHeight="1" x14ac:dyDescent="0.3">
      <c r="L43" s="811"/>
    </row>
    <row r="44" spans="11:12" ht="15" customHeight="1" x14ac:dyDescent="0.3">
      <c r="L44" s="811"/>
    </row>
    <row r="45" spans="11:12" ht="15" customHeight="1" x14ac:dyDescent="0.3">
      <c r="K45" s="9"/>
      <c r="L45" s="811"/>
    </row>
    <row r="46" spans="11:12" ht="15" customHeight="1" x14ac:dyDescent="0.3">
      <c r="L46" s="811"/>
    </row>
    <row r="47" spans="11:12" ht="15" customHeight="1" x14ac:dyDescent="0.3">
      <c r="L47" s="811"/>
    </row>
    <row r="48" spans="11:12" ht="15" customHeight="1" x14ac:dyDescent="0.3">
      <c r="L48" s="811"/>
    </row>
    <row r="49" spans="11:12" ht="15" customHeight="1" x14ac:dyDescent="0.3">
      <c r="K49" s="7"/>
      <c r="L49" s="811"/>
    </row>
    <row r="50" spans="11:12" ht="15" customHeight="1" x14ac:dyDescent="0.3">
      <c r="L50" s="811"/>
    </row>
    <row r="51" spans="11:12" ht="15" customHeight="1" x14ac:dyDescent="0.3">
      <c r="L51" s="811"/>
    </row>
    <row r="52" spans="11:12" ht="15" customHeight="1" x14ac:dyDescent="0.3">
      <c r="L52" s="811"/>
    </row>
    <row r="53" spans="11:12" ht="15" customHeight="1" x14ac:dyDescent="0.3">
      <c r="L53" s="811"/>
    </row>
    <row r="54" spans="11:12" ht="15" customHeight="1" x14ac:dyDescent="0.3">
      <c r="K54" s="9"/>
      <c r="L54" s="370"/>
    </row>
    <row r="55" spans="11:12" ht="15" customHeight="1" x14ac:dyDescent="0.3">
      <c r="L55" s="370"/>
    </row>
    <row r="56" spans="11:12" ht="15" customHeight="1" x14ac:dyDescent="0.3">
      <c r="L56" s="370"/>
    </row>
    <row r="57" spans="11:12" ht="15" customHeight="1" x14ac:dyDescent="0.3">
      <c r="L57" s="370"/>
    </row>
    <row r="58" spans="11:12" ht="15" customHeight="1" x14ac:dyDescent="0.3">
      <c r="L58" s="370"/>
    </row>
    <row r="59" spans="11:12" ht="15" customHeight="1" x14ac:dyDescent="0.3">
      <c r="L59" s="370"/>
    </row>
    <row r="60" spans="11:12" ht="15" customHeight="1" x14ac:dyDescent="0.3">
      <c r="L60" s="370"/>
    </row>
    <row r="61" spans="11:12" x14ac:dyDescent="0.3">
      <c r="L61" s="370"/>
    </row>
    <row r="62" spans="11:12" x14ac:dyDescent="0.3">
      <c r="L62" s="370"/>
    </row>
  </sheetData>
  <mergeCells count="35">
    <mergeCell ref="B29:D29"/>
    <mergeCell ref="B30:D30"/>
    <mergeCell ref="B28:D2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15:D15"/>
    <mergeCell ref="B13:D13"/>
    <mergeCell ref="L17:L18"/>
    <mergeCell ref="H10:H12"/>
    <mergeCell ref="I10:I12"/>
    <mergeCell ref="J10:J12"/>
    <mergeCell ref="B14:D14"/>
    <mergeCell ref="L19:L53"/>
    <mergeCell ref="L2:L16"/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  <mergeCell ref="B16:D16"/>
    <mergeCell ref="B17:D17"/>
    <mergeCell ref="B18:D18"/>
  </mergeCells>
  <hyperlinks>
    <hyperlink ref="A1" location="Cuprins!A1" display="cuprins" xr:uid="{00000000-0004-0000-1E00-000000000000}"/>
    <hyperlink ref="C1" location="'Fisa de proiect'!A1" display="Fisa de Proiect" xr:uid="{00000000-0004-0000-1E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59999389629810485"/>
  </sheetPr>
  <dimension ref="A1:L209"/>
  <sheetViews>
    <sheetView view="pageBreakPreview" zoomScale="55" zoomScaleNormal="130" zoomScaleSheetLayoutView="175" workbookViewId="0">
      <pane ySplit="1" topLeftCell="A2" activePane="bottomLeft" state="frozen"/>
      <selection pane="bottomLeft" activeCell="L158" sqref="L158:L172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2" t="s">
        <v>3289</v>
      </c>
    </row>
    <row r="3" spans="1:12" ht="15" customHeight="1" thickBot="1" x14ac:dyDescent="0.35">
      <c r="K3" s="7"/>
      <c r="L3" s="812"/>
    </row>
    <row r="4" spans="1:12" ht="15" customHeight="1" x14ac:dyDescent="0.3">
      <c r="A4" s="686"/>
      <c r="B4" s="794" t="s">
        <v>3287</v>
      </c>
      <c r="C4" s="794"/>
      <c r="D4" s="794"/>
      <c r="E4" s="794"/>
      <c r="F4" s="794"/>
      <c r="G4" s="794"/>
      <c r="H4" s="794"/>
      <c r="I4" s="738"/>
      <c r="J4" s="664"/>
      <c r="L4" s="812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2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2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812"/>
    </row>
    <row r="8" spans="1:12" ht="15" customHeight="1" x14ac:dyDescent="0.3">
      <c r="A8" s="667"/>
      <c r="B8" s="669" t="s">
        <v>3288</v>
      </c>
      <c r="C8" s="669"/>
      <c r="D8" s="669"/>
      <c r="E8" s="669"/>
      <c r="F8" s="669"/>
      <c r="G8" s="669"/>
      <c r="H8" s="669"/>
      <c r="I8" s="671"/>
      <c r="J8" s="672"/>
      <c r="L8" s="812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2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3430</v>
      </c>
      <c r="L10" s="812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2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2"/>
    </row>
    <row r="13" spans="1:12" ht="15" customHeight="1" x14ac:dyDescent="0.3">
      <c r="A13" s="106">
        <f>Sheet1!A1703</f>
        <v>457523212500</v>
      </c>
      <c r="B13" s="773" t="str">
        <f>IFERROR(VLOOKUP(A13,Sheet1!$A$4:$H$2722,5,0),"-")</f>
        <v>Adeziv universal ARDEX PREMIUM U 2200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25.71</v>
      </c>
      <c r="J13" s="26">
        <f>I13-(I13*Cuprins!$H$37)</f>
        <v>25.71</v>
      </c>
      <c r="K13" s="8"/>
      <c r="L13" s="812"/>
    </row>
    <row r="14" spans="1:12" ht="15" customHeight="1" x14ac:dyDescent="0.3">
      <c r="A14" s="107">
        <f>Sheet1!A1704</f>
        <v>457523213000</v>
      </c>
      <c r="B14" s="744" t="str">
        <f>IFERROR(VLOOKUP(A14,Sheet1!$A$4:$H$2722,5,0),"-")</f>
        <v>Amorsa de aderenta ARDEX P51, 1kg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203.1</v>
      </c>
      <c r="J14" s="42">
        <f>I14-(I14*Cuprins!$H$37)</f>
        <v>203.1</v>
      </c>
      <c r="L14" s="812"/>
    </row>
    <row r="15" spans="1:12" ht="15" customHeight="1" x14ac:dyDescent="0.3">
      <c r="A15" s="106">
        <f>Sheet1!A1705</f>
        <v>457523213100</v>
      </c>
      <c r="B15" s="773" t="str">
        <f>IFERROR(VLOOKUP(A15,Sheet1!$A$4:$H$2722,5,0),"-")</f>
        <v>Amorsa de aderenta ARDEX P51, 5 kg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546.25</v>
      </c>
      <c r="J15" s="26">
        <f>I15-(I15*Cuprins!$H$37)</f>
        <v>546.25</v>
      </c>
      <c r="L15" s="812"/>
    </row>
    <row r="16" spans="1:12" ht="15" customHeight="1" x14ac:dyDescent="0.3">
      <c r="A16" s="107">
        <f>Sheet1!A1706</f>
        <v>457523214000</v>
      </c>
      <c r="B16" s="744" t="str">
        <f>IFERROR(VLOOKUP(A16,Sheet1!$A$4:$H$2722,5,0),"-")</f>
        <v>ARDEX P4, 2 kg grund pt interior si exte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192.31</v>
      </c>
      <c r="J16" s="42">
        <f>I16-(I16*Cuprins!$H$37)</f>
        <v>192.31</v>
      </c>
      <c r="L16" s="812"/>
    </row>
    <row r="17" spans="1:12" ht="15" customHeight="1" x14ac:dyDescent="0.3">
      <c r="A17" s="106">
        <f>Sheet1!A1707</f>
        <v>457523213500</v>
      </c>
      <c r="B17" s="626" t="str">
        <f>IFERROR(VLOOKUP(A17,Sheet1!$A$4:$H$2722,5,0),"-")</f>
        <v>Grund de interior-exterior ARDEX P4, 2kg</v>
      </c>
      <c r="C17" s="627" t="e">
        <f>VLOOKUP(#REF!,Sheet1!$A$4:$H$2722,7,1)</f>
        <v>#REF!</v>
      </c>
      <c r="D17" s="628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546.25</v>
      </c>
      <c r="J17" s="26">
        <f>I17-(I17*Cuprins!$H$37)</f>
        <v>546.25</v>
      </c>
      <c r="L17" s="494">
        <f>'Adeziv kerakol'!L17+1</f>
        <v>115</v>
      </c>
    </row>
    <row r="18" spans="1:12" ht="15" customHeight="1" x14ac:dyDescent="0.3">
      <c r="A18" s="108"/>
      <c r="B18" s="610" t="str">
        <f>IFERROR(VLOOKUP(A18,Sheet1!$A$4:$H$2722,5,0),"-")</f>
        <v>-</v>
      </c>
      <c r="C18" s="597" t="e">
        <f>VLOOKUP(#REF!,Sheet1!$A$4:$H$2722,7,1)</f>
        <v>#REF!</v>
      </c>
      <c r="D18" s="622" t="e">
        <f>VLOOKUP(#REF!,Sheet1!$A$4:$H$2722,7,1)</f>
        <v>#REF!</v>
      </c>
      <c r="E18" s="264" t="str">
        <f>IFERROR(VLOOKUP(A18,Sheet1!$A$4:$N$2722,7,1),"-")</f>
        <v>-</v>
      </c>
      <c r="F18" s="238" t="str">
        <f>IFERROR(VLOOKUP(A18,Sheet1!$A$4:$N$2722,9,1),"-")</f>
        <v>-</v>
      </c>
      <c r="G18" s="264" t="str">
        <f>IFERROR(VLOOKUP(A18,Sheet1!$A$4:$N$2722,10,1),"-")</f>
        <v>-</v>
      </c>
      <c r="H18" s="264" t="str">
        <f>IFERROR(VLOOKUP(A18,Sheet1!$A$4:$N$2722,11,1),"-")</f>
        <v>-</v>
      </c>
      <c r="I18" s="302" t="str">
        <f>IFERROR(VLOOKUP($A18,Sheet1!$A$4:$H$2722,8,1),"-")</f>
        <v>-</v>
      </c>
      <c r="J18" s="43" t="str">
        <f>IFERROR(VLOOKUP($A18,Sheet1!$A$4:$H$2722,8,1),"-")</f>
        <v>-</v>
      </c>
      <c r="L18" s="494"/>
    </row>
    <row r="19" spans="1:12" ht="15" customHeight="1" x14ac:dyDescent="0.3">
      <c r="L19" s="811" t="s">
        <v>3290</v>
      </c>
    </row>
    <row r="20" spans="1:12" ht="15" customHeight="1" x14ac:dyDescent="0.3">
      <c r="L20" s="811"/>
    </row>
    <row r="21" spans="1:12" ht="15" customHeight="1" x14ac:dyDescent="0.3">
      <c r="L21" s="811"/>
    </row>
    <row r="22" spans="1:12" ht="15" customHeight="1" x14ac:dyDescent="0.3">
      <c r="K22" s="7"/>
      <c r="L22" s="811"/>
    </row>
    <row r="23" spans="1:12" ht="15" customHeight="1" x14ac:dyDescent="0.3">
      <c r="K23" s="9"/>
      <c r="L23" s="811"/>
    </row>
    <row r="24" spans="1:12" ht="15" customHeight="1" x14ac:dyDescent="0.3">
      <c r="L24" s="811"/>
    </row>
    <row r="25" spans="1:12" ht="15" customHeight="1" x14ac:dyDescent="0.3">
      <c r="K25" s="9"/>
      <c r="L25" s="811"/>
    </row>
    <row r="26" spans="1:12" ht="15" customHeight="1" x14ac:dyDescent="0.3">
      <c r="K26" s="9"/>
      <c r="L26" s="811"/>
    </row>
    <row r="27" spans="1:12" ht="15" customHeight="1" x14ac:dyDescent="0.3">
      <c r="K27" s="9"/>
      <c r="L27" s="811"/>
    </row>
    <row r="28" spans="1:12" ht="15" customHeight="1" x14ac:dyDescent="0.3">
      <c r="K28" s="9"/>
      <c r="L28" s="811"/>
    </row>
    <row r="29" spans="1:12" ht="15" customHeight="1" x14ac:dyDescent="0.3">
      <c r="K29" s="9"/>
      <c r="L29" s="811"/>
    </row>
    <row r="30" spans="1:12" ht="15" customHeight="1" x14ac:dyDescent="0.3">
      <c r="K30" s="9"/>
      <c r="L30" s="811"/>
    </row>
    <row r="31" spans="1:12" ht="15" customHeight="1" x14ac:dyDescent="0.3">
      <c r="K31" s="9"/>
      <c r="L31" s="811"/>
    </row>
    <row r="32" spans="1:12" ht="15" customHeight="1" x14ac:dyDescent="0.3">
      <c r="K32" s="9"/>
      <c r="L32" s="811"/>
    </row>
    <row r="33" spans="11:12" ht="15" customHeight="1" x14ac:dyDescent="0.3">
      <c r="K33" s="9"/>
      <c r="L33" s="811"/>
    </row>
    <row r="34" spans="11:12" ht="15" customHeight="1" x14ac:dyDescent="0.3">
      <c r="K34" s="9"/>
      <c r="L34" s="811"/>
    </row>
    <row r="35" spans="11:12" ht="15" customHeight="1" x14ac:dyDescent="0.3">
      <c r="L35" s="811"/>
    </row>
    <row r="36" spans="11:12" ht="15" customHeight="1" x14ac:dyDescent="0.3">
      <c r="L36" s="811"/>
    </row>
    <row r="37" spans="11:12" ht="15" customHeight="1" x14ac:dyDescent="0.3">
      <c r="L37" s="811"/>
    </row>
    <row r="38" spans="11:12" ht="15" customHeight="1" x14ac:dyDescent="0.3">
      <c r="L38" s="811"/>
    </row>
    <row r="39" spans="11:12" ht="15" customHeight="1" x14ac:dyDescent="0.3">
      <c r="L39" s="811"/>
    </row>
    <row r="40" spans="11:12" ht="15" customHeight="1" x14ac:dyDescent="0.3">
      <c r="L40" s="811"/>
    </row>
    <row r="41" spans="11:12" ht="15" customHeight="1" x14ac:dyDescent="0.3">
      <c r="L41" s="811"/>
    </row>
    <row r="42" spans="11:12" ht="15" customHeight="1" x14ac:dyDescent="0.3">
      <c r="K42" s="7"/>
      <c r="L42" s="811"/>
    </row>
    <row r="43" spans="11:12" ht="15" customHeight="1" x14ac:dyDescent="0.3">
      <c r="L43" s="811"/>
    </row>
    <row r="44" spans="11:12" ht="15" customHeight="1" x14ac:dyDescent="0.3">
      <c r="L44" s="811"/>
    </row>
    <row r="45" spans="11:12" ht="15" customHeight="1" x14ac:dyDescent="0.3">
      <c r="K45" s="9"/>
      <c r="L45" s="811"/>
    </row>
    <row r="46" spans="11:12" ht="15" customHeight="1" x14ac:dyDescent="0.3">
      <c r="L46" s="811"/>
    </row>
    <row r="47" spans="11:12" ht="15" customHeight="1" x14ac:dyDescent="0.3">
      <c r="L47" s="811"/>
    </row>
    <row r="48" spans="11:12" ht="15" customHeight="1" x14ac:dyDescent="0.3">
      <c r="L48" s="811"/>
    </row>
    <row r="49" spans="1:12" ht="15" customHeight="1" x14ac:dyDescent="0.3">
      <c r="K49" s="7"/>
      <c r="L49" s="811"/>
    </row>
    <row r="50" spans="1:12" ht="15" customHeight="1" x14ac:dyDescent="0.3">
      <c r="L50" s="811"/>
    </row>
    <row r="51" spans="1:12" ht="15" customHeight="1" x14ac:dyDescent="0.3">
      <c r="L51" s="811"/>
    </row>
    <row r="52" spans="1:12" ht="15" customHeight="1" x14ac:dyDescent="0.3">
      <c r="L52" s="811"/>
    </row>
    <row r="53" spans="1:12" ht="15" customHeight="1" x14ac:dyDescent="0.3">
      <c r="L53" s="811"/>
    </row>
    <row r="54" spans="1:12" ht="15" customHeight="1" x14ac:dyDescent="0.3">
      <c r="L54" s="812" t="s">
        <v>3289</v>
      </c>
    </row>
    <row r="55" spans="1:12" ht="15" customHeight="1" thickBot="1" x14ac:dyDescent="0.35">
      <c r="L55" s="812"/>
    </row>
    <row r="56" spans="1:12" ht="15" customHeight="1" x14ac:dyDescent="0.3">
      <c r="A56" s="686"/>
      <c r="B56" s="794" t="s">
        <v>3291</v>
      </c>
      <c r="C56" s="794"/>
      <c r="D56" s="794"/>
      <c r="E56" s="794"/>
      <c r="F56" s="794"/>
      <c r="G56" s="794"/>
      <c r="H56" s="794"/>
      <c r="I56" s="738"/>
      <c r="J56" s="664"/>
      <c r="L56" s="812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2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2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812"/>
    </row>
    <row r="60" spans="1:12" ht="15" customHeight="1" x14ac:dyDescent="0.3">
      <c r="A60" s="667"/>
      <c r="B60" s="669" t="s">
        <v>3294</v>
      </c>
      <c r="C60" s="669"/>
      <c r="D60" s="669"/>
      <c r="E60" s="669"/>
      <c r="F60" s="669"/>
      <c r="G60" s="669"/>
      <c r="H60" s="669"/>
      <c r="I60" s="671"/>
      <c r="J60" s="672"/>
      <c r="L60" s="812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2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3430</v>
      </c>
      <c r="L62" s="812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2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2"/>
    </row>
    <row r="65" spans="1:12" ht="15" customHeight="1" x14ac:dyDescent="0.3">
      <c r="A65" s="106">
        <f>Sheet1!A1724</f>
        <v>458023101000</v>
      </c>
      <c r="B65" s="773" t="str">
        <f>IFERROR(VLOOKUP(A65,Sheet1!$A$4:$H$2722,5,0),"-")</f>
        <v>Ciment rapid ARDEX A 35 Mix, 25kg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sac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208.88</v>
      </c>
      <c r="J65" s="26">
        <f>I65-(I65*Cuprins!$H$37)</f>
        <v>208.88</v>
      </c>
      <c r="K65" s="8"/>
      <c r="L65" s="812"/>
    </row>
    <row r="66" spans="1:12" ht="15" customHeight="1" x14ac:dyDescent="0.3">
      <c r="A66" s="107">
        <f>Sheet1!A1725</f>
        <v>458023102000</v>
      </c>
      <c r="B66" s="744" t="str">
        <f>IFERROR(VLOOKUP(A66,Sheet1!$A$4:$H$2722,5,0),"-")</f>
        <v>Mortar Ardex A38 - 25 kg</v>
      </c>
      <c r="C66" s="728"/>
      <c r="D66" s="745"/>
      <c r="E66" s="235" t="str">
        <f>IFERROR(VLOOKUP(A66,Sheet1!$A$4:$N$2722,7,1),"-")</f>
        <v>sac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236.88</v>
      </c>
      <c r="J66" s="42">
        <f>I66-(I66*Cuprins!$H$37)</f>
        <v>236.88</v>
      </c>
      <c r="L66" s="812"/>
    </row>
    <row r="67" spans="1:12" ht="15" customHeight="1" x14ac:dyDescent="0.3">
      <c r="A67" s="106">
        <f>Sheet1!A1726</f>
        <v>458023103000</v>
      </c>
      <c r="B67" s="773" t="str">
        <f>IFERROR(VLOOKUP(A67,Sheet1!$A$4:$H$2722,5,0),"-")</f>
        <v>Ciment pentru sape ARDEX A37, 25kg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sac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7.71</v>
      </c>
      <c r="J67" s="26">
        <f>I67-(I67*Cuprins!$H$37)</f>
        <v>7.71</v>
      </c>
      <c r="L67" s="812"/>
    </row>
    <row r="68" spans="1:12" ht="15" customHeight="1" x14ac:dyDescent="0.3">
      <c r="A68" s="107">
        <f>Sheet1!A1727</f>
        <v>458023104000</v>
      </c>
      <c r="B68" s="744" t="str">
        <f>IFERROR(VLOOKUP(A68,Sheet1!$A$4:$H$2722,5,0),"-")</f>
        <v>Spaclu ARDEX A 46, 25kg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sac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15.44</v>
      </c>
      <c r="J68" s="42">
        <f>I68-(I68*Cuprins!$H$37)</f>
        <v>15.44</v>
      </c>
      <c r="L68" s="812"/>
    </row>
    <row r="69" spans="1:12" ht="15" customHeight="1" x14ac:dyDescent="0.3">
      <c r="A69" s="106">
        <f>Sheet1!A1728</f>
        <v>458023105000</v>
      </c>
      <c r="B69" s="773" t="str">
        <f>IFERROR(VLOOKUP(A69,Sheet1!$A$4:$H$2722,5,0),"-")</f>
        <v>Mortar de egalizare ARDEX AM 100, 25 kg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sac</v>
      </c>
      <c r="F69" s="247">
        <f>IFERROR(VLOOKUP(A69,Sheet1!$A$4:$N$2722,9,1),"-")</f>
        <v>0</v>
      </c>
      <c r="G69" s="247">
        <f>IFERROR(VLOOKUP(A69,Sheet1!$A$4:$N$2722,10,1),"-")</f>
        <v>0</v>
      </c>
      <c r="H69" s="247">
        <f>IFERROR(VLOOKUP(A69,Sheet1!$A$4:$N$2722,11,1),"-")</f>
        <v>0</v>
      </c>
      <c r="I69" s="26">
        <f>IFERROR(VLOOKUP($A69,Sheet1!$A$4:$H$2722,8,1),"-")</f>
        <v>204.19</v>
      </c>
      <c r="J69" s="26">
        <f>I69-(I69*Cuprins!$H$37)</f>
        <v>204.19</v>
      </c>
      <c r="L69" s="494">
        <f>L17+1</f>
        <v>116</v>
      </c>
    </row>
    <row r="70" spans="1:12" ht="15" customHeight="1" x14ac:dyDescent="0.3">
      <c r="A70" s="107">
        <f>Sheet1!A1729</f>
        <v>458023107000</v>
      </c>
      <c r="B70" s="770" t="str">
        <f>IFERROR(VLOOKUP(A70,Sheet1!$A$4:$H$2722,5,0),"-")</f>
        <v>Mortar Ardex K11 - 25 kg</v>
      </c>
      <c r="C70" s="771" t="e">
        <f>VLOOKUP(#REF!,Sheet1!$A$4:$H$2722,7,1)</f>
        <v>#REF!</v>
      </c>
      <c r="D70" s="772" t="e">
        <f>VLOOKUP(#REF!,Sheet1!$A$4:$H$2722,7,1)</f>
        <v>#REF!</v>
      </c>
      <c r="E70" s="235" t="str">
        <f>IFERROR(VLOOKUP(A70,Sheet1!$A$4:$N$2722,7,1),"-")</f>
        <v>sac</v>
      </c>
      <c r="F70" s="237">
        <f>IFERROR(VLOOKUP(A70,Sheet1!$A$4:$N$2722,9,1),"-")</f>
        <v>0</v>
      </c>
      <c r="G70" s="242">
        <f>IFERROR(VLOOKUP(A70,Sheet1!$A$4:$N$2722,10,1),"-")</f>
        <v>0</v>
      </c>
      <c r="H70" s="235">
        <f>IFERROR(VLOOKUP(A70,Sheet1!$A$4:$N$2722,11,1),"-")</f>
        <v>0</v>
      </c>
      <c r="I70" s="292">
        <f>IFERROR(VLOOKUP($A70,Sheet1!$A$4:$H$2722,8,1),"-")</f>
        <v>168.81</v>
      </c>
      <c r="J70" s="42">
        <f>I70-(I70*Cuprins!$H$37)</f>
        <v>168.81</v>
      </c>
      <c r="L70" s="494"/>
    </row>
    <row r="71" spans="1:12" ht="15" customHeight="1" x14ac:dyDescent="0.3">
      <c r="A71" s="106">
        <f>Sheet1!A1730</f>
        <v>458023108000</v>
      </c>
      <c r="B71" s="773" t="str">
        <f>IFERROR(VLOOKUP(A71,Sheet1!$A$4:$H$2722,5,0),"-")</f>
        <v>Sapa ARDEX K15 Neu, 25kg</v>
      </c>
      <c r="C71" s="774"/>
      <c r="D71" s="775"/>
      <c r="E71" s="247" t="str">
        <f>IFERROR(VLOOKUP(A71,Sheet1!$A$4:$N$2722,7,1),"-")</f>
        <v xml:space="preserve">kg 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3.08</v>
      </c>
      <c r="J71" s="26">
        <f>I71-(I71*Cuprins!$H$37)</f>
        <v>3.08</v>
      </c>
      <c r="L71" s="811" t="s">
        <v>3290</v>
      </c>
    </row>
    <row r="72" spans="1:12" ht="15" customHeight="1" x14ac:dyDescent="0.3">
      <c r="A72" s="108">
        <f>Sheet1!A1731</f>
        <v>458023109000</v>
      </c>
      <c r="B72" s="759" t="str">
        <f>IFERROR(VLOOKUP(A72,Sheet1!$A$4:$H$2722,5,0),"-")</f>
        <v>Sapa strat subtire ARDEX K80, 25kg</v>
      </c>
      <c r="C72" s="760"/>
      <c r="D72" s="761"/>
      <c r="E72" s="264" t="str">
        <f>IFERROR(VLOOKUP(A72,Sheet1!$A$4:$N$2722,7,1),"-")</f>
        <v>sac</v>
      </c>
      <c r="F72" s="238">
        <f>IFERROR(VLOOKUP(A72,Sheet1!$A$4:$N$2722,9,1),"-")</f>
        <v>0</v>
      </c>
      <c r="G72" s="264">
        <f>IFERROR(VLOOKUP(A72,Sheet1!$A$4:$N$2722,10,1),"-")</f>
        <v>0</v>
      </c>
      <c r="H72" s="264">
        <f>IFERROR(VLOOKUP(A72,Sheet1!$A$4:$N$2722,11,1),"-")</f>
        <v>0</v>
      </c>
      <c r="I72" s="302">
        <f>IFERROR(VLOOKUP($A72,Sheet1!$A$4:$H$2722,8,1),"-")</f>
        <v>236.88</v>
      </c>
      <c r="J72" s="43">
        <f>I72-(I72*Cuprins!$H$37)</f>
        <v>236.88</v>
      </c>
      <c r="L72" s="811"/>
    </row>
    <row r="73" spans="1:12" ht="15" customHeight="1" x14ac:dyDescent="0.3">
      <c r="L73" s="811"/>
    </row>
    <row r="74" spans="1:12" ht="15" customHeight="1" x14ac:dyDescent="0.3">
      <c r="K74" s="7"/>
      <c r="L74" s="811"/>
    </row>
    <row r="75" spans="1:12" ht="15" customHeight="1" x14ac:dyDescent="0.3">
      <c r="K75" s="9"/>
      <c r="L75" s="811"/>
    </row>
    <row r="76" spans="1:12" ht="15" customHeight="1" x14ac:dyDescent="0.3">
      <c r="L76" s="811"/>
    </row>
    <row r="77" spans="1:12" ht="15" customHeight="1" x14ac:dyDescent="0.3">
      <c r="K77" s="9"/>
      <c r="L77" s="811"/>
    </row>
    <row r="78" spans="1:12" ht="15" customHeight="1" x14ac:dyDescent="0.3">
      <c r="K78" s="9"/>
      <c r="L78" s="811"/>
    </row>
    <row r="79" spans="1:12" ht="15" customHeight="1" x14ac:dyDescent="0.3">
      <c r="K79" s="9"/>
      <c r="L79" s="811"/>
    </row>
    <row r="80" spans="1:12" ht="15" customHeight="1" x14ac:dyDescent="0.3">
      <c r="K80" s="9"/>
      <c r="L80" s="811"/>
    </row>
    <row r="81" spans="11:12" ht="15" customHeight="1" x14ac:dyDescent="0.3">
      <c r="K81" s="9"/>
      <c r="L81" s="811"/>
    </row>
    <row r="82" spans="11:12" ht="15" customHeight="1" x14ac:dyDescent="0.3">
      <c r="K82" s="9"/>
      <c r="L82" s="811"/>
    </row>
    <row r="83" spans="11:12" ht="15" customHeight="1" x14ac:dyDescent="0.3">
      <c r="K83" s="9"/>
      <c r="L83" s="811"/>
    </row>
    <row r="84" spans="11:12" ht="15" customHeight="1" x14ac:dyDescent="0.3">
      <c r="K84" s="9"/>
      <c r="L84" s="811"/>
    </row>
    <row r="85" spans="11:12" ht="15" customHeight="1" x14ac:dyDescent="0.3">
      <c r="K85" s="9"/>
      <c r="L85" s="811"/>
    </row>
    <row r="86" spans="11:12" ht="15" customHeight="1" x14ac:dyDescent="0.3">
      <c r="K86" s="9"/>
      <c r="L86" s="811"/>
    </row>
    <row r="87" spans="11:12" ht="15" customHeight="1" x14ac:dyDescent="0.3">
      <c r="L87" s="811"/>
    </row>
    <row r="88" spans="11:12" ht="15" customHeight="1" x14ac:dyDescent="0.3">
      <c r="L88" s="811"/>
    </row>
    <row r="89" spans="11:12" ht="15" customHeight="1" x14ac:dyDescent="0.3">
      <c r="L89" s="811"/>
    </row>
    <row r="90" spans="11:12" ht="15" customHeight="1" x14ac:dyDescent="0.3">
      <c r="L90" s="811"/>
    </row>
    <row r="91" spans="11:12" ht="15" customHeight="1" x14ac:dyDescent="0.3">
      <c r="L91" s="811"/>
    </row>
    <row r="92" spans="11:12" ht="15" customHeight="1" x14ac:dyDescent="0.3">
      <c r="L92" s="811"/>
    </row>
    <row r="93" spans="11:12" ht="15" customHeight="1" x14ac:dyDescent="0.3">
      <c r="L93" s="811"/>
    </row>
    <row r="94" spans="11:12" ht="15" customHeight="1" x14ac:dyDescent="0.3">
      <c r="K94" s="7"/>
      <c r="L94" s="811"/>
    </row>
    <row r="95" spans="11:12" ht="15" customHeight="1" x14ac:dyDescent="0.3">
      <c r="L95" s="811"/>
    </row>
    <row r="96" spans="11:12" ht="15" customHeight="1" x14ac:dyDescent="0.3">
      <c r="L96" s="811"/>
    </row>
    <row r="97" spans="1:12" ht="15" customHeight="1" x14ac:dyDescent="0.3">
      <c r="K97" s="9"/>
      <c r="L97" s="811"/>
    </row>
    <row r="98" spans="1:12" ht="15" customHeight="1" x14ac:dyDescent="0.3">
      <c r="L98" s="811"/>
    </row>
    <row r="99" spans="1:12" ht="15" customHeight="1" x14ac:dyDescent="0.3">
      <c r="L99" s="811"/>
    </row>
    <row r="100" spans="1:12" ht="15" customHeight="1" x14ac:dyDescent="0.3">
      <c r="L100" s="811"/>
    </row>
    <row r="101" spans="1:12" ht="15" customHeight="1" x14ac:dyDescent="0.3">
      <c r="K101" s="7"/>
      <c r="L101" s="811"/>
    </row>
    <row r="102" spans="1:12" ht="15" customHeight="1" x14ac:dyDescent="0.3">
      <c r="L102" s="811"/>
    </row>
    <row r="103" spans="1:12" ht="15" customHeight="1" x14ac:dyDescent="0.3">
      <c r="L103" s="811"/>
    </row>
    <row r="104" spans="1:12" ht="15" customHeight="1" x14ac:dyDescent="0.3">
      <c r="L104" s="811"/>
    </row>
    <row r="105" spans="1:12" ht="15" customHeight="1" x14ac:dyDescent="0.3">
      <c r="L105" s="811"/>
    </row>
    <row r="106" spans="1:12" ht="15" customHeight="1" x14ac:dyDescent="0.3">
      <c r="K106" s="9"/>
      <c r="L106" s="812" t="s">
        <v>3289</v>
      </c>
    </row>
    <row r="107" spans="1:12" ht="15" customHeight="1" thickBot="1" x14ac:dyDescent="0.35">
      <c r="L107" s="812"/>
    </row>
    <row r="108" spans="1:12" ht="15" customHeight="1" x14ac:dyDescent="0.3">
      <c r="A108" s="686"/>
      <c r="B108" s="794" t="s">
        <v>3300</v>
      </c>
      <c r="C108" s="794"/>
      <c r="D108" s="794"/>
      <c r="E108" s="794"/>
      <c r="F108" s="794"/>
      <c r="G108" s="794"/>
      <c r="H108" s="794"/>
      <c r="I108" s="738"/>
      <c r="J108" s="664"/>
      <c r="L108" s="812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812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K110" s="7"/>
      <c r="L110" s="812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812"/>
    </row>
    <row r="112" spans="1:12" ht="15" customHeight="1" x14ac:dyDescent="0.3">
      <c r="A112" s="667"/>
      <c r="B112" s="669" t="s">
        <v>3301</v>
      </c>
      <c r="C112" s="669"/>
      <c r="D112" s="669"/>
      <c r="E112" s="669"/>
      <c r="F112" s="669"/>
      <c r="G112" s="669"/>
      <c r="H112" s="669"/>
      <c r="I112" s="671"/>
      <c r="J112" s="672"/>
      <c r="L112" s="812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12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3430</v>
      </c>
      <c r="L114" s="812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12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12"/>
    </row>
    <row r="117" spans="1:12" ht="15" customHeight="1" x14ac:dyDescent="0.3">
      <c r="A117" s="106">
        <f>Sheet1!A1764</f>
        <v>459023101000</v>
      </c>
      <c r="B117" s="773" t="str">
        <f>IFERROR(VLOOKUP(A117,Sheet1!$A$4:$H$2722,5,0),"-")</f>
        <v>Material de izolatie ARDEX 8, 25kg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>buc</v>
      </c>
      <c r="F117" s="247">
        <f>IFERROR(VLOOKUP(A117,Sheet1!$A$4:$N$2722,9,1),"-")</f>
        <v>0</v>
      </c>
      <c r="G117" s="247">
        <f>IFERROR(VLOOKUP(A117,Sheet1!$A$4:$N$2722,10,1),"-")</f>
        <v>0</v>
      </c>
      <c r="H117" s="247">
        <f>IFERROR(VLOOKUP(A117,Sheet1!$A$4:$N$2722,11,1),"-")</f>
        <v>0</v>
      </c>
      <c r="I117" s="26">
        <f>IFERROR(VLOOKUP($A117,Sheet1!$A$4:$H$2722,8,1),"-")</f>
        <v>1313.02</v>
      </c>
      <c r="J117" s="26">
        <f>I117-(I117*Cuprins!$H$37)</f>
        <v>1313.02</v>
      </c>
      <c r="L117" s="812"/>
    </row>
    <row r="118" spans="1:12" ht="15" customHeight="1" x14ac:dyDescent="0.3">
      <c r="A118" s="107">
        <f>Sheet1!A1764</f>
        <v>459023101000</v>
      </c>
      <c r="B118" s="744" t="str">
        <f>IFERROR(VLOOKUP(A118,Sheet1!$A$4:$H$2722,5,0),"-")</f>
        <v>Material de izolatie ARDEX 8, 25kg</v>
      </c>
      <c r="C118" s="728"/>
      <c r="D118" s="745"/>
      <c r="E118" s="235" t="str">
        <f>IFERROR(VLOOKUP(A118,Sheet1!$A$4:$N$2722,7,1),"-")</f>
        <v>buc</v>
      </c>
      <c r="F118" s="237">
        <f>IFERROR(VLOOKUP(A118,Sheet1!$A$4:$N$2722,9,1),"-")</f>
        <v>0</v>
      </c>
      <c r="G118" s="242">
        <f>IFERROR(VLOOKUP(A118,Sheet1!$A$4:$N$2722,10,1),"-")</f>
        <v>0</v>
      </c>
      <c r="H118" s="235">
        <f>IFERROR(VLOOKUP(A118,Sheet1!$A$4:$N$2722,11,1),"-")</f>
        <v>0</v>
      </c>
      <c r="I118" s="292">
        <f>IFERROR(VLOOKUP($A118,Sheet1!$A$4:$H$2722,8,1),"-")</f>
        <v>1313.02</v>
      </c>
      <c r="J118" s="42">
        <f>I118-(I118*Cuprins!$H$37)</f>
        <v>1313.02</v>
      </c>
      <c r="L118" s="812"/>
    </row>
    <row r="119" spans="1:12" ht="15" customHeight="1" x14ac:dyDescent="0.3">
      <c r="A119" s="106">
        <f>Sheet1!A1768</f>
        <v>459023104000</v>
      </c>
      <c r="B119" s="773" t="str">
        <f>IFERROR(VLOOKUP(A119,Sheet1!$A$4:$H$2722,5,0),"-")</f>
        <v>Material de izolatie ARDEX 8, 5kg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>buc</v>
      </c>
      <c r="F119" s="247">
        <f>IFERROR(VLOOKUP(A119,Sheet1!$A$4:$N$2722,9,1),"-")</f>
        <v>0</v>
      </c>
      <c r="G119" s="247">
        <f>IFERROR(VLOOKUP(A119,Sheet1!$A$4:$N$2722,10,1),"-")</f>
        <v>0</v>
      </c>
      <c r="H119" s="247">
        <f>IFERROR(VLOOKUP(A119,Sheet1!$A$4:$N$2722,11,1),"-")</f>
        <v>0</v>
      </c>
      <c r="I119" s="26">
        <f>IFERROR(VLOOKUP($A119,Sheet1!$A$4:$H$2722,8,1),"-")</f>
        <v>370.03</v>
      </c>
      <c r="J119" s="26">
        <f>I119-(I119*Cuprins!$H$37)</f>
        <v>370.03</v>
      </c>
      <c r="L119" s="812"/>
    </row>
    <row r="120" spans="1:12" ht="15" customHeight="1" x14ac:dyDescent="0.3">
      <c r="A120" s="107">
        <f>Sheet1!A1769</f>
        <v>459023105000</v>
      </c>
      <c r="B120" s="744" t="str">
        <f>IFERROR(VLOOKUP(A120,Sheet1!$A$4:$H$2722,5,0),"-")</f>
        <v>Material de izolatie ARDEX 9, 5kg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>buc</v>
      </c>
      <c r="F120" s="237">
        <f>IFERROR(VLOOKUP(A120,Sheet1!$A$4:$N$2722,9,1),"-")</f>
        <v>0</v>
      </c>
      <c r="G120" s="242">
        <f>IFERROR(VLOOKUP(A120,Sheet1!$A$4:$N$2722,10,1),"-")</f>
        <v>0</v>
      </c>
      <c r="H120" s="235">
        <f>IFERROR(VLOOKUP(A120,Sheet1!$A$4:$N$2722,11,1),"-")</f>
        <v>0</v>
      </c>
      <c r="I120" s="292">
        <f>IFERROR(VLOOKUP($A120,Sheet1!$A$4:$H$2722,8,1),"-")</f>
        <v>74.599999999999994</v>
      </c>
      <c r="J120" s="42">
        <f>I120-(I120*Cuprins!$H$37)</f>
        <v>74.599999999999994</v>
      </c>
      <c r="K120" s="8"/>
      <c r="L120" s="812"/>
    </row>
    <row r="121" spans="1:12" ht="15" customHeight="1" x14ac:dyDescent="0.3">
      <c r="A121" s="106">
        <f>Sheet1!A1766</f>
        <v>459023102800</v>
      </c>
      <c r="B121" s="773" t="str">
        <f>IFERROR(VLOOKUP(A121,Sheet1!$A$4:$H$2722,5,0),"-")</f>
        <v>Banda de etansare ARDEX SK12, 10ml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>rol</v>
      </c>
      <c r="F121" s="247">
        <f>IFERROR(VLOOKUP(A121,Sheet1!$A$4:$N$2722,9,1),"-")</f>
        <v>0</v>
      </c>
      <c r="G121" s="247">
        <f>IFERROR(VLOOKUP(A121,Sheet1!$A$4:$N$2722,10,1),"-")</f>
        <v>0</v>
      </c>
      <c r="H121" s="247">
        <f>IFERROR(VLOOKUP(A121,Sheet1!$A$4:$N$2722,11,1),"-")</f>
        <v>0</v>
      </c>
      <c r="I121" s="26">
        <f>IFERROR(VLOOKUP($A121,Sheet1!$A$4:$H$2722,8,1),"-")</f>
        <v>286.47000000000003</v>
      </c>
      <c r="J121" s="26">
        <f>I121-(I121*Cuprins!$H$37)</f>
        <v>286.47000000000003</v>
      </c>
      <c r="L121" s="494">
        <f>L69+1</f>
        <v>117</v>
      </c>
    </row>
    <row r="122" spans="1:12" ht="15" customHeight="1" x14ac:dyDescent="0.3">
      <c r="A122" s="107">
        <f>Sheet1!A1767</f>
        <v>459023103000</v>
      </c>
      <c r="B122" s="770" t="str">
        <f>IFERROR(VLOOKUP(A122,Sheet1!$A$4:$H$2722,5,0),"-")</f>
        <v>Banda de etansare ARDEX SK12, 50ml</v>
      </c>
      <c r="C122" s="771" t="e">
        <f>VLOOKUP(#REF!,Sheet1!$A$4:$H$2722,7,1)</f>
        <v>#REF!</v>
      </c>
      <c r="D122" s="772" t="e">
        <f>VLOOKUP(#REF!,Sheet1!$A$4:$H$2722,7,1)</f>
        <v>#REF!</v>
      </c>
      <c r="E122" s="235" t="str">
        <f>IFERROR(VLOOKUP(A122,Sheet1!$A$4:$N$2722,7,1),"-")</f>
        <v>rol</v>
      </c>
      <c r="F122" s="237">
        <f>IFERROR(VLOOKUP(A122,Sheet1!$A$4:$N$2722,9,1),"-")</f>
        <v>0</v>
      </c>
      <c r="G122" s="242">
        <f>IFERROR(VLOOKUP(A122,Sheet1!$A$4:$N$2722,10,1),"-")</f>
        <v>0</v>
      </c>
      <c r="H122" s="235">
        <f>IFERROR(VLOOKUP(A122,Sheet1!$A$4:$N$2722,11,1),"-")</f>
        <v>0</v>
      </c>
      <c r="I122" s="292">
        <f>IFERROR(VLOOKUP($A122,Sheet1!$A$4:$H$2722,8,1),"-")</f>
        <v>1429.9</v>
      </c>
      <c r="J122" s="42">
        <f>I122-(I122*Cuprins!$H$37)</f>
        <v>1429.9</v>
      </c>
      <c r="L122" s="494"/>
    </row>
    <row r="123" spans="1:12" ht="15" customHeight="1" x14ac:dyDescent="0.3">
      <c r="A123" s="106">
        <f>Sheet1!A1770</f>
        <v>459023107000</v>
      </c>
      <c r="B123" s="773" t="str">
        <f>IFERROR(VLOOKUP(A123,Sheet1!$A$4:$H$2722,5,0),"-")</f>
        <v>Sigilant Ardex  Pandomo SP-MS  5 l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>buc</v>
      </c>
      <c r="F123" s="247">
        <f>IFERROR(VLOOKUP(A123,Sheet1!$A$4:$N$2722,9,1),"-")</f>
        <v>0</v>
      </c>
      <c r="G123" s="247">
        <f>IFERROR(VLOOKUP(A123,Sheet1!$A$4:$N$2722,10,1),"-")</f>
        <v>0</v>
      </c>
      <c r="H123" s="247">
        <f>IFERROR(VLOOKUP(A123,Sheet1!$A$4:$N$2722,11,1),"-")</f>
        <v>0</v>
      </c>
      <c r="I123" s="26">
        <f>IFERROR(VLOOKUP($A123,Sheet1!$A$4:$H$2722,8,1),"-")</f>
        <v>1381</v>
      </c>
      <c r="J123" s="26">
        <f>I123-(I123*Cuprins!$H$37)</f>
        <v>1381</v>
      </c>
      <c r="L123" s="811" t="s">
        <v>3290</v>
      </c>
    </row>
    <row r="124" spans="1:12" ht="15" customHeight="1" x14ac:dyDescent="0.3">
      <c r="A124" s="108">
        <f>Sheet1!A1771</f>
        <v>459023200500</v>
      </c>
      <c r="B124" s="759" t="str">
        <f>IFERROR(VLOOKUP(A124,Sheet1!$A$4:$H$2722,5,0),"-")</f>
        <v>Colorant ARDEX Pandomo CC nr. 1  0,25 l</v>
      </c>
      <c r="C124" s="760" t="e">
        <f>VLOOKUP(#REF!,Sheet1!$A$4:$H$2722,7,1)</f>
        <v>#REF!</v>
      </c>
      <c r="D124" s="761" t="e">
        <f>VLOOKUP(#REF!,Sheet1!$A$4:$H$2722,7,1)</f>
        <v>#REF!</v>
      </c>
      <c r="E124" s="264" t="str">
        <f>IFERROR(VLOOKUP(A124,Sheet1!$A$4:$N$2722,7,1),"-")</f>
        <v>buc</v>
      </c>
      <c r="F124" s="238">
        <f>IFERROR(VLOOKUP(A124,Sheet1!$A$4:$N$2722,9,1),"-")</f>
        <v>0</v>
      </c>
      <c r="G124" s="264">
        <f>IFERROR(VLOOKUP(A124,Sheet1!$A$4:$N$2722,10,1),"-")</f>
        <v>0</v>
      </c>
      <c r="H124" s="264">
        <f>IFERROR(VLOOKUP(A124,Sheet1!$A$4:$N$2722,11,1),"-")</f>
        <v>0</v>
      </c>
      <c r="I124" s="302">
        <f>IFERROR(VLOOKUP($A124,Sheet1!$A$4:$H$2722,8,1),"-")</f>
        <v>171.91</v>
      </c>
      <c r="J124" s="43">
        <f>I124-(I124*Cuprins!$H$37)</f>
        <v>171.91</v>
      </c>
      <c r="L124" s="811"/>
    </row>
    <row r="125" spans="1:12" ht="15" customHeight="1" x14ac:dyDescent="0.3">
      <c r="L125" s="811"/>
    </row>
    <row r="126" spans="1:12" ht="15" customHeight="1" x14ac:dyDescent="0.3">
      <c r="L126" s="811"/>
    </row>
    <row r="127" spans="1:12" ht="15" customHeight="1" x14ac:dyDescent="0.3">
      <c r="L127" s="811"/>
    </row>
    <row r="128" spans="1:12" ht="15" customHeight="1" x14ac:dyDescent="0.3">
      <c r="L128" s="811"/>
    </row>
    <row r="129" spans="11:12" ht="15" customHeight="1" x14ac:dyDescent="0.3">
      <c r="K129" s="7"/>
      <c r="L129" s="811"/>
    </row>
    <row r="130" spans="11:12" ht="15" customHeight="1" x14ac:dyDescent="0.3">
      <c r="K130" s="9"/>
      <c r="L130" s="811"/>
    </row>
    <row r="131" spans="11:12" ht="15" customHeight="1" x14ac:dyDescent="0.3">
      <c r="L131" s="811"/>
    </row>
    <row r="132" spans="11:12" ht="15" customHeight="1" x14ac:dyDescent="0.3">
      <c r="K132" s="9"/>
      <c r="L132" s="811"/>
    </row>
    <row r="133" spans="11:12" ht="15" customHeight="1" x14ac:dyDescent="0.3">
      <c r="K133" s="9"/>
      <c r="L133" s="811"/>
    </row>
    <row r="134" spans="11:12" ht="15" customHeight="1" x14ac:dyDescent="0.3">
      <c r="K134" s="9"/>
      <c r="L134" s="811"/>
    </row>
    <row r="135" spans="11:12" ht="15" customHeight="1" x14ac:dyDescent="0.3">
      <c r="K135" s="9"/>
      <c r="L135" s="811"/>
    </row>
    <row r="136" spans="11:12" ht="15" customHeight="1" x14ac:dyDescent="0.3">
      <c r="K136" s="9"/>
      <c r="L136" s="811"/>
    </row>
    <row r="137" spans="11:12" ht="15" customHeight="1" x14ac:dyDescent="0.3">
      <c r="K137" s="9"/>
      <c r="L137" s="811"/>
    </row>
    <row r="138" spans="11:12" ht="15" customHeight="1" x14ac:dyDescent="0.3">
      <c r="K138" s="9"/>
      <c r="L138" s="811"/>
    </row>
    <row r="139" spans="11:12" ht="15" customHeight="1" x14ac:dyDescent="0.3">
      <c r="K139" s="9"/>
      <c r="L139" s="811"/>
    </row>
    <row r="140" spans="11:12" ht="15" customHeight="1" x14ac:dyDescent="0.3">
      <c r="K140" s="9"/>
      <c r="L140" s="811"/>
    </row>
    <row r="141" spans="11:12" ht="15" customHeight="1" x14ac:dyDescent="0.3">
      <c r="K141" s="9"/>
      <c r="L141" s="811"/>
    </row>
    <row r="142" spans="11:12" ht="15" customHeight="1" x14ac:dyDescent="0.3">
      <c r="L142" s="811"/>
    </row>
    <row r="143" spans="11:12" ht="15" customHeight="1" x14ac:dyDescent="0.3">
      <c r="L143" s="811"/>
    </row>
    <row r="144" spans="11:12" ht="15" customHeight="1" x14ac:dyDescent="0.3">
      <c r="L144" s="811"/>
    </row>
    <row r="145" spans="1:12" ht="15" customHeight="1" x14ac:dyDescent="0.3">
      <c r="L145" s="811"/>
    </row>
    <row r="146" spans="1:12" ht="15" customHeight="1" x14ac:dyDescent="0.3">
      <c r="L146" s="811"/>
    </row>
    <row r="147" spans="1:12" ht="15" customHeight="1" x14ac:dyDescent="0.3">
      <c r="L147" s="811"/>
    </row>
    <row r="148" spans="1:12" ht="15" customHeight="1" x14ac:dyDescent="0.3">
      <c r="L148" s="811"/>
    </row>
    <row r="149" spans="1:12" ht="15" customHeight="1" x14ac:dyDescent="0.3">
      <c r="K149" s="7"/>
      <c r="L149" s="811"/>
    </row>
    <row r="150" spans="1:12" ht="15" customHeight="1" x14ac:dyDescent="0.3">
      <c r="L150" s="811"/>
    </row>
    <row r="151" spans="1:12" ht="15" customHeight="1" x14ac:dyDescent="0.3">
      <c r="L151" s="811"/>
    </row>
    <row r="152" spans="1:12" ht="15" customHeight="1" x14ac:dyDescent="0.3">
      <c r="K152" s="9"/>
      <c r="L152" s="811"/>
    </row>
    <row r="153" spans="1:12" ht="15" customHeight="1" x14ac:dyDescent="0.3">
      <c r="L153" s="811"/>
    </row>
    <row r="154" spans="1:12" ht="15" customHeight="1" x14ac:dyDescent="0.3">
      <c r="L154" s="811"/>
    </row>
    <row r="155" spans="1:12" ht="15" customHeight="1" x14ac:dyDescent="0.3">
      <c r="L155" s="811"/>
    </row>
    <row r="156" spans="1:12" ht="15" customHeight="1" x14ac:dyDescent="0.3">
      <c r="K156" s="7"/>
      <c r="L156" s="811"/>
    </row>
    <row r="157" spans="1:12" ht="15" customHeight="1" x14ac:dyDescent="0.3">
      <c r="L157" s="811"/>
    </row>
    <row r="158" spans="1:12" ht="15" customHeight="1" x14ac:dyDescent="0.3">
      <c r="L158" s="812" t="s">
        <v>3289</v>
      </c>
    </row>
    <row r="159" spans="1:12" ht="15" customHeight="1" thickBot="1" x14ac:dyDescent="0.35">
      <c r="L159" s="812"/>
    </row>
    <row r="160" spans="1:12" ht="15" customHeight="1" x14ac:dyDescent="0.3">
      <c r="A160" s="686"/>
      <c r="B160" s="794" t="s">
        <v>3303</v>
      </c>
      <c r="C160" s="794"/>
      <c r="D160" s="794"/>
      <c r="E160" s="794"/>
      <c r="F160" s="794"/>
      <c r="G160" s="794"/>
      <c r="H160" s="794"/>
      <c r="I160" s="738"/>
      <c r="J160" s="664"/>
      <c r="L160" s="812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K161" s="9"/>
      <c r="L161" s="812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812"/>
    </row>
    <row r="163" spans="1:12" ht="15" customHeight="1" x14ac:dyDescent="0.3">
      <c r="A163" s="1"/>
      <c r="B163" s="88"/>
      <c r="C163" s="4"/>
      <c r="D163" s="4"/>
      <c r="E163" s="4"/>
      <c r="F163" s="4"/>
      <c r="G163" s="4"/>
      <c r="H163" s="5"/>
      <c r="I163" s="3"/>
      <c r="J163" s="3"/>
      <c r="L163" s="812"/>
    </row>
    <row r="164" spans="1:12" ht="15" customHeight="1" x14ac:dyDescent="0.3">
      <c r="A164" s="667"/>
      <c r="B164" s="669" t="s">
        <v>3304</v>
      </c>
      <c r="C164" s="669"/>
      <c r="D164" s="669"/>
      <c r="E164" s="669"/>
      <c r="F164" s="669"/>
      <c r="G164" s="669"/>
      <c r="H164" s="669"/>
      <c r="I164" s="671"/>
      <c r="J164" s="672"/>
      <c r="L164" s="812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812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3430</v>
      </c>
      <c r="L166" s="812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812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L168" s="812"/>
    </row>
    <row r="169" spans="1:12" ht="15" customHeight="1" x14ac:dyDescent="0.3">
      <c r="A169" s="106">
        <f>Sheet1!A1796</f>
        <v>459523120000</v>
      </c>
      <c r="B169" s="773" t="str">
        <f>IFERROR(VLOOKUP(A169,Sheet1!$A$4:$H$2722,5,0),"-")</f>
        <v>Lithofin KUKU, 10 x 1 L/car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>buc</v>
      </c>
      <c r="F169" s="247">
        <f>IFERROR(VLOOKUP(A169,Sheet1!$A$4:$N$2722,9,1),"-")</f>
        <v>0</v>
      </c>
      <c r="G169" s="247">
        <f>IFERROR(VLOOKUP(A169,Sheet1!$A$4:$N$2722,10,1),"-")</f>
        <v>0</v>
      </c>
      <c r="H169" s="247">
        <f>IFERROR(VLOOKUP(A169,Sheet1!$A$4:$N$2722,11,1),"-")</f>
        <v>0</v>
      </c>
      <c r="I169" s="26">
        <f>IFERROR(VLOOKUP($A169,Sheet1!$A$4:$H$2722,8,1),"-")</f>
        <v>60.19</v>
      </c>
      <c r="J169" s="26">
        <f>I169-(I169*Cuprins!$H$37)</f>
        <v>60.19</v>
      </c>
      <c r="L169" s="812"/>
    </row>
    <row r="170" spans="1:12" ht="15" customHeight="1" x14ac:dyDescent="0.3">
      <c r="A170" s="107">
        <f>Sheet1!A1797</f>
        <v>459523125000</v>
      </c>
      <c r="B170" s="744" t="str">
        <f>IFERROR(VLOOKUP(A170,Sheet1!$A$4:$H$2722,5,0),"-")</f>
        <v>Lithofin MN Wischpflege, 10x1 L/can</v>
      </c>
      <c r="C170" s="728"/>
      <c r="D170" s="745"/>
      <c r="E170" s="235" t="str">
        <f>IFERROR(VLOOKUP(A170,Sheet1!$A$4:$N$2722,7,1),"-")</f>
        <v>buc</v>
      </c>
      <c r="F170" s="237">
        <f>IFERROR(VLOOKUP(A170,Sheet1!$A$4:$N$2722,9,1),"-")</f>
        <v>0</v>
      </c>
      <c r="G170" s="242">
        <f>IFERROR(VLOOKUP(A170,Sheet1!$A$4:$N$2722,10,1),"-")</f>
        <v>0</v>
      </c>
      <c r="H170" s="235">
        <f>IFERROR(VLOOKUP(A170,Sheet1!$A$4:$N$2722,11,1),"-")</f>
        <v>0</v>
      </c>
      <c r="I170" s="292">
        <f>IFERROR(VLOOKUP($A170,Sheet1!$A$4:$H$2722,8,1),"-")</f>
        <v>93.35</v>
      </c>
      <c r="J170" s="42">
        <f>I170-(I170*Cuprins!$H$37)</f>
        <v>93.35</v>
      </c>
      <c r="L170" s="812"/>
    </row>
    <row r="171" spans="1:12" ht="15" customHeight="1" x14ac:dyDescent="0.3">
      <c r="A171" s="106">
        <f>Sheet1!A1798</f>
        <v>459523101000</v>
      </c>
      <c r="B171" s="773" t="str">
        <f>IFERROR(VLOOKUP(A171,Sheet1!$A$4:$H$2722,5,0),"-")</f>
        <v>Ardex Lithofin ALLEX 1L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>buc</v>
      </c>
      <c r="F171" s="247">
        <f>IFERROR(VLOOKUP(A171,Sheet1!$A$4:$N$2722,9,1),"-")</f>
        <v>0</v>
      </c>
      <c r="G171" s="247">
        <f>IFERROR(VLOOKUP(A171,Sheet1!$A$4:$N$2722,10,1),"-")</f>
        <v>0</v>
      </c>
      <c r="H171" s="247">
        <f>IFERROR(VLOOKUP(A171,Sheet1!$A$4:$N$2722,11,1),"-")</f>
        <v>0</v>
      </c>
      <c r="I171" s="26">
        <f>IFERROR(VLOOKUP($A171,Sheet1!$A$4:$H$2722,8,1),"-")</f>
        <v>122.42</v>
      </c>
      <c r="J171" s="26">
        <f>I171-(I171*Cuprins!$H$37)</f>
        <v>122.42</v>
      </c>
      <c r="L171" s="812"/>
    </row>
    <row r="172" spans="1:12" ht="15" customHeight="1" x14ac:dyDescent="0.3">
      <c r="A172" s="107">
        <f>Sheet1!A1799</f>
        <v>459523102000</v>
      </c>
      <c r="B172" s="744" t="str">
        <f>IFERROR(VLOOKUP(A172,Sheet1!$A$4:$H$2722,5,0),"-")</f>
        <v>Ardex Lithofin LOSEFIX 1L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>buc</v>
      </c>
      <c r="F172" s="237">
        <f>IFERROR(VLOOKUP(A172,Sheet1!$A$4:$N$2722,9,1),"-")</f>
        <v>0</v>
      </c>
      <c r="G172" s="242">
        <f>IFERROR(VLOOKUP(A172,Sheet1!$A$4:$N$2722,10,1),"-")</f>
        <v>0</v>
      </c>
      <c r="H172" s="235">
        <f>IFERROR(VLOOKUP(A172,Sheet1!$A$4:$N$2722,11,1),"-")</f>
        <v>0</v>
      </c>
      <c r="I172" s="292">
        <f>IFERROR(VLOOKUP($A172,Sheet1!$A$4:$H$2722,8,1),"-")</f>
        <v>133.21</v>
      </c>
      <c r="J172" s="42">
        <f>I172-(I172*Cuprins!$H$37)</f>
        <v>133.21</v>
      </c>
      <c r="L172" s="812"/>
    </row>
    <row r="173" spans="1:12" ht="15" customHeight="1" x14ac:dyDescent="0.3">
      <c r="A173" s="106">
        <f>Sheet1!A1800</f>
        <v>459523103000</v>
      </c>
      <c r="B173" s="773" t="str">
        <f>IFERROR(VLOOKUP(A173,Sheet1!$A$4:$H$2722,5,0),"-")</f>
        <v>Ardex Lithofin ROST-EX 500ML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>buc</v>
      </c>
      <c r="F173" s="247">
        <f>IFERROR(VLOOKUP(A173,Sheet1!$A$4:$N$2722,9,1),"-")</f>
        <v>0</v>
      </c>
      <c r="G173" s="247">
        <f>IFERROR(VLOOKUP(A173,Sheet1!$A$4:$N$2722,10,1),"-")</f>
        <v>0</v>
      </c>
      <c r="H173" s="247">
        <f>IFERROR(VLOOKUP(A173,Sheet1!$A$4:$N$2722,11,1),"-")</f>
        <v>0</v>
      </c>
      <c r="I173" s="26">
        <f>IFERROR(VLOOKUP($A173,Sheet1!$A$4:$H$2722,8,1),"-")</f>
        <v>107.34</v>
      </c>
      <c r="J173" s="26">
        <f>I173-(I173*Cuprins!$H$37)</f>
        <v>107.34</v>
      </c>
      <c r="K173" s="8"/>
      <c r="L173" s="494">
        <f>L121+1</f>
        <v>118</v>
      </c>
    </row>
    <row r="174" spans="1:12" ht="15" customHeight="1" x14ac:dyDescent="0.3">
      <c r="A174" s="107">
        <f>Sheet1!A1801</f>
        <v>459523104000</v>
      </c>
      <c r="B174" s="770" t="str">
        <f>IFERROR(VLOOKUP(A174,Sheet1!$A$4:$H$2722,5,0),"-")</f>
        <v>Ardex Lithofin OIL-EX 250ML</v>
      </c>
      <c r="C174" s="771" t="e">
        <f>VLOOKUP(#REF!,Sheet1!$A$4:$H$2722,7,1)</f>
        <v>#REF!</v>
      </c>
      <c r="D174" s="772" t="e">
        <f>VLOOKUP(#REF!,Sheet1!$A$4:$H$2722,7,1)</f>
        <v>#REF!</v>
      </c>
      <c r="E174" s="235" t="str">
        <f>IFERROR(VLOOKUP(A174,Sheet1!$A$4:$N$2722,7,1),"-")</f>
        <v>buc</v>
      </c>
      <c r="F174" s="237">
        <f>IFERROR(VLOOKUP(A174,Sheet1!$A$4:$N$2722,9,1),"-")</f>
        <v>0</v>
      </c>
      <c r="G174" s="242">
        <f>IFERROR(VLOOKUP(A174,Sheet1!$A$4:$N$2722,10,1),"-")</f>
        <v>0</v>
      </c>
      <c r="H174" s="235">
        <f>IFERROR(VLOOKUP(A174,Sheet1!$A$4:$N$2722,11,1),"-")</f>
        <v>0</v>
      </c>
      <c r="I174" s="292">
        <f>IFERROR(VLOOKUP($A174,Sheet1!$A$4:$H$2722,8,1),"-")</f>
        <v>152.91</v>
      </c>
      <c r="J174" s="42">
        <f>I174-(I174*Cuprins!$H$37)</f>
        <v>152.91</v>
      </c>
      <c r="L174" s="494"/>
    </row>
    <row r="175" spans="1:12" ht="15" customHeight="1" x14ac:dyDescent="0.3">
      <c r="A175" s="106">
        <f>Sheet1!A1802</f>
        <v>459523104500</v>
      </c>
      <c r="B175" s="773" t="str">
        <f>IFERROR(VLOOKUP(A175,Sheet1!$A$4:$H$2722,5,0),"-")</f>
        <v>Lithofin MN Intensivreiniger, 10x1 L/can</v>
      </c>
      <c r="C175" s="774" t="e">
        <f>VLOOKUP(#REF!,Sheet1!$A$4:$H$2722,7,1)</f>
        <v>#REF!</v>
      </c>
      <c r="D175" s="775" t="e">
        <f>VLOOKUP(#REF!,Sheet1!$A$4:$H$2722,7,1)</f>
        <v>#REF!</v>
      </c>
      <c r="E175" s="247" t="str">
        <f>IFERROR(VLOOKUP(A175,Sheet1!$A$4:$N$2722,7,1),"-")</f>
        <v>buc</v>
      </c>
      <c r="F175" s="247">
        <f>IFERROR(VLOOKUP(A175,Sheet1!$A$4:$N$2722,9,1),"-")</f>
        <v>0</v>
      </c>
      <c r="G175" s="247">
        <f>IFERROR(VLOOKUP(A175,Sheet1!$A$4:$N$2722,10,1),"-")</f>
        <v>0</v>
      </c>
      <c r="H175" s="247">
        <f>IFERROR(VLOOKUP(A175,Sheet1!$A$4:$N$2722,11,1),"-")</f>
        <v>0</v>
      </c>
      <c r="I175" s="26">
        <f>IFERROR(VLOOKUP($A175,Sheet1!$A$4:$H$2722,8,1),"-")</f>
        <v>136.58000000000001</v>
      </c>
      <c r="J175" s="26">
        <f>I175-(I175*Cuprins!$H$37)</f>
        <v>136.58000000000001</v>
      </c>
      <c r="L175" s="811" t="s">
        <v>3290</v>
      </c>
    </row>
    <row r="176" spans="1:12" ht="15" customHeight="1" x14ac:dyDescent="0.3">
      <c r="A176" s="107">
        <f>Sheet1!A1803</f>
        <v>459523105000</v>
      </c>
      <c r="B176" s="744" t="str">
        <f>IFERROR(VLOOKUP(A176,Sheet1!$A$4:$H$2722,5,0),"-")</f>
        <v>Ardex Lithofin MN Aussreiniger 1L</v>
      </c>
      <c r="C176" s="728" t="e">
        <f>VLOOKUP(#REF!,Sheet1!$A$4:$H$2722,7,1)</f>
        <v>#REF!</v>
      </c>
      <c r="D176" s="745" t="e">
        <f>VLOOKUP(#REF!,Sheet1!$A$4:$H$2722,7,1)</f>
        <v>#REF!</v>
      </c>
      <c r="E176" s="235" t="str">
        <f>IFERROR(VLOOKUP(A176,Sheet1!$A$4:$N$2722,7,1),"-")</f>
        <v>buc</v>
      </c>
      <c r="F176" s="237">
        <f>IFERROR(VLOOKUP(A176,Sheet1!$A$4:$N$2722,9,1),"-")</f>
        <v>0</v>
      </c>
      <c r="G176" s="242">
        <f>IFERROR(VLOOKUP(A176,Sheet1!$A$4:$N$2722,10,1),"-")</f>
        <v>0</v>
      </c>
      <c r="H176" s="235">
        <f>IFERROR(VLOOKUP(A176,Sheet1!$A$4:$N$2722,11,1),"-")</f>
        <v>0</v>
      </c>
      <c r="I176" s="292">
        <f>IFERROR(VLOOKUP($A176,Sheet1!$A$4:$H$2722,8,1),"-")</f>
        <v>89.98</v>
      </c>
      <c r="J176" s="42">
        <f>I176-(I176*Cuprins!$H$37)</f>
        <v>89.98</v>
      </c>
      <c r="L176" s="811"/>
    </row>
    <row r="177" spans="1:12" ht="15" customHeight="1" x14ac:dyDescent="0.3">
      <c r="A177" s="106">
        <f>Sheet1!A1804</f>
        <v>459523106000</v>
      </c>
      <c r="B177" s="773" t="str">
        <f>IFERROR(VLOOKUP(A177,Sheet1!$A$4:$H$2722,5,0),"-")</f>
        <v>Ardex Lithofin FZ Intensivreiniger 1L</v>
      </c>
      <c r="C177" s="774" t="e">
        <f>VLOOKUP(#REF!,Sheet1!$A$4:$H$2722,7,1)</f>
        <v>#REF!</v>
      </c>
      <c r="D177" s="775" t="e">
        <f>VLOOKUP(#REF!,Sheet1!$A$4:$H$2722,7,1)</f>
        <v>#REF!</v>
      </c>
      <c r="E177" s="247" t="str">
        <f>IFERROR(VLOOKUP(A177,Sheet1!$A$4:$N$2722,7,1),"-")</f>
        <v>buc</v>
      </c>
      <c r="F177" s="247">
        <f>IFERROR(VLOOKUP(A177,Sheet1!$A$4:$N$2722,9,1),"-")</f>
        <v>0</v>
      </c>
      <c r="G177" s="247">
        <f>IFERROR(VLOOKUP(A177,Sheet1!$A$4:$N$2722,10,1),"-")</f>
        <v>0</v>
      </c>
      <c r="H177" s="247">
        <f>IFERROR(VLOOKUP(A177,Sheet1!$A$4:$N$2722,11,1),"-")</f>
        <v>0</v>
      </c>
      <c r="I177" s="26">
        <f>IFERROR(VLOOKUP($A177,Sheet1!$A$4:$H$2722,8,1),"-")</f>
        <v>119.32</v>
      </c>
      <c r="J177" s="26">
        <f>I177-(I177*Cuprins!$H$37)</f>
        <v>119.32</v>
      </c>
      <c r="L177" s="811"/>
    </row>
    <row r="178" spans="1:12" ht="15" customHeight="1" x14ac:dyDescent="0.3">
      <c r="A178" s="107">
        <f>Sheet1!A1805</f>
        <v>459523107000</v>
      </c>
      <c r="B178" s="744" t="str">
        <f>IFERROR(VLOOKUP(A178,Sheet1!$A$4:$H$2722,5,0),"-")</f>
        <v>Ardex Lithofin AUFKLEBER-ENTFERNER 250ML</v>
      </c>
      <c r="C178" s="728" t="e">
        <f>VLOOKUP(#REF!,Sheet1!$A$4:$H$2722,7,1)</f>
        <v>#REF!</v>
      </c>
      <c r="D178" s="745" t="e">
        <f>VLOOKUP(#REF!,Sheet1!$A$4:$H$2722,7,1)</f>
        <v>#REF!</v>
      </c>
      <c r="E178" s="235" t="str">
        <f>IFERROR(VLOOKUP(A178,Sheet1!$A$4:$N$2722,7,1),"-")</f>
        <v>buc</v>
      </c>
      <c r="F178" s="237">
        <f>IFERROR(VLOOKUP(A178,Sheet1!$A$4:$N$2722,9,1),"-")</f>
        <v>0</v>
      </c>
      <c r="G178" s="242">
        <f>IFERROR(VLOOKUP(A178,Sheet1!$A$4:$N$2722,10,1),"-")</f>
        <v>0</v>
      </c>
      <c r="H178" s="235">
        <f>IFERROR(VLOOKUP(A178,Sheet1!$A$4:$N$2722,11,1),"-")</f>
        <v>0</v>
      </c>
      <c r="I178" s="292">
        <f>IFERROR(VLOOKUP($A178,Sheet1!$A$4:$H$2722,8,1),"-")</f>
        <v>88.03</v>
      </c>
      <c r="J178" s="42">
        <f>I178-(I178*Cuprins!$H$37)</f>
        <v>88.03</v>
      </c>
      <c r="L178" s="811"/>
    </row>
    <row r="179" spans="1:12" ht="15" customHeight="1" x14ac:dyDescent="0.3">
      <c r="A179" s="106">
        <f>Sheet1!A1818</f>
        <v>459523121000</v>
      </c>
      <c r="B179" s="773" t="str">
        <f>IFERROR(VLOOKUP(A179,Sheet1!$A$4:$H$2722,5,0),"-")</f>
        <v>Lithofin MN Grundreiniger, 2 x 5 L/can</v>
      </c>
      <c r="C179" s="774" t="e">
        <f>VLOOKUP(#REF!,Sheet1!$A$4:$H$2722,7,1)</f>
        <v>#REF!</v>
      </c>
      <c r="D179" s="775" t="e">
        <f>VLOOKUP(#REF!,Sheet1!$A$4:$H$2722,7,1)</f>
        <v>#REF!</v>
      </c>
      <c r="E179" s="247" t="str">
        <f>IFERROR(VLOOKUP(A179,Sheet1!$A$4:$N$2722,7,1),"-")</f>
        <v>buc</v>
      </c>
      <c r="F179" s="247">
        <f>IFERROR(VLOOKUP(A179,Sheet1!$A$4:$N$2722,9,1),"-")</f>
        <v>0</v>
      </c>
      <c r="G179" s="247">
        <f>IFERROR(VLOOKUP(A179,Sheet1!$A$4:$N$2722,10,1),"-")</f>
        <v>0</v>
      </c>
      <c r="H179" s="247">
        <f>IFERROR(VLOOKUP(A179,Sheet1!$A$4:$N$2722,11,1),"-")</f>
        <v>0</v>
      </c>
      <c r="I179" s="26">
        <f>IFERROR(VLOOKUP($A179,Sheet1!$A$4:$H$2722,8,1),"-")</f>
        <v>439.88</v>
      </c>
      <c r="J179" s="26">
        <f>I179-(I179*Cuprins!$H$37)</f>
        <v>439.88</v>
      </c>
      <c r="L179" s="811"/>
    </row>
    <row r="180" spans="1:12" ht="15" customHeight="1" x14ac:dyDescent="0.3">
      <c r="A180" s="107">
        <f>Sheet1!A1819</f>
        <v>459523122000</v>
      </c>
      <c r="B180" s="770" t="str">
        <f>IFERROR(VLOOKUP(A180,Sheet1!$A$4:$H$2722,5,0),"-")</f>
        <v>Lithofin MN Fleckstop, 2 x 5 L/can</v>
      </c>
      <c r="C180" s="771" t="e">
        <f>VLOOKUP(#REF!,Sheet1!$A$4:$H$2722,7,1)</f>
        <v>#REF!</v>
      </c>
      <c r="D180" s="772" t="e">
        <f>VLOOKUP(#REF!,Sheet1!$A$4:$H$2722,7,1)</f>
        <v>#REF!</v>
      </c>
      <c r="E180" s="235" t="str">
        <f>IFERROR(VLOOKUP(A180,Sheet1!$A$4:$N$2722,7,1),"-")</f>
        <v>buc</v>
      </c>
      <c r="F180" s="237">
        <f>IFERROR(VLOOKUP(A180,Sheet1!$A$4:$N$2722,9,1),"-")</f>
        <v>0</v>
      </c>
      <c r="G180" s="242">
        <f>IFERROR(VLOOKUP(A180,Sheet1!$A$4:$N$2722,10,1),"-")</f>
        <v>0</v>
      </c>
      <c r="H180" s="235">
        <f>IFERROR(VLOOKUP(A180,Sheet1!$A$4:$N$2722,11,1),"-")</f>
        <v>0</v>
      </c>
      <c r="I180" s="292">
        <f>IFERROR(VLOOKUP($A180,Sheet1!$A$4:$H$2722,8,1),"-")</f>
        <v>1523.86</v>
      </c>
      <c r="J180" s="42">
        <f>I180-(I180*Cuprins!$H$37)</f>
        <v>1523.86</v>
      </c>
      <c r="L180" s="811"/>
    </row>
    <row r="181" spans="1:12" ht="15" customHeight="1" x14ac:dyDescent="0.3">
      <c r="A181" s="106">
        <f>Sheet1!A1820</f>
        <v>459523123000</v>
      </c>
      <c r="B181" s="773" t="str">
        <f>IFERROR(VLOOKUP(A181,Sheet1!$A$4:$H$2722,5,0),"-")</f>
        <v>Lithofin MN Fleckstop, 10 x 1 L/can</v>
      </c>
      <c r="C181" s="774" t="e">
        <f>VLOOKUP(#REF!,Sheet1!$A$4:$H$2722,7,1)</f>
        <v>#REF!</v>
      </c>
      <c r="D181" s="775" t="e">
        <f>VLOOKUP(#REF!,Sheet1!$A$4:$H$2722,7,1)</f>
        <v>#REF!</v>
      </c>
      <c r="E181" s="247" t="str">
        <f>IFERROR(VLOOKUP(A181,Sheet1!$A$4:$N$2722,7,1),"-")</f>
        <v>buc</v>
      </c>
      <c r="F181" s="247">
        <f>IFERROR(VLOOKUP(A181,Sheet1!$A$4:$N$2722,9,1),"-")</f>
        <v>0</v>
      </c>
      <c r="G181" s="247">
        <f>IFERROR(VLOOKUP(A181,Sheet1!$A$4:$N$2722,10,1),"-")</f>
        <v>0</v>
      </c>
      <c r="H181" s="247">
        <f>IFERROR(VLOOKUP(A181,Sheet1!$A$4:$N$2722,11,1),"-")</f>
        <v>0</v>
      </c>
      <c r="I181" s="26">
        <f>IFERROR(VLOOKUP($A181,Sheet1!$A$4:$H$2722,8,1),"-")</f>
        <v>315.58</v>
      </c>
      <c r="J181" s="26">
        <f>I181-(I181*Cuprins!$H$37)</f>
        <v>315.58</v>
      </c>
      <c r="L181" s="811"/>
    </row>
    <row r="182" spans="1:12" ht="15" customHeight="1" x14ac:dyDescent="0.3">
      <c r="A182" s="107">
        <f>Sheet1!A1821</f>
        <v>459523124000</v>
      </c>
      <c r="B182" s="744" t="str">
        <f>IFERROR(VLOOKUP(A182,Sheet1!$A$4:$H$2722,5,0),"-")</f>
        <v>Lithofin MN Zementschleirentfem</v>
      </c>
      <c r="C182" s="728" t="e">
        <f>VLOOKUP(#REF!,Sheet1!$A$4:$H$2722,7,1)</f>
        <v>#REF!</v>
      </c>
      <c r="D182" s="745" t="e">
        <f>VLOOKUP(#REF!,Sheet1!$A$4:$H$2722,7,1)</f>
        <v>#REF!</v>
      </c>
      <c r="E182" s="235" t="str">
        <f>IFERROR(VLOOKUP(A182,Sheet1!$A$4:$N$2722,7,1),"-")</f>
        <v>buc</v>
      </c>
      <c r="F182" s="237">
        <f>IFERROR(VLOOKUP(A182,Sheet1!$A$4:$N$2722,9,1),"-")</f>
        <v>0</v>
      </c>
      <c r="G182" s="242">
        <f>IFERROR(VLOOKUP(A182,Sheet1!$A$4:$N$2722,10,1),"-")</f>
        <v>0</v>
      </c>
      <c r="H182" s="235">
        <f>IFERROR(VLOOKUP(A182,Sheet1!$A$4:$N$2722,11,1),"-")</f>
        <v>0</v>
      </c>
      <c r="I182" s="292">
        <f>IFERROR(VLOOKUP($A182,Sheet1!$A$4:$H$2722,8,1),"-")</f>
        <v>93.35</v>
      </c>
      <c r="J182" s="42">
        <f>I182-(I182*Cuprins!$H$37)</f>
        <v>93.35</v>
      </c>
      <c r="K182" s="7"/>
      <c r="L182" s="811"/>
    </row>
    <row r="183" spans="1:12" ht="15" customHeight="1" x14ac:dyDescent="0.3">
      <c r="A183" s="106">
        <f>Sheet1!A1806</f>
        <v>459523110000</v>
      </c>
      <c r="B183" s="773" t="str">
        <f>IFERROR(VLOOKUP(A183,Sheet1!$A$4:$H$2722,5,0),"-")</f>
        <v>Chit rosturi ARDEX GK, 25 kg</v>
      </c>
      <c r="C183" s="774" t="e">
        <f>VLOOKUP(#REF!,Sheet1!$A$4:$H$2722,7,1)</f>
        <v>#REF!</v>
      </c>
      <c r="D183" s="775" t="e">
        <f>VLOOKUP(#REF!,Sheet1!$A$4:$H$2722,7,1)</f>
        <v>#REF!</v>
      </c>
      <c r="E183" s="247" t="str">
        <f>IFERROR(VLOOKUP(A183,Sheet1!$A$4:$N$2722,7,1),"-")</f>
        <v>buc</v>
      </c>
      <c r="F183" s="247">
        <f>IFERROR(VLOOKUP(A183,Sheet1!$A$4:$N$2722,9,1),"-")</f>
        <v>0</v>
      </c>
      <c r="G183" s="247">
        <f>IFERROR(VLOOKUP(A183,Sheet1!$A$4:$N$2722,10,1),"-")</f>
        <v>0</v>
      </c>
      <c r="H183" s="247">
        <f>IFERROR(VLOOKUP(A183,Sheet1!$A$4:$N$2722,11,1),"-")</f>
        <v>0</v>
      </c>
      <c r="I183" s="26">
        <f>IFERROR(VLOOKUP($A183,Sheet1!$A$4:$H$2722,8,1),"-")</f>
        <v>25.74</v>
      </c>
      <c r="J183" s="26">
        <f>I183-(I183*Cuprins!$H$37)</f>
        <v>25.74</v>
      </c>
      <c r="K183" s="9"/>
      <c r="L183" s="811"/>
    </row>
    <row r="184" spans="1:12" ht="15" customHeight="1" x14ac:dyDescent="0.3">
      <c r="A184" s="107">
        <f>Sheet1!A1807</f>
        <v>459523111000</v>
      </c>
      <c r="B184" s="744" t="str">
        <f>IFERROR(VLOOKUP(A184,Sheet1!$A$4:$H$2722,5,0),"-")</f>
        <v>Chit rosturi ARDEX FL, 5 kg</v>
      </c>
      <c r="C184" s="728" t="e">
        <f>VLOOKUP(#REF!,Sheet1!$A$4:$H$2722,7,1)</f>
        <v>#REF!</v>
      </c>
      <c r="D184" s="745" t="e">
        <f>VLOOKUP(#REF!,Sheet1!$A$4:$H$2722,7,1)</f>
        <v>#REF!</v>
      </c>
      <c r="E184" s="235" t="str">
        <f>IFERROR(VLOOKUP(A184,Sheet1!$A$4:$N$2722,7,1),"-")</f>
        <v>buc</v>
      </c>
      <c r="F184" s="237">
        <f>IFERROR(VLOOKUP(A184,Sheet1!$A$4:$N$2722,9,1),"-")</f>
        <v>0</v>
      </c>
      <c r="G184" s="242">
        <f>IFERROR(VLOOKUP(A184,Sheet1!$A$4:$N$2722,10,1),"-")</f>
        <v>0</v>
      </c>
      <c r="H184" s="235">
        <f>IFERROR(VLOOKUP(A184,Sheet1!$A$4:$N$2722,11,1),"-")</f>
        <v>0</v>
      </c>
      <c r="I184" s="292">
        <f>IFERROR(VLOOKUP($A184,Sheet1!$A$4:$H$2722,8,1),"-")</f>
        <v>6.41</v>
      </c>
      <c r="J184" s="42">
        <f>I184-(I184*Cuprins!$H$37)</f>
        <v>6.41</v>
      </c>
      <c r="L184" s="811"/>
    </row>
    <row r="185" spans="1:12" ht="15" customHeight="1" x14ac:dyDescent="0.3">
      <c r="A185" s="106">
        <f>Sheet1!A1808</f>
        <v>459523112000</v>
      </c>
      <c r="B185" s="773" t="str">
        <f>IFERROR(VLOOKUP(A185,Sheet1!$A$4:$H$2722,5,0),"-")</f>
        <v>Adeziv flexibil  ARDEX X 77, 25 kg</v>
      </c>
      <c r="C185" s="774" t="e">
        <f>VLOOKUP(#REF!,Sheet1!$A$4:$H$2722,7,1)</f>
        <v>#REF!</v>
      </c>
      <c r="D185" s="775" t="e">
        <f>VLOOKUP(#REF!,Sheet1!$A$4:$H$2722,7,1)</f>
        <v>#REF!</v>
      </c>
      <c r="E185" s="247" t="str">
        <f>IFERROR(VLOOKUP(A185,Sheet1!$A$4:$N$2722,7,1),"-")</f>
        <v>buc</v>
      </c>
      <c r="F185" s="247">
        <f>IFERROR(VLOOKUP(A185,Sheet1!$A$4:$N$2722,9,1),"-")</f>
        <v>0</v>
      </c>
      <c r="G185" s="247">
        <f>IFERROR(VLOOKUP(A185,Sheet1!$A$4:$N$2722,10,1),"-")</f>
        <v>0</v>
      </c>
      <c r="H185" s="247">
        <f>IFERROR(VLOOKUP(A185,Sheet1!$A$4:$N$2722,11,1),"-")</f>
        <v>0</v>
      </c>
      <c r="I185" s="26">
        <f>IFERROR(VLOOKUP($A185,Sheet1!$A$4:$H$2722,8,1),"-")</f>
        <v>438.42</v>
      </c>
      <c r="J185" s="26">
        <f>I185-(I185*Cuprins!$H$37)</f>
        <v>438.42</v>
      </c>
      <c r="K185" s="9"/>
      <c r="L185" s="811"/>
    </row>
    <row r="186" spans="1:12" ht="15" customHeight="1" x14ac:dyDescent="0.3">
      <c r="A186" s="107">
        <f>Sheet1!A1809</f>
        <v>459523113000</v>
      </c>
      <c r="B186" s="770" t="str">
        <f>IFERROR(VLOOKUP(A186,Sheet1!$A$4:$H$2722,5,0),"-")</f>
        <v>Mortar flex pt placaje ARDEX X32, 25 kg</v>
      </c>
      <c r="C186" s="771" t="e">
        <f>VLOOKUP(#REF!,Sheet1!$A$4:$H$2722,7,1)</f>
        <v>#REF!</v>
      </c>
      <c r="D186" s="772" t="e">
        <f>VLOOKUP(#REF!,Sheet1!$A$4:$H$2722,7,1)</f>
        <v>#REF!</v>
      </c>
      <c r="E186" s="235" t="str">
        <f>IFERROR(VLOOKUP(A186,Sheet1!$A$4:$N$2722,7,1),"-")</f>
        <v>buc</v>
      </c>
      <c r="F186" s="237">
        <f>IFERROR(VLOOKUP(A186,Sheet1!$A$4:$N$2722,9,1),"-")</f>
        <v>0</v>
      </c>
      <c r="G186" s="242">
        <f>IFERROR(VLOOKUP(A186,Sheet1!$A$4:$N$2722,10,1),"-")</f>
        <v>0</v>
      </c>
      <c r="H186" s="235">
        <f>IFERROR(VLOOKUP(A186,Sheet1!$A$4:$N$2722,11,1),"-")</f>
        <v>0</v>
      </c>
      <c r="I186" s="292">
        <f>IFERROR(VLOOKUP($A186,Sheet1!$A$4:$H$2722,8,1),"-")</f>
        <v>12.85</v>
      </c>
      <c r="J186" s="42">
        <f>I186-(I186*Cuprins!$H$37)</f>
        <v>12.85</v>
      </c>
      <c r="K186" s="9"/>
      <c r="L186" s="811"/>
    </row>
    <row r="187" spans="1:12" ht="15" customHeight="1" x14ac:dyDescent="0.3">
      <c r="A187" s="106">
        <f>Sheet1!A1810</f>
        <v>459523114000</v>
      </c>
      <c r="B187" s="773" t="str">
        <f>IFERROR(VLOOKUP(A187,Sheet1!$A$4:$H$2722,5,0),"-")</f>
        <v>Adeziv Formula de succes X7G, 25 kg</v>
      </c>
      <c r="C187" s="774" t="e">
        <f>VLOOKUP(#REF!,Sheet1!$A$4:$H$2722,7,1)</f>
        <v>#REF!</v>
      </c>
      <c r="D187" s="775" t="e">
        <f>VLOOKUP(#REF!,Sheet1!$A$4:$H$2722,7,1)</f>
        <v>#REF!</v>
      </c>
      <c r="E187" s="247" t="str">
        <f>IFERROR(VLOOKUP(A187,Sheet1!$A$4:$N$2722,7,1),"-")</f>
        <v>buc</v>
      </c>
      <c r="F187" s="247">
        <f>IFERROR(VLOOKUP(A187,Sheet1!$A$4:$N$2722,9,1),"-")</f>
        <v>0</v>
      </c>
      <c r="G187" s="247">
        <f>IFERROR(VLOOKUP(A187,Sheet1!$A$4:$N$2722,10,1),"-")</f>
        <v>0</v>
      </c>
      <c r="H187" s="247">
        <f>IFERROR(VLOOKUP(A187,Sheet1!$A$4:$N$2722,11,1),"-")</f>
        <v>0</v>
      </c>
      <c r="I187" s="26">
        <f>IFERROR(VLOOKUP($A187,Sheet1!$A$4:$H$2722,8,1),"-")</f>
        <v>164.34</v>
      </c>
      <c r="J187" s="26">
        <f>I187-(I187*Cuprins!$H$37)</f>
        <v>164.34</v>
      </c>
      <c r="K187" s="9"/>
      <c r="L187" s="811"/>
    </row>
    <row r="188" spans="1:12" ht="15" customHeight="1" x14ac:dyDescent="0.3">
      <c r="A188" s="107">
        <f>Sheet1!A1811</f>
        <v>459523114200</v>
      </c>
      <c r="B188" s="744" t="str">
        <f>IFERROR(VLOOKUP(A188,Sheet1!$A$4:$H$2722,5,0),"-")</f>
        <v>Adeziv gresie ARDURIT X7G  25 kg</v>
      </c>
      <c r="C188" s="728" t="e">
        <f>VLOOKUP(#REF!,Sheet1!$A$4:$H$2722,7,1)</f>
        <v>#REF!</v>
      </c>
      <c r="D188" s="745" t="e">
        <f>VLOOKUP(#REF!,Sheet1!$A$4:$H$2722,7,1)</f>
        <v>#REF!</v>
      </c>
      <c r="E188" s="235" t="str">
        <f>IFERROR(VLOOKUP(A188,Sheet1!$A$4:$N$2722,7,1),"-")</f>
        <v>buc</v>
      </c>
      <c r="F188" s="237">
        <f>IFERROR(VLOOKUP(A188,Sheet1!$A$4:$N$2722,9,1),"-")</f>
        <v>0</v>
      </c>
      <c r="G188" s="242">
        <f>IFERROR(VLOOKUP(A188,Sheet1!$A$4:$N$2722,10,1),"-")</f>
        <v>0</v>
      </c>
      <c r="H188" s="235">
        <f>IFERROR(VLOOKUP(A188,Sheet1!$A$4:$N$2722,11,1),"-")</f>
        <v>0</v>
      </c>
      <c r="I188" s="292">
        <f>IFERROR(VLOOKUP($A188,Sheet1!$A$4:$H$2722,8,1),"-")</f>
        <v>143.47999999999999</v>
      </c>
      <c r="J188" s="42">
        <f>I188-(I188*Cuprins!$H$37)</f>
        <v>143.47999999999999</v>
      </c>
      <c r="K188" s="9"/>
      <c r="L188" s="811"/>
    </row>
    <row r="189" spans="1:12" ht="15" customHeight="1" x14ac:dyDescent="0.3">
      <c r="A189" s="106">
        <f>Sheet1!A1812</f>
        <v>459523114500</v>
      </c>
      <c r="B189" s="773" t="str">
        <f>IFERROR(VLOOKUP(A189,Sheet1!$A$4:$H$2722,5,0),"-")</f>
        <v>Adeziv Ardex X7F, 25 kg</v>
      </c>
      <c r="C189" s="774" t="e">
        <f>VLOOKUP(#REF!,Sheet1!$A$4:$H$2722,7,1)</f>
        <v>#REF!</v>
      </c>
      <c r="D189" s="775" t="e">
        <f>VLOOKUP(#REF!,Sheet1!$A$4:$H$2722,7,1)</f>
        <v>#REF!</v>
      </c>
      <c r="E189" s="247" t="str">
        <f>IFERROR(VLOOKUP(A189,Sheet1!$A$4:$N$2722,7,1),"-")</f>
        <v>buc</v>
      </c>
      <c r="F189" s="247">
        <f>IFERROR(VLOOKUP(A189,Sheet1!$A$4:$N$2722,9,1),"-")</f>
        <v>0</v>
      </c>
      <c r="G189" s="247">
        <f>IFERROR(VLOOKUP(A189,Sheet1!$A$4:$N$2722,10,1),"-")</f>
        <v>0</v>
      </c>
      <c r="H189" s="247">
        <f>IFERROR(VLOOKUP(A189,Sheet1!$A$4:$N$2722,11,1),"-")</f>
        <v>0</v>
      </c>
      <c r="I189" s="26">
        <f>IFERROR(VLOOKUP($A189,Sheet1!$A$4:$H$2722,8,1),"-")</f>
        <v>151.27000000000001</v>
      </c>
      <c r="J189" s="26">
        <f>I189-(I189*Cuprins!$H$37)</f>
        <v>151.27000000000001</v>
      </c>
      <c r="K189" s="9"/>
      <c r="L189" s="811"/>
    </row>
    <row r="190" spans="1:12" ht="15" customHeight="1" x14ac:dyDescent="0.3">
      <c r="A190" s="107">
        <f>Sheet1!A1813</f>
        <v>459523115000</v>
      </c>
      <c r="B190" s="744" t="str">
        <f>IFERROR(VLOOKUP(A190,Sheet1!$A$4:$H$2722,5,0),"-")</f>
        <v>Adeziv epoxidic ARDEX WA, 4kg</v>
      </c>
      <c r="C190" s="728" t="e">
        <f>VLOOKUP(#REF!,Sheet1!$A$4:$H$2722,7,1)</f>
        <v>#REF!</v>
      </c>
      <c r="D190" s="745" t="e">
        <f>VLOOKUP(#REF!,Sheet1!$A$4:$H$2722,7,1)</f>
        <v>#REF!</v>
      </c>
      <c r="E190" s="235" t="str">
        <f>IFERROR(VLOOKUP(A190,Sheet1!$A$4:$N$2722,7,1),"-")</f>
        <v>buc</v>
      </c>
      <c r="F190" s="237">
        <f>IFERROR(VLOOKUP(A190,Sheet1!$A$4:$N$2722,9,1),"-")</f>
        <v>0</v>
      </c>
      <c r="G190" s="242">
        <f>IFERROR(VLOOKUP(A190,Sheet1!$A$4:$N$2722,10,1),"-")</f>
        <v>0</v>
      </c>
      <c r="H190" s="235">
        <f>IFERROR(VLOOKUP(A190,Sheet1!$A$4:$N$2722,11,1),"-")</f>
        <v>0</v>
      </c>
      <c r="I190" s="292">
        <f>IFERROR(VLOOKUP($A190,Sheet1!$A$4:$H$2722,8,1),"-")</f>
        <v>6.41</v>
      </c>
      <c r="J190" s="42">
        <f>I190-(I190*Cuprins!$H$37)</f>
        <v>6.41</v>
      </c>
      <c r="K190" s="9"/>
      <c r="L190" s="811"/>
    </row>
    <row r="191" spans="1:12" ht="15" customHeight="1" x14ac:dyDescent="0.3">
      <c r="A191" s="106">
        <f>Sheet1!A1814</f>
        <v>459523116000</v>
      </c>
      <c r="B191" s="773" t="str">
        <f>IFERROR(VLOOKUP(A191,Sheet1!$A$4:$H$2722,5,0),"-")</f>
        <v>Adeziv Microtec flex ARDEX X 77 S, 25 kg</v>
      </c>
      <c r="C191" s="774" t="e">
        <f>VLOOKUP(#REF!,Sheet1!$A$4:$H$2722,7,1)</f>
        <v>#REF!</v>
      </c>
      <c r="D191" s="775" t="e">
        <f>VLOOKUP(#REF!,Sheet1!$A$4:$H$2722,7,1)</f>
        <v>#REF!</v>
      </c>
      <c r="E191" s="247" t="str">
        <f>IFERROR(VLOOKUP(A191,Sheet1!$A$4:$N$2722,7,1),"-")</f>
        <v>buc</v>
      </c>
      <c r="F191" s="247">
        <f>IFERROR(VLOOKUP(A191,Sheet1!$A$4:$N$2722,9,1),"-")</f>
        <v>0</v>
      </c>
      <c r="G191" s="247">
        <f>IFERROR(VLOOKUP(A191,Sheet1!$A$4:$N$2722,10,1),"-")</f>
        <v>0</v>
      </c>
      <c r="H191" s="247">
        <f>IFERROR(VLOOKUP(A191,Sheet1!$A$4:$N$2722,11,1),"-")</f>
        <v>0</v>
      </c>
      <c r="I191" s="26">
        <f>IFERROR(VLOOKUP($A191,Sheet1!$A$4:$H$2722,8,1),"-")</f>
        <v>475.48</v>
      </c>
      <c r="J191" s="26">
        <f>I191-(I191*Cuprins!$H$37)</f>
        <v>475.48</v>
      </c>
      <c r="K191" s="9"/>
      <c r="L191" s="811"/>
    </row>
    <row r="192" spans="1:12" ht="15" customHeight="1" x14ac:dyDescent="0.3">
      <c r="A192" s="107">
        <f>Sheet1!A1815</f>
        <v>459523117000</v>
      </c>
      <c r="B192" s="770" t="str">
        <f>IFERROR(VLOOKUP(A192,Sheet1!$A$4:$H$2722,5,0),"-")</f>
        <v>Adeziv Formula de succes X7G, 12,5 kg</v>
      </c>
      <c r="C192" s="771" t="e">
        <f>VLOOKUP(#REF!,Sheet1!$A$4:$H$2722,7,1)</f>
        <v>#REF!</v>
      </c>
      <c r="D192" s="772" t="e">
        <f>VLOOKUP(#REF!,Sheet1!$A$4:$H$2722,7,1)</f>
        <v>#REF!</v>
      </c>
      <c r="E192" s="235" t="str">
        <f>IFERROR(VLOOKUP(A192,Sheet1!$A$4:$N$2722,7,1),"-")</f>
        <v>buc</v>
      </c>
      <c r="F192" s="237">
        <f>IFERROR(VLOOKUP(A192,Sheet1!$A$4:$N$2722,9,1),"-")</f>
        <v>0</v>
      </c>
      <c r="G192" s="242">
        <f>IFERROR(VLOOKUP(A192,Sheet1!$A$4:$N$2722,10,1),"-")</f>
        <v>0</v>
      </c>
      <c r="H192" s="235">
        <f>IFERROR(VLOOKUP(A192,Sheet1!$A$4:$N$2722,11,1),"-")</f>
        <v>0</v>
      </c>
      <c r="I192" s="292">
        <f>IFERROR(VLOOKUP($A192,Sheet1!$A$4:$H$2722,8,1),"-")</f>
        <v>2.58</v>
      </c>
      <c r="J192" s="42">
        <f>I192-(I192*Cuprins!$H$37)</f>
        <v>2.58</v>
      </c>
      <c r="K192" s="9"/>
      <c r="L192" s="811"/>
    </row>
    <row r="193" spans="1:12" ht="15" customHeight="1" x14ac:dyDescent="0.3">
      <c r="A193" s="106">
        <f>Sheet1!A1816</f>
        <v>459523118000</v>
      </c>
      <c r="B193" s="773" t="str">
        <f>IFERROR(VLOOKUP(A193,Sheet1!$A$4:$H$2722,5,0),"-")</f>
        <v>Adeziv flexibil alb ARDEX X 77 W, 25kg</v>
      </c>
      <c r="C193" s="774" t="e">
        <f>VLOOKUP(#REF!,Sheet1!$A$4:$H$2722,7,1)</f>
        <v>#REF!</v>
      </c>
      <c r="D193" s="775" t="e">
        <f>VLOOKUP(#REF!,Sheet1!$A$4:$H$2722,7,1)</f>
        <v>#REF!</v>
      </c>
      <c r="E193" s="247" t="str">
        <f>IFERROR(VLOOKUP(A193,Sheet1!$A$4:$N$2722,7,1),"-")</f>
        <v>buc</v>
      </c>
      <c r="F193" s="247">
        <f>IFERROR(VLOOKUP(A193,Sheet1!$A$4:$N$2722,9,1),"-")</f>
        <v>0</v>
      </c>
      <c r="G193" s="247">
        <f>IFERROR(VLOOKUP(A193,Sheet1!$A$4:$N$2722,10,1),"-")</f>
        <v>0</v>
      </c>
      <c r="H193" s="247">
        <f>IFERROR(VLOOKUP(A193,Sheet1!$A$4:$N$2722,11,1),"-")</f>
        <v>0</v>
      </c>
      <c r="I193" s="26">
        <f>IFERROR(VLOOKUP($A193,Sheet1!$A$4:$H$2722,8,1),"-")</f>
        <v>12.85</v>
      </c>
      <c r="J193" s="26">
        <f>I193-(I193*Cuprins!$H$37)</f>
        <v>12.85</v>
      </c>
      <c r="K193" s="9"/>
      <c r="L193" s="811"/>
    </row>
    <row r="194" spans="1:12" ht="15" customHeight="1" x14ac:dyDescent="0.3">
      <c r="A194" s="108">
        <f>Sheet1!A1817</f>
        <v>459523119000</v>
      </c>
      <c r="B194" s="759" t="str">
        <f>IFERROR(VLOOKUP(A194,Sheet1!$A$4:$H$2722,5,0),"-")</f>
        <v>Mortar adeziv FSZ KGX 45, 25 kg</v>
      </c>
      <c r="C194" s="760" t="e">
        <f>VLOOKUP(#REF!,Sheet1!$A$4:$H$2722,7,1)</f>
        <v>#REF!</v>
      </c>
      <c r="D194" s="761" t="e">
        <f>VLOOKUP(#REF!,Sheet1!$A$4:$H$2722,7,1)</f>
        <v>#REF!</v>
      </c>
      <c r="E194" s="264" t="str">
        <f>IFERROR(VLOOKUP(A194,Sheet1!$A$4:$N$2722,7,1),"-")</f>
        <v>buc</v>
      </c>
      <c r="F194" s="238">
        <f>IFERROR(VLOOKUP(A194,Sheet1!$A$4:$N$2722,9,1),"-")</f>
        <v>0</v>
      </c>
      <c r="G194" s="264">
        <f>IFERROR(VLOOKUP(A194,Sheet1!$A$4:$N$2722,10,1),"-")</f>
        <v>0</v>
      </c>
      <c r="H194" s="264">
        <f>IFERROR(VLOOKUP(A194,Sheet1!$A$4:$N$2722,11,1),"-")</f>
        <v>0</v>
      </c>
      <c r="I194" s="302">
        <f>IFERROR(VLOOKUP($A194,Sheet1!$A$4:$H$2722,8,1),"-")</f>
        <v>60.19</v>
      </c>
      <c r="J194" s="43">
        <f>I194-(I194*Cuprins!$H$37)</f>
        <v>60.19</v>
      </c>
      <c r="K194" s="9"/>
      <c r="L194" s="811"/>
    </row>
    <row r="195" spans="1:12" ht="15" customHeight="1" x14ac:dyDescent="0.3">
      <c r="L195" s="811"/>
    </row>
    <row r="196" spans="1:12" ht="15" customHeight="1" x14ac:dyDescent="0.3">
      <c r="L196" s="811"/>
    </row>
    <row r="197" spans="1:12" ht="15" customHeight="1" x14ac:dyDescent="0.3">
      <c r="L197" s="811"/>
    </row>
    <row r="198" spans="1:12" ht="15" customHeight="1" x14ac:dyDescent="0.3">
      <c r="L198" s="811"/>
    </row>
    <row r="199" spans="1:12" ht="15" customHeight="1" x14ac:dyDescent="0.3">
      <c r="L199" s="811"/>
    </row>
    <row r="200" spans="1:12" ht="15" customHeight="1" x14ac:dyDescent="0.3">
      <c r="L200" s="811"/>
    </row>
    <row r="201" spans="1:12" ht="15" customHeight="1" x14ac:dyDescent="0.3">
      <c r="L201" s="811"/>
    </row>
    <row r="202" spans="1:12" ht="15" customHeight="1" x14ac:dyDescent="0.3">
      <c r="K202" s="7"/>
      <c r="L202" s="811"/>
    </row>
    <row r="203" spans="1:12" ht="15" customHeight="1" x14ac:dyDescent="0.3">
      <c r="L203" s="811"/>
    </row>
    <row r="204" spans="1:12" ht="15" customHeight="1" x14ac:dyDescent="0.3">
      <c r="L204" s="811"/>
    </row>
    <row r="205" spans="1:12" ht="15" customHeight="1" x14ac:dyDescent="0.3">
      <c r="K205" s="9"/>
      <c r="L205" s="811"/>
    </row>
    <row r="206" spans="1:12" ht="15" customHeight="1" x14ac:dyDescent="0.3">
      <c r="L206" s="811"/>
    </row>
    <row r="207" spans="1:12" ht="15" customHeight="1" x14ac:dyDescent="0.3">
      <c r="L207" s="811"/>
    </row>
    <row r="208" spans="1:12" ht="15" customHeight="1" x14ac:dyDescent="0.3">
      <c r="L208" s="811"/>
    </row>
    <row r="209" spans="11:12" ht="15" customHeight="1" x14ac:dyDescent="0.3">
      <c r="K209" s="7"/>
      <c r="L209" s="811"/>
    </row>
  </sheetData>
  <mergeCells count="116">
    <mergeCell ref="B185:D185"/>
    <mergeCell ref="B191:D191"/>
    <mergeCell ref="B192:D192"/>
    <mergeCell ref="B193:D193"/>
    <mergeCell ref="B188:D188"/>
    <mergeCell ref="B189:D189"/>
    <mergeCell ref="B190:D190"/>
    <mergeCell ref="B178:D178"/>
    <mergeCell ref="B194:D194"/>
    <mergeCell ref="B186:D186"/>
    <mergeCell ref="B187:D187"/>
    <mergeCell ref="B182:D182"/>
    <mergeCell ref="B183:D183"/>
    <mergeCell ref="B184:D184"/>
    <mergeCell ref="B179:D179"/>
    <mergeCell ref="B180:D180"/>
    <mergeCell ref="B181:D181"/>
    <mergeCell ref="B169:D169"/>
    <mergeCell ref="B171:D171"/>
    <mergeCell ref="B175:D175"/>
    <mergeCell ref="B176:D176"/>
    <mergeCell ref="B177:D177"/>
    <mergeCell ref="B172:D172"/>
    <mergeCell ref="B173:D173"/>
    <mergeCell ref="B174:D174"/>
    <mergeCell ref="B170:D170"/>
    <mergeCell ref="L54:L68"/>
    <mergeCell ref="L69:L70"/>
    <mergeCell ref="L71:L105"/>
    <mergeCell ref="L106:L120"/>
    <mergeCell ref="B124:D124"/>
    <mergeCell ref="B121:D121"/>
    <mergeCell ref="B122:D122"/>
    <mergeCell ref="B123:D123"/>
    <mergeCell ref="B117:D117"/>
    <mergeCell ref="B119:D119"/>
    <mergeCell ref="B120:D120"/>
    <mergeCell ref="J114:J116"/>
    <mergeCell ref="B118:D118"/>
    <mergeCell ref="B66:D66"/>
    <mergeCell ref="E62:E64"/>
    <mergeCell ref="F62:F64"/>
    <mergeCell ref="G62:G64"/>
    <mergeCell ref="H62:H64"/>
    <mergeCell ref="I62:I64"/>
    <mergeCell ref="J62:J64"/>
    <mergeCell ref="L121:L122"/>
    <mergeCell ref="L123:L157"/>
    <mergeCell ref="I108:J110"/>
    <mergeCell ref="B65:D65"/>
    <mergeCell ref="A4:A6"/>
    <mergeCell ref="B4:H6"/>
    <mergeCell ref="I4:J6"/>
    <mergeCell ref="A56:A58"/>
    <mergeCell ref="B56:H58"/>
    <mergeCell ref="I56:J58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B16:D16"/>
    <mergeCell ref="B17:D17"/>
    <mergeCell ref="B18:D18"/>
    <mergeCell ref="B13:D13"/>
    <mergeCell ref="B15:D15"/>
    <mergeCell ref="J10:J12"/>
    <mergeCell ref="B14:D14"/>
    <mergeCell ref="B67:D67"/>
    <mergeCell ref="B71:D71"/>
    <mergeCell ref="B72:D72"/>
    <mergeCell ref="B68:D68"/>
    <mergeCell ref="B69:D69"/>
    <mergeCell ref="B70:D70"/>
    <mergeCell ref="A160:A162"/>
    <mergeCell ref="B160:H162"/>
    <mergeCell ref="I160:J162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L158:L172"/>
    <mergeCell ref="L173:L174"/>
    <mergeCell ref="L175:L209"/>
    <mergeCell ref="L17:L18"/>
    <mergeCell ref="L2:L16"/>
    <mergeCell ref="L19:L53"/>
    <mergeCell ref="A164:A165"/>
    <mergeCell ref="B164:H165"/>
    <mergeCell ref="I164:J16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60:A61"/>
    <mergeCell ref="B60:H61"/>
    <mergeCell ref="I60:J61"/>
    <mergeCell ref="A62:A64"/>
    <mergeCell ref="B62:D64"/>
    <mergeCell ref="A108:A110"/>
    <mergeCell ref="B108:H110"/>
  </mergeCells>
  <hyperlinks>
    <hyperlink ref="A1" location="Cuprins!A1" display="cuprins" xr:uid="{00000000-0004-0000-1F00-000000000000}"/>
    <hyperlink ref="C1" location="'Fisa de proiect'!A1" display="Fisa de Proiect" xr:uid="{00000000-0004-0000-1F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59999389629810485"/>
  </sheetPr>
  <dimension ref="A1:L366"/>
  <sheetViews>
    <sheetView view="pageBreakPreview" zoomScale="53" zoomScaleNormal="130" zoomScaleSheetLayoutView="100" workbookViewId="0">
      <pane ySplit="1" topLeftCell="A2" activePane="bottomLeft" state="frozen"/>
      <selection pane="bottomLeft" activeCell="L314" sqref="L314:L328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2" t="s">
        <v>3293</v>
      </c>
    </row>
    <row r="3" spans="1:12" ht="15" customHeight="1" thickBot="1" x14ac:dyDescent="0.35">
      <c r="K3" s="7"/>
      <c r="L3" s="812"/>
    </row>
    <row r="4" spans="1:12" ht="15" customHeight="1" x14ac:dyDescent="0.3">
      <c r="A4" s="686"/>
      <c r="B4" s="794" t="s">
        <v>3284</v>
      </c>
      <c r="C4" s="794"/>
      <c r="D4" s="794"/>
      <c r="E4" s="794"/>
      <c r="F4" s="794"/>
      <c r="G4" s="794"/>
      <c r="H4" s="794"/>
      <c r="I4" s="738"/>
      <c r="J4" s="664"/>
      <c r="L4" s="812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2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2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812"/>
    </row>
    <row r="8" spans="1:12" ht="15" customHeight="1" x14ac:dyDescent="0.3">
      <c r="A8" s="667"/>
      <c r="B8" s="669" t="s">
        <v>3285</v>
      </c>
      <c r="C8" s="669"/>
      <c r="D8" s="669"/>
      <c r="E8" s="669"/>
      <c r="F8" s="669"/>
      <c r="G8" s="669"/>
      <c r="H8" s="669"/>
      <c r="I8" s="671"/>
      <c r="J8" s="672"/>
      <c r="L8" s="812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2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2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2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2"/>
    </row>
    <row r="13" spans="1:12" ht="15" customHeight="1" x14ac:dyDescent="0.3">
      <c r="A13" s="106">
        <f>Sheet1!A1708</f>
        <v>457724101000</v>
      </c>
      <c r="B13" s="773" t="str">
        <f>IFERROR(VLOOKUP(A13,Sheet1!$A$4:$H$2722,5,0),"-")</f>
        <v>883 Aqua Lacquer Premium, 10 l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37.93</v>
      </c>
      <c r="J13" s="26">
        <f>I13-(I13*Cuprins!$H$38)</f>
        <v>37.93</v>
      </c>
      <c r="K13" s="8"/>
      <c r="L13" s="812"/>
    </row>
    <row r="14" spans="1:12" ht="15" customHeight="1" x14ac:dyDescent="0.3">
      <c r="A14" s="107">
        <f>Sheet1!A1709</f>
        <v>457724102000</v>
      </c>
      <c r="B14" s="744" t="str">
        <f>IFERROR(VLOOKUP(A14,Sheet1!$A$4:$H$2722,5,0),"-")</f>
        <v>860 2C Aqua Lacquer Nature Plus, 10 l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57.8</v>
      </c>
      <c r="J14" s="42">
        <f>I14-(I14*Cuprins!$H$38)</f>
        <v>57.8</v>
      </c>
      <c r="L14" s="812"/>
    </row>
    <row r="15" spans="1:12" ht="15" customHeight="1" x14ac:dyDescent="0.3">
      <c r="A15" s="106">
        <f>Sheet1!A1710</f>
        <v>457724103000</v>
      </c>
      <c r="B15" s="773" t="str">
        <f>IFERROR(VLOOKUP(A15,Sheet1!$A$4:$H$2722,5,0),"-")</f>
        <v>8801 Aqua Wood Putty Solution, 10l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20.99</v>
      </c>
      <c r="J15" s="26">
        <f>I15-(I15*Cuprins!$H$38)</f>
        <v>20.99</v>
      </c>
      <c r="L15" s="812"/>
    </row>
    <row r="16" spans="1:12" ht="15" customHeight="1" x14ac:dyDescent="0.3">
      <c r="A16" s="107">
        <f>Sheet1!A1711</f>
        <v>457724104000</v>
      </c>
      <c r="B16" s="744" t="str">
        <f>IFERROR(VLOOKUP(A16,Sheet1!$A$4:$H$2722,5,0),"-")</f>
        <v>8801 Aqua Wood Putty Solution, 5 l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24.07</v>
      </c>
      <c r="J16" s="42">
        <f>I16-(I16*Cuprins!$H$38)</f>
        <v>24.07</v>
      </c>
      <c r="L16" s="812"/>
    </row>
    <row r="17" spans="1:12" ht="15" customHeight="1" x14ac:dyDescent="0.3">
      <c r="A17" s="106">
        <f>Sheet1!A1712</f>
        <v>457724105000</v>
      </c>
      <c r="B17" s="773" t="str">
        <f>IFERROR(VLOOKUP(A17,Sheet1!$A$4:$H$2722,5,0),"-")</f>
        <v>882 Aqua Priming Lacquer, 10 l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23.29</v>
      </c>
      <c r="J17" s="26">
        <f>I17-(I17*Cuprins!$H$38)</f>
        <v>23.29</v>
      </c>
      <c r="L17" s="494">
        <f>Ardex!L173+1</f>
        <v>119</v>
      </c>
    </row>
    <row r="18" spans="1:12" ht="15" customHeight="1" x14ac:dyDescent="0.3">
      <c r="A18" s="107">
        <f>Sheet1!A1713</f>
        <v>457724106000</v>
      </c>
      <c r="B18" s="744" t="str">
        <f>IFERROR(VLOOKUP(A18,Sheet1!$A$4:$H$2722,5,0),"-")</f>
        <v>882 Aqua Priming Lacquer, 5 l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25.6</v>
      </c>
      <c r="J18" s="42">
        <f>I18-(I18*Cuprins!$H$38)</f>
        <v>25.6</v>
      </c>
      <c r="L18" s="494"/>
    </row>
    <row r="19" spans="1:12" ht="15" customHeight="1" x14ac:dyDescent="0.3">
      <c r="A19" s="106">
        <f>Sheet1!A1714</f>
        <v>457724107000</v>
      </c>
      <c r="B19" s="773" t="str">
        <f>IFERROR(VLOOKUP(A19,Sheet1!$A$4:$H$2722,5,0),"-")</f>
        <v>SLC Aqua-Pur Opaca 5L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306.88</v>
      </c>
      <c r="J19" s="26">
        <f>I19-(I19*Cuprins!$H$38)</f>
        <v>306.88</v>
      </c>
      <c r="L19" s="811" t="s">
        <v>3292</v>
      </c>
    </row>
    <row r="20" spans="1:12" ht="15" customHeight="1" x14ac:dyDescent="0.3">
      <c r="A20" s="107">
        <f>Sheet1!A1715</f>
        <v>457724108000</v>
      </c>
      <c r="B20" s="744" t="str">
        <f>IFERROR(VLOOKUP(A20,Sheet1!$A$4:$H$2722,5,0),"-")</f>
        <v>884 2C Aqua Lacquer Perfect Duo, 10 l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buc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50.67</v>
      </c>
      <c r="J20" s="42">
        <f>I20-(I20*Cuprins!$H$38)</f>
        <v>50.67</v>
      </c>
      <c r="L20" s="811"/>
    </row>
    <row r="21" spans="1:12" ht="15" customHeight="1" x14ac:dyDescent="0.3">
      <c r="A21" s="106">
        <f>Sheet1!A1716</f>
        <v>457724109000</v>
      </c>
      <c r="B21" s="773" t="str">
        <f>IFERROR(VLOOKUP(A21,Sheet1!$A$4:$H$2722,5,0),"-")</f>
        <v>860 Hardener, 0,8 l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57.8</v>
      </c>
      <c r="J21" s="26">
        <f>I21-(I21*Cuprins!$H$38)</f>
        <v>57.8</v>
      </c>
      <c r="L21" s="811"/>
    </row>
    <row r="22" spans="1:12" ht="15" customHeight="1" x14ac:dyDescent="0.3">
      <c r="A22" s="107">
        <f>Sheet1!A1717</f>
        <v>457724110000</v>
      </c>
      <c r="B22" s="744" t="str">
        <f>IFERROR(VLOOKUP(A22,Sheet1!$A$4:$H$2722,5,0),"-")</f>
        <v>862 High Solid Oil Wax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 xml:space="preserve">kg 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83.55</v>
      </c>
      <c r="J22" s="42">
        <f>I22-(I22*Cuprins!$H$38)</f>
        <v>83.55</v>
      </c>
      <c r="K22" s="7"/>
      <c r="L22" s="811"/>
    </row>
    <row r="23" spans="1:12" ht="15" customHeight="1" x14ac:dyDescent="0.3">
      <c r="A23" s="106">
        <f>Sheet1!A1718</f>
        <v>457724111000</v>
      </c>
      <c r="B23" s="773" t="str">
        <f>IFERROR(VLOOKUP(A23,Sheet1!$A$4:$H$2722,5,0),"-")</f>
        <v>870 Wood Putty Solution, 10 l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23.82</v>
      </c>
      <c r="J23" s="26">
        <f>I23-(I23*Cuprins!$H$38)</f>
        <v>23.82</v>
      </c>
      <c r="K23" s="9"/>
      <c r="L23" s="811"/>
    </row>
    <row r="24" spans="1:12" ht="15" customHeight="1" x14ac:dyDescent="0.3">
      <c r="A24" s="107">
        <f>Sheet1!A1719</f>
        <v>457724112000</v>
      </c>
      <c r="B24" s="744" t="str">
        <f>IFERROR(VLOOKUP(A24,Sheet1!$A$4:$H$2722,5,0),"-")</f>
        <v>884 Hardener, 0,8 l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>buc</v>
      </c>
      <c r="F24" s="237">
        <f>IFERROR(VLOOKUP(A24,Sheet1!$A$4:$N$2722,9,1),"-")</f>
        <v>0</v>
      </c>
      <c r="G24" s="242">
        <f>IFERROR(VLOOKUP(A24,Sheet1!$A$4:$N$2722,10,1),"-")</f>
        <v>0</v>
      </c>
      <c r="H24" s="235">
        <f>IFERROR(VLOOKUP(A24,Sheet1!$A$4:$N$2722,11,1),"-")</f>
        <v>0</v>
      </c>
      <c r="I24" s="292">
        <f>IFERROR(VLOOKUP($A24,Sheet1!$A$4:$H$2722,8,1),"-")</f>
        <v>50.67</v>
      </c>
      <c r="J24" s="42">
        <f>I24-(I24*Cuprins!$H$38)</f>
        <v>50.67</v>
      </c>
      <c r="L24" s="811"/>
    </row>
    <row r="25" spans="1:12" ht="15" customHeight="1" x14ac:dyDescent="0.3">
      <c r="A25" s="106">
        <f>Sheet1!A1720</f>
        <v>457724113000</v>
      </c>
      <c r="B25" s="773" t="str">
        <f>IFERROR(VLOOKUP(A25,Sheet1!$A$4:$H$2722,5,0),"-")</f>
        <v xml:space="preserve">SLC Silo-Pur Basic A5L + B5L 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>buc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0</v>
      </c>
      <c r="I25" s="26">
        <f>IFERROR(VLOOKUP($A25,Sheet1!$A$4:$H$2722,8,1),"-")</f>
        <v>41.45</v>
      </c>
      <c r="J25" s="26">
        <f>I25-(I25*Cuprins!$H$38)</f>
        <v>41.45</v>
      </c>
      <c r="K25" s="9"/>
      <c r="L25" s="811"/>
    </row>
    <row r="26" spans="1:12" ht="15" customHeight="1" x14ac:dyDescent="0.3">
      <c r="A26" s="107">
        <f>Sheet1!A1721</f>
        <v>457724114000</v>
      </c>
      <c r="B26" s="744" t="str">
        <f>IFERROR(VLOOKUP(A26,Sheet1!$A$4:$H$2722,5,0),"-")</f>
        <v>SLC ECO OIL-DECK HPX 4 l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>buc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0</v>
      </c>
      <c r="I26" s="292">
        <f>IFERROR(VLOOKUP($A26,Sheet1!$A$4:$H$2722,8,1),"-")</f>
        <v>79.41</v>
      </c>
      <c r="J26" s="42">
        <f>I26-(I26*Cuprins!$H$38)</f>
        <v>79.41</v>
      </c>
      <c r="K26" s="9"/>
      <c r="L26" s="811"/>
    </row>
    <row r="27" spans="1:12" ht="15" customHeight="1" x14ac:dyDescent="0.3">
      <c r="A27" s="106">
        <f>Sheet1!A1722</f>
        <v>457724115000</v>
      </c>
      <c r="B27" s="773" t="str">
        <f>IFERROR(VLOOKUP(A27,Sheet1!$A$4:$H$2722,5,0),"-")</f>
        <v>Kerakoll Factory Topbase PU Satin, 10l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>buc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0</v>
      </c>
      <c r="I27" s="26">
        <f>IFERROR(VLOOKUP($A27,Sheet1!$A$4:$H$2722,8,1),"-")</f>
        <v>908.35</v>
      </c>
      <c r="J27" s="26">
        <f>I27-(I27*Cuprins!$H$38)</f>
        <v>908.35</v>
      </c>
      <c r="K27" s="9"/>
      <c r="L27" s="811"/>
    </row>
    <row r="28" spans="1:12" ht="15" customHeight="1" x14ac:dyDescent="0.3">
      <c r="A28" s="108"/>
      <c r="B28" s="610" t="str">
        <f>IFERROR(VLOOKUP(A28,Sheet1!$A$4:$H$2722,5,0),"-")</f>
        <v>-</v>
      </c>
      <c r="C28" s="597" t="e">
        <f>VLOOKUP(#REF!,Sheet1!$A$4:$H$2722,7,1)</f>
        <v>#REF!</v>
      </c>
      <c r="D28" s="622" t="e">
        <f>VLOOKUP(#REF!,Sheet1!$A$4:$H$2722,7,1)</f>
        <v>#REF!</v>
      </c>
      <c r="E28" s="264" t="str">
        <f>IFERROR(VLOOKUP(A28,Sheet1!$A$4:$N$2722,7,1),"-")</f>
        <v>-</v>
      </c>
      <c r="F28" s="238" t="str">
        <f>IFERROR(VLOOKUP(A28,Sheet1!$A$4:$N$2722,9,1),"-")</f>
        <v>-</v>
      </c>
      <c r="G28" s="264" t="str">
        <f>IFERROR(VLOOKUP(A28,Sheet1!$A$4:$N$2722,10,1),"-")</f>
        <v>-</v>
      </c>
      <c r="H28" s="264" t="str">
        <f>IFERROR(VLOOKUP(A28,Sheet1!$A$4:$N$2722,11,1),"-")</f>
        <v>-</v>
      </c>
      <c r="I28" s="302" t="str">
        <f>IFERROR(VLOOKUP($A28,Sheet1!$A$4:$H$2722,8,1),"-")</f>
        <v>-</v>
      </c>
      <c r="J28" s="43" t="str">
        <f>IFERROR(VLOOKUP($A28,Sheet1!$A$4:$H$2722,8,1),"-")</f>
        <v>-</v>
      </c>
      <c r="K28" s="9"/>
      <c r="L28" s="811"/>
    </row>
    <row r="29" spans="1:12" ht="15" customHeight="1" x14ac:dyDescent="0.3">
      <c r="K29" s="9"/>
      <c r="L29" s="811"/>
    </row>
    <row r="30" spans="1:12" ht="15" customHeight="1" x14ac:dyDescent="0.3">
      <c r="K30" s="9"/>
      <c r="L30" s="811"/>
    </row>
    <row r="31" spans="1:12" ht="15" customHeight="1" x14ac:dyDescent="0.3">
      <c r="K31" s="9"/>
      <c r="L31" s="811"/>
    </row>
    <row r="32" spans="1:12" ht="15" customHeight="1" x14ac:dyDescent="0.3">
      <c r="K32" s="9"/>
      <c r="L32" s="811"/>
    </row>
    <row r="33" spans="11:12" ht="15" customHeight="1" x14ac:dyDescent="0.3">
      <c r="K33" s="9"/>
      <c r="L33" s="811"/>
    </row>
    <row r="34" spans="11:12" ht="15" customHeight="1" x14ac:dyDescent="0.3">
      <c r="K34" s="9"/>
      <c r="L34" s="811"/>
    </row>
    <row r="35" spans="11:12" ht="15" customHeight="1" x14ac:dyDescent="0.3">
      <c r="L35" s="811"/>
    </row>
    <row r="36" spans="11:12" ht="15" customHeight="1" x14ac:dyDescent="0.3">
      <c r="L36" s="811"/>
    </row>
    <row r="37" spans="11:12" ht="15" customHeight="1" x14ac:dyDescent="0.3">
      <c r="L37" s="811"/>
    </row>
    <row r="38" spans="11:12" ht="15" customHeight="1" x14ac:dyDescent="0.3">
      <c r="L38" s="811"/>
    </row>
    <row r="39" spans="11:12" ht="15" customHeight="1" x14ac:dyDescent="0.3">
      <c r="L39" s="811"/>
    </row>
    <row r="40" spans="11:12" ht="15" customHeight="1" x14ac:dyDescent="0.3">
      <c r="L40" s="811"/>
    </row>
    <row r="41" spans="11:12" ht="15" customHeight="1" x14ac:dyDescent="0.3">
      <c r="L41" s="811"/>
    </row>
    <row r="42" spans="11:12" ht="15" customHeight="1" x14ac:dyDescent="0.3">
      <c r="K42" s="7"/>
      <c r="L42" s="811"/>
    </row>
    <row r="43" spans="11:12" ht="15" customHeight="1" x14ac:dyDescent="0.3">
      <c r="L43" s="811"/>
    </row>
    <row r="44" spans="11:12" ht="15" customHeight="1" x14ac:dyDescent="0.3">
      <c r="L44" s="811"/>
    </row>
    <row r="45" spans="11:12" ht="15" customHeight="1" x14ac:dyDescent="0.3">
      <c r="K45" s="9"/>
      <c r="L45" s="811"/>
    </row>
    <row r="46" spans="11:12" ht="15" customHeight="1" x14ac:dyDescent="0.3">
      <c r="L46" s="811"/>
    </row>
    <row r="47" spans="11:12" ht="15" customHeight="1" x14ac:dyDescent="0.3">
      <c r="L47" s="811"/>
    </row>
    <row r="48" spans="11:12" ht="15" customHeight="1" x14ac:dyDescent="0.3">
      <c r="L48" s="811"/>
    </row>
    <row r="49" spans="1:12" ht="15" customHeight="1" x14ac:dyDescent="0.3">
      <c r="K49" s="7"/>
      <c r="L49" s="811"/>
    </row>
    <row r="50" spans="1:12" ht="15" customHeight="1" x14ac:dyDescent="0.3">
      <c r="L50" s="811"/>
    </row>
    <row r="51" spans="1:12" ht="15" customHeight="1" x14ac:dyDescent="0.3">
      <c r="L51" s="811"/>
    </row>
    <row r="52" spans="1:12" ht="15" customHeight="1" x14ac:dyDescent="0.3">
      <c r="L52" s="811"/>
    </row>
    <row r="53" spans="1:12" ht="15" customHeight="1" x14ac:dyDescent="0.3">
      <c r="L53" s="811"/>
    </row>
    <row r="54" spans="1:12" ht="15" customHeight="1" x14ac:dyDescent="0.3">
      <c r="K54" s="9"/>
      <c r="L54" s="812" t="s">
        <v>3293</v>
      </c>
    </row>
    <row r="55" spans="1:12" ht="15" customHeight="1" thickBot="1" x14ac:dyDescent="0.35">
      <c r="L55" s="812"/>
    </row>
    <row r="56" spans="1:12" ht="15" customHeight="1" x14ac:dyDescent="0.3">
      <c r="A56" s="686"/>
      <c r="B56" s="794" t="s">
        <v>3295</v>
      </c>
      <c r="C56" s="794"/>
      <c r="D56" s="794"/>
      <c r="E56" s="794"/>
      <c r="F56" s="794"/>
      <c r="G56" s="794"/>
      <c r="H56" s="794"/>
      <c r="I56" s="738"/>
      <c r="J56" s="664"/>
      <c r="L56" s="812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2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K58" s="7"/>
      <c r="L58" s="812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812"/>
    </row>
    <row r="60" spans="1:12" ht="15" customHeight="1" x14ac:dyDescent="0.3">
      <c r="A60" s="667"/>
      <c r="B60" s="669" t="s">
        <v>3296</v>
      </c>
      <c r="C60" s="669"/>
      <c r="D60" s="669"/>
      <c r="E60" s="669"/>
      <c r="F60" s="669"/>
      <c r="G60" s="669"/>
      <c r="H60" s="669"/>
      <c r="I60" s="671"/>
      <c r="J60" s="672"/>
      <c r="L60" s="812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2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812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2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2"/>
    </row>
    <row r="65" spans="1:12" ht="15" customHeight="1" x14ac:dyDescent="0.3">
      <c r="A65" s="106">
        <f>Sheet1!A1732</f>
        <v>458024101000</v>
      </c>
      <c r="B65" s="773" t="str">
        <f>IFERROR(VLOOKUP(A65,Sheet1!$A$4:$H$2722,5,0),"-")</f>
        <v>PRIMER A ECO, 5 KG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buc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23.71</v>
      </c>
      <c r="J65" s="26">
        <f>I65-(I65*Cuprins!$H$38)</f>
        <v>23.71</v>
      </c>
      <c r="L65" s="812"/>
    </row>
    <row r="66" spans="1:12" ht="15" customHeight="1" x14ac:dyDescent="0.3">
      <c r="A66" s="107">
        <f>Sheet1!A1733</f>
        <v>458024101500</v>
      </c>
      <c r="B66" s="744" t="str">
        <f>IFERROR(VLOOKUP(A66,Sheet1!$A$4:$H$2722,5,0),"-")</f>
        <v>PRIMER A ECO 25 kg</v>
      </c>
      <c r="C66" s="728"/>
      <c r="D66" s="745"/>
      <c r="E66" s="235" t="str">
        <f>IFERROR(VLOOKUP(A66,Sheet1!$A$4:$N$2722,7,1),"-")</f>
        <v>buc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538.08000000000004</v>
      </c>
      <c r="J66" s="42">
        <f>I66-(I66*Cuprins!$H$38)</f>
        <v>538.08000000000004</v>
      </c>
      <c r="L66" s="812"/>
    </row>
    <row r="67" spans="1:12" ht="15" customHeight="1" x14ac:dyDescent="0.3">
      <c r="A67" s="106">
        <f>Sheet1!A1734</f>
        <v>458024102000</v>
      </c>
      <c r="B67" s="773" t="str">
        <f>IFERROR(VLOOKUP(A67,Sheet1!$A$4:$H$2722,5,0),"-")</f>
        <v>SLC ECO EP21 A 5L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buc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356.44</v>
      </c>
      <c r="J67" s="26">
        <f>I67-(I67*Cuprins!$H$38)</f>
        <v>356.44</v>
      </c>
      <c r="L67" s="812"/>
    </row>
    <row r="68" spans="1:12" ht="15" customHeight="1" x14ac:dyDescent="0.3">
      <c r="A68" s="107">
        <f>Sheet1!A1735</f>
        <v>458024102500</v>
      </c>
      <c r="B68" s="744" t="str">
        <f>IFERROR(VLOOKUP(A68,Sheet1!$A$4:$H$2722,5,0),"-")</f>
        <v>SLC ECO EP21 B 2L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buc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197.19</v>
      </c>
      <c r="J68" s="42">
        <f>I68-(I68*Cuprins!$H$38)</f>
        <v>197.19</v>
      </c>
      <c r="K68" s="8"/>
      <c r="L68" s="812"/>
    </row>
    <row r="69" spans="1:12" ht="15" customHeight="1" x14ac:dyDescent="0.3">
      <c r="A69" s="106">
        <f>Sheet1!A1736</f>
        <v>458024103000</v>
      </c>
      <c r="B69" s="773" t="str">
        <f>IFERROR(VLOOKUP(A69,Sheet1!$A$4:$H$2722,5,0),"-")</f>
        <v>SLC ECO EP21 B SC.PZ. 4X2 L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buc</v>
      </c>
      <c r="F69" s="247">
        <f>IFERROR(VLOOKUP(A69,Sheet1!$A$4:$N$2722,9,1),"-")</f>
        <v>0</v>
      </c>
      <c r="G69" s="247">
        <f>IFERROR(VLOOKUP(A69,Sheet1!$A$4:$N$2722,10,1),"-")</f>
        <v>0</v>
      </c>
      <c r="H69" s="247">
        <f>IFERROR(VLOOKUP(A69,Sheet1!$A$4:$N$2722,11,1),"-")</f>
        <v>0</v>
      </c>
      <c r="I69" s="26">
        <f>IFERROR(VLOOKUP($A69,Sheet1!$A$4:$H$2722,8,1),"-")</f>
        <v>87.22</v>
      </c>
      <c r="J69" s="26">
        <f>I69-(I69*Cuprins!$H$38)</f>
        <v>87.22</v>
      </c>
      <c r="L69" s="494">
        <f>L17+1</f>
        <v>120</v>
      </c>
    </row>
    <row r="70" spans="1:12" ht="15" customHeight="1" x14ac:dyDescent="0.3">
      <c r="A70" s="107">
        <f>Sheet1!A1737</f>
        <v>458024103500</v>
      </c>
      <c r="B70" s="744" t="str">
        <f>IFERROR(VLOOKUP(A70,Sheet1!$A$4:$H$2722,5,0),"-")</f>
        <v>Aditiv sapa P5, 5 kg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buc</v>
      </c>
      <c r="F70" s="237">
        <f>IFERROR(VLOOKUP(A70,Sheet1!$A$4:$N$2722,9,1),"-")</f>
        <v>0</v>
      </c>
      <c r="G70" s="242">
        <f>IFERROR(VLOOKUP(A70,Sheet1!$A$4:$N$2722,10,1),"-")</f>
        <v>0</v>
      </c>
      <c r="H70" s="235">
        <f>IFERROR(VLOOKUP(A70,Sheet1!$A$4:$N$2722,11,1),"-")</f>
        <v>0</v>
      </c>
      <c r="I70" s="292">
        <f>IFERROR(VLOOKUP($A70,Sheet1!$A$4:$H$2722,8,1),"-")</f>
        <v>21.45</v>
      </c>
      <c r="J70" s="42">
        <f>I70-(I70*Cuprins!$H$38)</f>
        <v>21.45</v>
      </c>
      <c r="L70" s="494"/>
    </row>
    <row r="71" spans="1:12" ht="15" customHeight="1" x14ac:dyDescent="0.3">
      <c r="A71" s="106">
        <f>Sheet1!A1738</f>
        <v>458024104000</v>
      </c>
      <c r="B71" s="773" t="str">
        <f>IFERROR(VLOOKUP(A71,Sheet1!$A$4:$H$2722,5,0),"-")</f>
        <v>Aditiv sapa P5, 25 kg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buc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18.96</v>
      </c>
      <c r="J71" s="26">
        <f>I71-(I71*Cuprins!$H$38)</f>
        <v>18.96</v>
      </c>
      <c r="L71" s="811" t="s">
        <v>3292</v>
      </c>
    </row>
    <row r="72" spans="1:12" ht="15" customHeight="1" x14ac:dyDescent="0.3">
      <c r="A72" s="107">
        <f>Sheet1!A1739</f>
        <v>458024105000</v>
      </c>
      <c r="B72" s="744" t="str">
        <f>IFERROR(VLOOKUP(A72,Sheet1!$A$4:$H$2722,5,0),"-")</f>
        <v>Kerakoll Keradur Eco 5 kg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buc</v>
      </c>
      <c r="F72" s="237">
        <f>IFERROR(VLOOKUP(A72,Sheet1!$A$4:$N$2722,9,1),"-")</f>
        <v>0</v>
      </c>
      <c r="G72" s="242">
        <f>IFERROR(VLOOKUP(A72,Sheet1!$A$4:$N$2722,10,1),"-")</f>
        <v>0</v>
      </c>
      <c r="H72" s="235">
        <f>IFERROR(VLOOKUP(A72,Sheet1!$A$4:$N$2722,11,1),"-")</f>
        <v>0</v>
      </c>
      <c r="I72" s="292">
        <f>IFERROR(VLOOKUP($A72,Sheet1!$A$4:$H$2722,8,1),"-")</f>
        <v>12.03</v>
      </c>
      <c r="J72" s="42">
        <f>I72-(I72*Cuprins!$H$38)</f>
        <v>12.03</v>
      </c>
      <c r="L72" s="811"/>
    </row>
    <row r="73" spans="1:12" ht="15" customHeight="1" x14ac:dyDescent="0.3">
      <c r="A73" s="106">
        <f>Sheet1!A1740</f>
        <v>458024105400</v>
      </c>
      <c r="B73" s="773" t="str">
        <f>IFERROR(VLOOKUP(A73,Sheet1!$A$4:$H$2722,5,0),"-")</f>
        <v>Kerakoll Rinforzo ARV 100 ROT. 25 m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>rol</v>
      </c>
      <c r="F73" s="247">
        <f>IFERROR(VLOOKUP(A73,Sheet1!$A$4:$N$2722,9,1),"-")</f>
        <v>0</v>
      </c>
      <c r="G73" s="247">
        <f>IFERROR(VLOOKUP(A73,Sheet1!$A$4:$N$2722,10,1),"-")</f>
        <v>0</v>
      </c>
      <c r="H73" s="247">
        <f>IFERROR(VLOOKUP(A73,Sheet1!$A$4:$N$2722,11,1),"-")</f>
        <v>0</v>
      </c>
      <c r="I73" s="26">
        <f>IFERROR(VLOOKUP($A73,Sheet1!$A$4:$H$2722,8,1),"-")</f>
        <v>44.48</v>
      </c>
      <c r="J73" s="26">
        <f>I73-(I73*Cuprins!$H$38)</f>
        <v>44.48</v>
      </c>
      <c r="L73" s="811"/>
    </row>
    <row r="74" spans="1:12" ht="15" customHeight="1" x14ac:dyDescent="0.3">
      <c r="A74" s="107">
        <f>Sheet1!A1741</f>
        <v>458024105500</v>
      </c>
      <c r="B74" s="744" t="str">
        <f>IFERROR(VLOOKUP(A74,Sheet1!$A$4:$H$2722,5,0),"-")</f>
        <v>Kerakoll Rinforzo V50 50ml</v>
      </c>
      <c r="C74" s="728" t="e">
        <f>VLOOKUP(#REF!,Sheet1!$A$4:$H$2722,7,1)</f>
        <v>#REF!</v>
      </c>
      <c r="D74" s="745" t="e">
        <f>VLOOKUP(#REF!,Sheet1!$A$4:$H$2722,7,1)</f>
        <v>#REF!</v>
      </c>
      <c r="E74" s="235" t="str">
        <f>IFERROR(VLOOKUP(A74,Sheet1!$A$4:$N$2722,7,1),"-")</f>
        <v>rol</v>
      </c>
      <c r="F74" s="237">
        <f>IFERROR(VLOOKUP(A74,Sheet1!$A$4:$N$2722,9,1),"-")</f>
        <v>0</v>
      </c>
      <c r="G74" s="242">
        <f>IFERROR(VLOOKUP(A74,Sheet1!$A$4:$N$2722,10,1),"-")</f>
        <v>0</v>
      </c>
      <c r="H74" s="235">
        <f>IFERROR(VLOOKUP(A74,Sheet1!$A$4:$N$2722,11,1),"-")</f>
        <v>0</v>
      </c>
      <c r="I74" s="292">
        <f>IFERROR(VLOOKUP($A74,Sheet1!$A$4:$H$2722,8,1),"-")</f>
        <v>332.78</v>
      </c>
      <c r="J74" s="42">
        <f>I74-(I74*Cuprins!$H$38)</f>
        <v>332.78</v>
      </c>
      <c r="L74" s="811"/>
    </row>
    <row r="75" spans="1:12" ht="15" customHeight="1" x14ac:dyDescent="0.3">
      <c r="A75" s="106">
        <f>Sheet1!A1742</f>
        <v>458024106000</v>
      </c>
      <c r="B75" s="773" t="str">
        <f>IFERROR(VLOOKUP(A75,Sheet1!$A$4:$H$2722,5,0),"-")</f>
        <v>Kerakoll Antigelo 1kg</v>
      </c>
      <c r="C75" s="774" t="e">
        <f>VLOOKUP(#REF!,Sheet1!$A$4:$H$2722,7,1)</f>
        <v>#REF!</v>
      </c>
      <c r="D75" s="775" t="e">
        <f>VLOOKUP(#REF!,Sheet1!$A$4:$H$2722,7,1)</f>
        <v>#REF!</v>
      </c>
      <c r="E75" s="247" t="str">
        <f>IFERROR(VLOOKUP(A75,Sheet1!$A$4:$N$2722,7,1),"-")</f>
        <v>buc</v>
      </c>
      <c r="F75" s="247">
        <f>IFERROR(VLOOKUP(A75,Sheet1!$A$4:$N$2722,9,1),"-")</f>
        <v>0</v>
      </c>
      <c r="G75" s="247">
        <f>IFERROR(VLOOKUP(A75,Sheet1!$A$4:$N$2722,10,1),"-")</f>
        <v>0</v>
      </c>
      <c r="H75" s="247">
        <f>IFERROR(VLOOKUP(A75,Sheet1!$A$4:$N$2722,11,1),"-")</f>
        <v>0</v>
      </c>
      <c r="I75" s="26">
        <f>IFERROR(VLOOKUP($A75,Sheet1!$A$4:$H$2722,8,1),"-")</f>
        <v>8.5500000000000007</v>
      </c>
      <c r="J75" s="26">
        <f>I75-(I75*Cuprins!$H$38)</f>
        <v>8.5500000000000007</v>
      </c>
      <c r="L75" s="811"/>
    </row>
    <row r="76" spans="1:12" ht="15" customHeight="1" x14ac:dyDescent="0.3">
      <c r="A76" s="107">
        <f>Sheet1!A1744</f>
        <v>458024107000</v>
      </c>
      <c r="B76" s="744" t="str">
        <f>IFERROR(VLOOKUP(A76,Sheet1!$A$4:$H$2722,5,0),"-")</f>
        <v>KERAGRIP ECO , 5kg</v>
      </c>
      <c r="C76" s="728" t="e">
        <f>VLOOKUP(#REF!,Sheet1!$A$4:$H$2722,7,1)</f>
        <v>#REF!</v>
      </c>
      <c r="D76" s="745" t="e">
        <f>VLOOKUP(#REF!,Sheet1!$A$4:$H$2722,7,1)</f>
        <v>#REF!</v>
      </c>
      <c r="E76" s="235" t="str">
        <f>IFERROR(VLOOKUP(A76,Sheet1!$A$4:$N$2722,7,1),"-")</f>
        <v>buc</v>
      </c>
      <c r="F76" s="237">
        <f>IFERROR(VLOOKUP(A76,Sheet1!$A$4:$N$2722,9,1),"-")</f>
        <v>0</v>
      </c>
      <c r="G76" s="242">
        <f>IFERROR(VLOOKUP(A76,Sheet1!$A$4:$N$2722,10,1),"-")</f>
        <v>0</v>
      </c>
      <c r="H76" s="235">
        <f>IFERROR(VLOOKUP(A76,Sheet1!$A$4:$N$2722,11,1),"-")</f>
        <v>0</v>
      </c>
      <c r="I76" s="292">
        <f>IFERROR(VLOOKUP($A76,Sheet1!$A$4:$H$2722,8,1),"-")</f>
        <v>206.44</v>
      </c>
      <c r="J76" s="42">
        <f>I76-(I76*Cuprins!$H$38)</f>
        <v>206.44</v>
      </c>
      <c r="L76" s="811"/>
    </row>
    <row r="77" spans="1:12" ht="15" customHeight="1" x14ac:dyDescent="0.3">
      <c r="A77" s="106">
        <f>Sheet1!A1745</f>
        <v>458024107500</v>
      </c>
      <c r="B77" s="773" t="str">
        <f>IFERROR(VLOOKUP(A77,Sheet1!$A$4:$H$2722,5,0),"-")</f>
        <v>Kerakoll Sanabuild Fondo 25kg</v>
      </c>
      <c r="C77" s="774" t="e">
        <f>VLOOKUP(#REF!,Sheet1!$A$4:$H$2722,7,1)</f>
        <v>#REF!</v>
      </c>
      <c r="D77" s="775" t="e">
        <f>VLOOKUP(#REF!,Sheet1!$A$4:$H$2722,7,1)</f>
        <v>#REF!</v>
      </c>
      <c r="E77" s="247" t="str">
        <f>IFERROR(VLOOKUP(A77,Sheet1!$A$4:$N$2722,7,1),"-")</f>
        <v>buc</v>
      </c>
      <c r="F77" s="247">
        <f>IFERROR(VLOOKUP(A77,Sheet1!$A$4:$N$2722,9,1),"-")</f>
        <v>0</v>
      </c>
      <c r="G77" s="247">
        <f>IFERROR(VLOOKUP(A77,Sheet1!$A$4:$N$2722,10,1),"-")</f>
        <v>0</v>
      </c>
      <c r="H77" s="247">
        <f>IFERROR(VLOOKUP(A77,Sheet1!$A$4:$N$2722,11,1),"-")</f>
        <v>0</v>
      </c>
      <c r="I77" s="26">
        <f>IFERROR(VLOOKUP($A77,Sheet1!$A$4:$H$2722,8,1),"-")</f>
        <v>1928.53</v>
      </c>
      <c r="J77" s="26">
        <f>I77-(I77*Cuprins!$H$38)</f>
        <v>1928.53</v>
      </c>
      <c r="K77" s="7"/>
      <c r="L77" s="811"/>
    </row>
    <row r="78" spans="1:12" ht="15" customHeight="1" x14ac:dyDescent="0.3">
      <c r="A78" s="107">
        <f>Sheet1!A1746</f>
        <v>458024201000</v>
      </c>
      <c r="B78" s="744" t="str">
        <f>IFERROR(VLOOKUP(A78,Sheet1!$A$4:$H$2722,5,0),"-")</f>
        <v>Sapa KERACEM ECO, 25 kg</v>
      </c>
      <c r="C78" s="728" t="e">
        <f>VLOOKUP(#REF!,Sheet1!$A$4:$H$2722,7,1)</f>
        <v>#REF!</v>
      </c>
      <c r="D78" s="745" t="e">
        <f>VLOOKUP(#REF!,Sheet1!$A$4:$H$2722,7,1)</f>
        <v>#REF!</v>
      </c>
      <c r="E78" s="235" t="str">
        <f>IFERROR(VLOOKUP(A78,Sheet1!$A$4:$N$2722,7,1),"-")</f>
        <v>buc</v>
      </c>
      <c r="F78" s="237">
        <f>IFERROR(VLOOKUP(A78,Sheet1!$A$4:$N$2722,9,1),"-")</f>
        <v>0</v>
      </c>
      <c r="G78" s="242">
        <f>IFERROR(VLOOKUP(A78,Sheet1!$A$4:$N$2722,10,1),"-")</f>
        <v>0</v>
      </c>
      <c r="H78" s="235">
        <f>IFERROR(VLOOKUP(A78,Sheet1!$A$4:$N$2722,11,1),"-")</f>
        <v>0</v>
      </c>
      <c r="I78" s="292">
        <f>IFERROR(VLOOKUP($A78,Sheet1!$A$4:$H$2722,8,1),"-")</f>
        <v>3.73</v>
      </c>
      <c r="J78" s="42">
        <f>I78-(I78*Cuprins!$H$38)</f>
        <v>3.73</v>
      </c>
      <c r="K78" s="9"/>
      <c r="L78" s="811"/>
    </row>
    <row r="79" spans="1:12" ht="15" customHeight="1" x14ac:dyDescent="0.3">
      <c r="A79" s="106">
        <f>Sheet1!A1747</f>
        <v>458024201300</v>
      </c>
      <c r="B79" s="773" t="str">
        <f>IFERROR(VLOOKUP(A79,Sheet1!$A$4:$H$2722,5,0),"-")</f>
        <v>KERACEM ECO PRONTO 30 kg</v>
      </c>
      <c r="C79" s="774" t="e">
        <f>VLOOKUP(#REF!,Sheet1!$A$4:$H$2722,7,1)</f>
        <v>#REF!</v>
      </c>
      <c r="D79" s="775" t="e">
        <f>VLOOKUP(#REF!,Sheet1!$A$4:$H$2722,7,1)</f>
        <v>#REF!</v>
      </c>
      <c r="E79" s="247" t="str">
        <f>IFERROR(VLOOKUP(A79,Sheet1!$A$4:$N$2722,7,1),"-")</f>
        <v>buc</v>
      </c>
      <c r="F79" s="247">
        <f>IFERROR(VLOOKUP(A79,Sheet1!$A$4:$N$2722,9,1),"-")</f>
        <v>0</v>
      </c>
      <c r="G79" s="247">
        <f>IFERROR(VLOOKUP(A79,Sheet1!$A$4:$N$2722,10,1),"-")</f>
        <v>0</v>
      </c>
      <c r="H79" s="247">
        <f>IFERROR(VLOOKUP(A79,Sheet1!$A$4:$N$2722,11,1),"-")</f>
        <v>0</v>
      </c>
      <c r="I79" s="26">
        <f>IFERROR(VLOOKUP($A79,Sheet1!$A$4:$H$2722,8,1),"-")</f>
        <v>1.86</v>
      </c>
      <c r="J79" s="26">
        <f>I79-(I79*Cuprins!$H$38)</f>
        <v>1.86</v>
      </c>
      <c r="L79" s="811"/>
    </row>
    <row r="80" spans="1:12" ht="15" customHeight="1" x14ac:dyDescent="0.3">
      <c r="A80" s="107">
        <f>Sheet1!A1748</f>
        <v>458024201500</v>
      </c>
      <c r="B80" s="744" t="str">
        <f>IFERROR(VLOOKUP(A80,Sheet1!$A$4:$H$2722,5,0),"-")</f>
        <v>KERABUILD ECO ULTRACEM 5 kg</v>
      </c>
      <c r="C80" s="728" t="e">
        <f>VLOOKUP(#REF!,Sheet1!$A$4:$H$2722,7,1)</f>
        <v>#REF!</v>
      </c>
      <c r="D80" s="745" t="e">
        <f>VLOOKUP(#REF!,Sheet1!$A$4:$H$2722,7,1)</f>
        <v>#REF!</v>
      </c>
      <c r="E80" s="235" t="str">
        <f>IFERROR(VLOOKUP(A80,Sheet1!$A$4:$N$2722,7,1),"-")</f>
        <v>buc</v>
      </c>
      <c r="F80" s="237">
        <f>IFERROR(VLOOKUP(A80,Sheet1!$A$4:$N$2722,9,1),"-")</f>
        <v>0</v>
      </c>
      <c r="G80" s="242">
        <f>IFERROR(VLOOKUP(A80,Sheet1!$A$4:$N$2722,10,1),"-")</f>
        <v>0</v>
      </c>
      <c r="H80" s="235">
        <f>IFERROR(VLOOKUP(A80,Sheet1!$A$4:$N$2722,11,1),"-")</f>
        <v>0</v>
      </c>
      <c r="I80" s="292">
        <f>IFERROR(VLOOKUP($A80,Sheet1!$A$4:$H$2722,8,1),"-")</f>
        <v>9.4600000000000009</v>
      </c>
      <c r="J80" s="42">
        <f>I80-(I80*Cuprins!$H$38)</f>
        <v>9.4600000000000009</v>
      </c>
      <c r="K80" s="9"/>
      <c r="L80" s="811"/>
    </row>
    <row r="81" spans="1:12" ht="15" customHeight="1" x14ac:dyDescent="0.3">
      <c r="A81" s="106">
        <f>Sheet1!A1749</f>
        <v>458024202000</v>
      </c>
      <c r="B81" s="773" t="str">
        <f>IFERROR(VLOOKUP(A81,Sheet1!$A$4:$H$2722,5,0),"-")</f>
        <v>KERALEVEL ECO FINISH, 25 KG</v>
      </c>
      <c r="C81" s="774" t="e">
        <f>VLOOKUP(#REF!,Sheet1!$A$4:$H$2722,7,1)</f>
        <v>#REF!</v>
      </c>
      <c r="D81" s="775" t="e">
        <f>VLOOKUP(#REF!,Sheet1!$A$4:$H$2722,7,1)</f>
        <v>#REF!</v>
      </c>
      <c r="E81" s="247" t="str">
        <f>IFERROR(VLOOKUP(A81,Sheet1!$A$4:$N$2722,7,1),"-")</f>
        <v>buc</v>
      </c>
      <c r="F81" s="247">
        <f>IFERROR(VLOOKUP(A81,Sheet1!$A$4:$N$2722,9,1),"-")</f>
        <v>0</v>
      </c>
      <c r="G81" s="247">
        <f>IFERROR(VLOOKUP(A81,Sheet1!$A$4:$N$2722,10,1),"-")</f>
        <v>0</v>
      </c>
      <c r="H81" s="247">
        <f>IFERROR(VLOOKUP(A81,Sheet1!$A$4:$N$2722,11,1),"-")</f>
        <v>0</v>
      </c>
      <c r="I81" s="26">
        <f>IFERROR(VLOOKUP($A81,Sheet1!$A$4:$H$2722,8,1),"-")</f>
        <v>3.81</v>
      </c>
      <c r="J81" s="26">
        <f>I81-(I81*Cuprins!$H$38)</f>
        <v>3.81</v>
      </c>
      <c r="K81" s="9"/>
      <c r="L81" s="811"/>
    </row>
    <row r="82" spans="1:12" ht="15" customHeight="1" x14ac:dyDescent="0.3">
      <c r="A82" s="107">
        <f>Sheet1!A1750</f>
        <v>458024202500</v>
      </c>
      <c r="B82" s="744" t="str">
        <f>IFERROR(VLOOKUP(A82,Sheet1!$A$4:$H$2722,5,0),"-")</f>
        <v>KERALEVEL ECO, 25 KG</v>
      </c>
      <c r="C82" s="728" t="e">
        <f>VLOOKUP(#REF!,Sheet1!$A$4:$H$2722,7,1)</f>
        <v>#REF!</v>
      </c>
      <c r="D82" s="745" t="e">
        <f>VLOOKUP(#REF!,Sheet1!$A$4:$H$2722,7,1)</f>
        <v>#REF!</v>
      </c>
      <c r="E82" s="235" t="str">
        <f>IFERROR(VLOOKUP(A82,Sheet1!$A$4:$N$2722,7,1),"-")</f>
        <v>buc</v>
      </c>
      <c r="F82" s="237">
        <f>IFERROR(VLOOKUP(A82,Sheet1!$A$4:$N$2722,9,1),"-")</f>
        <v>0</v>
      </c>
      <c r="G82" s="242">
        <f>IFERROR(VLOOKUP(A82,Sheet1!$A$4:$N$2722,10,1),"-")</f>
        <v>0</v>
      </c>
      <c r="H82" s="235">
        <f>IFERROR(VLOOKUP(A82,Sheet1!$A$4:$N$2722,11,1),"-")</f>
        <v>0</v>
      </c>
      <c r="I82" s="292">
        <f>IFERROR(VLOOKUP($A82,Sheet1!$A$4:$H$2722,8,1),"-")</f>
        <v>3.73</v>
      </c>
      <c r="J82" s="42">
        <f>I82-(I82*Cuprins!$H$38)</f>
        <v>3.73</v>
      </c>
      <c r="K82" s="9"/>
      <c r="L82" s="811"/>
    </row>
    <row r="83" spans="1:12" ht="15" customHeight="1" x14ac:dyDescent="0.3">
      <c r="A83" s="106">
        <f>Sheet1!A1751</f>
        <v>458024203000</v>
      </c>
      <c r="B83" s="773" t="str">
        <f>IFERROR(VLOOKUP(A83,Sheet1!$A$4:$H$2722,5,0),"-")</f>
        <v>KERALEVEL ECO LR , 25 KG</v>
      </c>
      <c r="C83" s="774" t="e">
        <f>VLOOKUP(#REF!,Sheet1!$A$4:$H$2722,7,1)</f>
        <v>#REF!</v>
      </c>
      <c r="D83" s="775" t="e">
        <f>VLOOKUP(#REF!,Sheet1!$A$4:$H$2722,7,1)</f>
        <v>#REF!</v>
      </c>
      <c r="E83" s="247" t="str">
        <f>IFERROR(VLOOKUP(A83,Sheet1!$A$4:$N$2722,7,1),"-")</f>
        <v>buc</v>
      </c>
      <c r="F83" s="247">
        <f>IFERROR(VLOOKUP(A83,Sheet1!$A$4:$N$2722,9,1),"-")</f>
        <v>0</v>
      </c>
      <c r="G83" s="247">
        <f>IFERROR(VLOOKUP(A83,Sheet1!$A$4:$N$2722,10,1),"-")</f>
        <v>0</v>
      </c>
      <c r="H83" s="247">
        <f>IFERROR(VLOOKUP(A83,Sheet1!$A$4:$N$2722,11,1),"-")</f>
        <v>0</v>
      </c>
      <c r="I83" s="26">
        <f>IFERROR(VLOOKUP($A83,Sheet1!$A$4:$H$2722,8,1),"-")</f>
        <v>4.1500000000000004</v>
      </c>
      <c r="J83" s="26">
        <f>I83-(I83*Cuprins!$H$38)</f>
        <v>4.1500000000000004</v>
      </c>
      <c r="K83" s="9"/>
      <c r="L83" s="811"/>
    </row>
    <row r="84" spans="1:12" ht="15" customHeight="1" x14ac:dyDescent="0.3">
      <c r="A84" s="107">
        <f>Sheet1!A1752</f>
        <v>458024203500</v>
      </c>
      <c r="B84" s="744" t="str">
        <f>IFERROR(VLOOKUP(A84,Sheet1!$A$4:$H$2722,5,0),"-")</f>
        <v>Keratech ECO R30, 25 kg</v>
      </c>
      <c r="C84" s="728" t="e">
        <f>VLOOKUP(#REF!,Sheet1!$A$4:$H$2722,7,1)</f>
        <v>#REF!</v>
      </c>
      <c r="D84" s="745" t="e">
        <f>VLOOKUP(#REF!,Sheet1!$A$4:$H$2722,7,1)</f>
        <v>#REF!</v>
      </c>
      <c r="E84" s="235" t="str">
        <f>IFERROR(VLOOKUP(A84,Sheet1!$A$4:$N$2722,7,1),"-")</f>
        <v>sac</v>
      </c>
      <c r="F84" s="237">
        <f>IFERROR(VLOOKUP(A84,Sheet1!$A$4:$N$2722,9,1),"-")</f>
        <v>0</v>
      </c>
      <c r="G84" s="242">
        <f>IFERROR(VLOOKUP(A84,Sheet1!$A$4:$N$2722,10,1),"-")</f>
        <v>0</v>
      </c>
      <c r="H84" s="235">
        <f>IFERROR(VLOOKUP(A84,Sheet1!$A$4:$N$2722,11,1),"-")</f>
        <v>0</v>
      </c>
      <c r="I84" s="292">
        <f>IFERROR(VLOOKUP($A84,Sheet1!$A$4:$H$2722,8,1),"-")</f>
        <v>150.41999999999999</v>
      </c>
      <c r="J84" s="42">
        <f>I84-(I84*Cuprins!$H$38)</f>
        <v>150.41999999999999</v>
      </c>
      <c r="K84" s="9"/>
      <c r="L84" s="811"/>
    </row>
    <row r="85" spans="1:12" ht="15" customHeight="1" x14ac:dyDescent="0.3">
      <c r="A85" s="106">
        <f>Sheet1!A1753</f>
        <v>458024205000</v>
      </c>
      <c r="B85" s="773" t="str">
        <f>IFERROR(VLOOKUP(A85,Sheet1!$A$4:$H$2722,5,0),"-")</f>
        <v>Kerakoll Rekord Eco Pronto 30 kg</v>
      </c>
      <c r="C85" s="774" t="e">
        <f>VLOOKUP(#REF!,Sheet1!$A$4:$H$2722,7,1)</f>
        <v>#REF!</v>
      </c>
      <c r="D85" s="775" t="e">
        <f>VLOOKUP(#REF!,Sheet1!$A$4:$H$2722,7,1)</f>
        <v>#REF!</v>
      </c>
      <c r="E85" s="247" t="str">
        <f>IFERROR(VLOOKUP(A85,Sheet1!$A$4:$N$2722,7,1),"-")</f>
        <v>buc</v>
      </c>
      <c r="F85" s="247">
        <f>IFERROR(VLOOKUP(A85,Sheet1!$A$4:$N$2722,9,1),"-")</f>
        <v>0</v>
      </c>
      <c r="G85" s="247">
        <f>IFERROR(VLOOKUP(A85,Sheet1!$A$4:$N$2722,10,1),"-")</f>
        <v>0</v>
      </c>
      <c r="H85" s="247">
        <f>IFERROR(VLOOKUP(A85,Sheet1!$A$4:$N$2722,11,1),"-")</f>
        <v>0</v>
      </c>
      <c r="I85" s="26">
        <f>IFERROR(VLOOKUP($A85,Sheet1!$A$4:$H$2722,8,1),"-")</f>
        <v>3.06</v>
      </c>
      <c r="J85" s="26">
        <f>I85-(I85*Cuprins!$H$38)</f>
        <v>3.06</v>
      </c>
      <c r="K85" s="9"/>
      <c r="L85" s="811"/>
    </row>
    <row r="86" spans="1:12" ht="15" customHeight="1" x14ac:dyDescent="0.3">
      <c r="A86" s="108"/>
      <c r="B86" s="610" t="str">
        <f>IFERROR(VLOOKUP(A86,Sheet1!$A$4:$H$2722,5,0),"-")</f>
        <v>-</v>
      </c>
      <c r="C86" s="597" t="e">
        <f>VLOOKUP(#REF!,Sheet1!$A$4:$H$2722,7,1)</f>
        <v>#REF!</v>
      </c>
      <c r="D86" s="622" t="e">
        <f>VLOOKUP(#REF!,Sheet1!$A$4:$H$2722,7,1)</f>
        <v>#REF!</v>
      </c>
      <c r="E86" s="264" t="str">
        <f>IFERROR(VLOOKUP(A86,Sheet1!$A$4:$N$2722,7,1),"-")</f>
        <v>-</v>
      </c>
      <c r="F86" s="238" t="str">
        <f>IFERROR(VLOOKUP(A86,Sheet1!$A$4:$N$2722,9,1),"-")</f>
        <v>-</v>
      </c>
      <c r="G86" s="264" t="str">
        <f>IFERROR(VLOOKUP(A86,Sheet1!$A$4:$N$2722,10,1),"-")</f>
        <v>-</v>
      </c>
      <c r="H86" s="264" t="str">
        <f>IFERROR(VLOOKUP(A86,Sheet1!$A$4:$N$2722,11,1),"-")</f>
        <v>-</v>
      </c>
      <c r="I86" s="302" t="str">
        <f>IFERROR(VLOOKUP($A86,Sheet1!$A$4:$H$2722,8,1),"-")</f>
        <v>-</v>
      </c>
      <c r="J86" s="43" t="str">
        <f>IFERROR(VLOOKUP($A86,Sheet1!$A$4:$H$2722,8,1),"-")</f>
        <v>-</v>
      </c>
      <c r="K86" s="9"/>
      <c r="L86" s="811"/>
    </row>
    <row r="87" spans="1:12" ht="15" customHeight="1" x14ac:dyDescent="0.3">
      <c r="K87" s="9"/>
      <c r="L87" s="811"/>
    </row>
    <row r="88" spans="1:12" ht="15" customHeight="1" x14ac:dyDescent="0.3">
      <c r="K88" s="9"/>
      <c r="L88" s="811"/>
    </row>
    <row r="89" spans="1:12" ht="15" customHeight="1" x14ac:dyDescent="0.3">
      <c r="K89" s="9"/>
      <c r="L89" s="811"/>
    </row>
    <row r="90" spans="1:12" ht="15" customHeight="1" x14ac:dyDescent="0.3">
      <c r="L90" s="811"/>
    </row>
    <row r="91" spans="1:12" ht="15" customHeight="1" x14ac:dyDescent="0.3">
      <c r="L91" s="811"/>
    </row>
    <row r="92" spans="1:12" ht="15" customHeight="1" x14ac:dyDescent="0.3">
      <c r="L92" s="811"/>
    </row>
    <row r="93" spans="1:12" ht="15" customHeight="1" x14ac:dyDescent="0.3">
      <c r="L93" s="811"/>
    </row>
    <row r="94" spans="1:12" ht="15" customHeight="1" x14ac:dyDescent="0.3">
      <c r="L94" s="811"/>
    </row>
    <row r="95" spans="1:12" ht="15" customHeight="1" x14ac:dyDescent="0.3">
      <c r="L95" s="811"/>
    </row>
    <row r="96" spans="1:12" ht="15" customHeight="1" x14ac:dyDescent="0.3">
      <c r="L96" s="811"/>
    </row>
    <row r="97" spans="1:12" ht="15" customHeight="1" x14ac:dyDescent="0.3">
      <c r="K97" s="7"/>
      <c r="L97" s="811"/>
    </row>
    <row r="98" spans="1:12" ht="15" customHeight="1" x14ac:dyDescent="0.3">
      <c r="L98" s="811"/>
    </row>
    <row r="99" spans="1:12" ht="15" customHeight="1" x14ac:dyDescent="0.3">
      <c r="L99" s="811"/>
    </row>
    <row r="100" spans="1:12" ht="15" customHeight="1" x14ac:dyDescent="0.3">
      <c r="K100" s="9"/>
      <c r="L100" s="811"/>
    </row>
    <row r="101" spans="1:12" ht="15" customHeight="1" x14ac:dyDescent="0.3">
      <c r="L101" s="811"/>
    </row>
    <row r="102" spans="1:12" ht="15" customHeight="1" x14ac:dyDescent="0.3">
      <c r="L102" s="811"/>
    </row>
    <row r="103" spans="1:12" ht="15" customHeight="1" x14ac:dyDescent="0.3">
      <c r="L103" s="811"/>
    </row>
    <row r="104" spans="1:12" ht="15" customHeight="1" x14ac:dyDescent="0.3">
      <c r="K104" s="7"/>
      <c r="L104" s="811"/>
    </row>
    <row r="105" spans="1:12" ht="15" customHeight="1" x14ac:dyDescent="0.3">
      <c r="L105" s="811"/>
    </row>
    <row r="106" spans="1:12" ht="15" customHeight="1" x14ac:dyDescent="0.3">
      <c r="L106" s="812" t="s">
        <v>3293</v>
      </c>
    </row>
    <row r="107" spans="1:12" ht="15" customHeight="1" thickBot="1" x14ac:dyDescent="0.35">
      <c r="L107" s="812"/>
    </row>
    <row r="108" spans="1:12" ht="15" customHeight="1" x14ac:dyDescent="0.3">
      <c r="A108" s="686"/>
      <c r="B108" s="794" t="s">
        <v>3302</v>
      </c>
      <c r="C108" s="794"/>
      <c r="D108" s="794"/>
      <c r="E108" s="794"/>
      <c r="F108" s="794"/>
      <c r="G108" s="794"/>
      <c r="H108" s="794"/>
      <c r="I108" s="738"/>
      <c r="J108" s="664"/>
      <c r="L108" s="812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K109" s="9"/>
      <c r="L109" s="812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812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812"/>
    </row>
    <row r="112" spans="1:12" ht="15" customHeight="1" x14ac:dyDescent="0.3">
      <c r="A112" s="667"/>
      <c r="B112" s="669" t="s">
        <v>3301</v>
      </c>
      <c r="C112" s="669"/>
      <c r="D112" s="669"/>
      <c r="E112" s="669"/>
      <c r="F112" s="669"/>
      <c r="G112" s="669"/>
      <c r="H112" s="669"/>
      <c r="I112" s="671"/>
      <c r="J112" s="672"/>
      <c r="L112" s="812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K113" s="7"/>
      <c r="L113" s="812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K114" s="7"/>
      <c r="L114" s="812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12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12"/>
    </row>
    <row r="117" spans="1:12" ht="15" customHeight="1" x14ac:dyDescent="0.3">
      <c r="A117" s="106"/>
      <c r="B117" s="773" t="str">
        <f>IFERROR(VLOOKUP(A117,Sheet1!$A$4:$H$2722,5,0),"-")</f>
        <v>-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>-</v>
      </c>
      <c r="F117" s="247" t="str">
        <f>IFERROR(VLOOKUP(A117,Sheet1!$A$4:$N$2722,9,1),"-")</f>
        <v>-</v>
      </c>
      <c r="G117" s="247" t="str">
        <f>IFERROR(VLOOKUP(A117,Sheet1!$A$4:$N$2722,10,1),"-")</f>
        <v>-</v>
      </c>
      <c r="H117" s="247" t="str">
        <f>IFERROR(VLOOKUP(A117,Sheet1!$A$4:$N$2722,11,1),"-")</f>
        <v>-</v>
      </c>
      <c r="I117" s="26" t="str">
        <f>IFERROR(VLOOKUP($A117,Sheet1!$A$4:$H$2722,8,1),"-")</f>
        <v>-</v>
      </c>
      <c r="J117" s="26" t="s">
        <v>2994</v>
      </c>
      <c r="L117" s="812"/>
    </row>
    <row r="118" spans="1:12" ht="15" customHeight="1" x14ac:dyDescent="0.3">
      <c r="A118" s="107">
        <f>Sheet1!A1772</f>
        <v>459024101000</v>
      </c>
      <c r="B118" s="744" t="str">
        <f>IFERROR(VLOOKUP(A118,Sheet1!$A$4:$H$2722,5,0),"-")</f>
        <v>Kerakoll Nanoflex 20 Kg</v>
      </c>
      <c r="C118" s="728"/>
      <c r="D118" s="745"/>
      <c r="E118" s="235" t="str">
        <f>IFERROR(VLOOKUP(A118,Sheet1!$A$4:$N$2722,7,1),"-")</f>
        <v>buc</v>
      </c>
      <c r="F118" s="237">
        <f>IFERROR(VLOOKUP(A118,Sheet1!$A$4:$N$2722,9,1),"-")</f>
        <v>0</v>
      </c>
      <c r="G118" s="242">
        <f>IFERROR(VLOOKUP(A118,Sheet1!$A$4:$N$2722,10,1),"-")</f>
        <v>0</v>
      </c>
      <c r="H118" s="235">
        <f>IFERROR(VLOOKUP(A118,Sheet1!$A$4:$N$2722,11,1),"-")</f>
        <v>0</v>
      </c>
      <c r="I118" s="292">
        <f>IFERROR(VLOOKUP($A118,Sheet1!$A$4:$H$2722,8,1),"-")</f>
        <v>322.11</v>
      </c>
      <c r="J118" s="42">
        <f>I118-(I118*Cuprins!$H$38)</f>
        <v>322.11</v>
      </c>
      <c r="L118" s="812"/>
    </row>
    <row r="119" spans="1:12" ht="15" customHeight="1" x14ac:dyDescent="0.3">
      <c r="A119" s="106">
        <f>Sheet1!A1773</f>
        <v>459024102000</v>
      </c>
      <c r="B119" s="773" t="str">
        <f>IFERROR(VLOOKUP(A119,Sheet1!$A$4:$H$2722,5,0),"-")</f>
        <v>Kerakoll Kerabuild Eco Osmocem Gri 25kg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>buc</v>
      </c>
      <c r="F119" s="247">
        <f>IFERROR(VLOOKUP(A119,Sheet1!$A$4:$N$2722,9,1),"-")</f>
        <v>0</v>
      </c>
      <c r="G119" s="247">
        <f>IFERROR(VLOOKUP(A119,Sheet1!$A$4:$N$2722,10,1),"-")</f>
        <v>0</v>
      </c>
      <c r="H119" s="247">
        <f>IFERROR(VLOOKUP(A119,Sheet1!$A$4:$N$2722,11,1),"-")</f>
        <v>0</v>
      </c>
      <c r="I119" s="26">
        <f>IFERROR(VLOOKUP($A119,Sheet1!$A$4:$H$2722,8,1),"-")</f>
        <v>24.45</v>
      </c>
      <c r="J119" s="26">
        <f>I119-(I119*Cuprins!$H$38)</f>
        <v>24.45</v>
      </c>
      <c r="L119" s="812"/>
    </row>
    <row r="120" spans="1:12" ht="15" customHeight="1" x14ac:dyDescent="0.3">
      <c r="A120" s="107">
        <f>Sheet1!A1774</f>
        <v>459024102500</v>
      </c>
      <c r="B120" s="744" t="str">
        <f>IFERROR(VLOOKUP(A120,Sheet1!$A$4:$H$2722,5,0),"-")</f>
        <v>Kerakoll Nanodefense Eco 15 kg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>buc</v>
      </c>
      <c r="F120" s="237">
        <f>IFERROR(VLOOKUP(A120,Sheet1!$A$4:$N$2722,9,1),"-")</f>
        <v>0</v>
      </c>
      <c r="G120" s="242">
        <f>IFERROR(VLOOKUP(A120,Sheet1!$A$4:$N$2722,10,1),"-")</f>
        <v>0</v>
      </c>
      <c r="H120" s="235">
        <f>IFERROR(VLOOKUP(A120,Sheet1!$A$4:$N$2722,11,1),"-")</f>
        <v>0</v>
      </c>
      <c r="I120" s="292">
        <f>IFERROR(VLOOKUP($A120,Sheet1!$A$4:$H$2722,8,1),"-")</f>
        <v>27.79</v>
      </c>
      <c r="J120" s="42">
        <f>I120-(I120*Cuprins!$H$38)</f>
        <v>27.79</v>
      </c>
      <c r="L120" s="812"/>
    </row>
    <row r="121" spans="1:12" ht="15" customHeight="1" x14ac:dyDescent="0.3">
      <c r="A121" s="106">
        <f>Sheet1!A1775</f>
        <v>459024103000</v>
      </c>
      <c r="B121" s="773" t="str">
        <f>IFERROR(VLOOKUP(A121,Sheet1!$A$4:$H$2722,5,0),"-")</f>
        <v>Kerabuild Eco Idropren 20kg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>buc</v>
      </c>
      <c r="F121" s="247">
        <f>IFERROR(VLOOKUP(A121,Sheet1!$A$4:$N$2722,9,1),"-")</f>
        <v>0</v>
      </c>
      <c r="G121" s="247">
        <f>IFERROR(VLOOKUP(A121,Sheet1!$A$4:$N$2722,10,1),"-")</f>
        <v>0</v>
      </c>
      <c r="H121" s="247">
        <f>IFERROR(VLOOKUP(A121,Sheet1!$A$4:$N$2722,11,1),"-")</f>
        <v>0</v>
      </c>
      <c r="I121" s="26">
        <f>IFERROR(VLOOKUP($A121,Sheet1!$A$4:$H$2722,8,1),"-")</f>
        <v>248.97</v>
      </c>
      <c r="J121" s="26">
        <f>I121-(I121*Cuprins!$H$38)</f>
        <v>248.97</v>
      </c>
      <c r="L121" s="494">
        <f>L69+1</f>
        <v>121</v>
      </c>
    </row>
    <row r="122" spans="1:12" ht="15" customHeight="1" x14ac:dyDescent="0.3">
      <c r="A122" s="107">
        <f>Sheet1!A1776</f>
        <v>459024104000</v>
      </c>
      <c r="B122" s="744" t="str">
        <f>IFERROR(VLOOKUP(A122,Sheet1!$A$4:$H$2722,5,0),"-")</f>
        <v>Kerakoll Nanodefense  20 Kg</v>
      </c>
      <c r="C122" s="728" t="e">
        <f>VLOOKUP(#REF!,Sheet1!$A$4:$H$2722,7,1)</f>
        <v>#REF!</v>
      </c>
      <c r="D122" s="745" t="e">
        <f>VLOOKUP(#REF!,Sheet1!$A$4:$H$2722,7,1)</f>
        <v>#REF!</v>
      </c>
      <c r="E122" s="235" t="str">
        <f>IFERROR(VLOOKUP(A122,Sheet1!$A$4:$N$2722,7,1),"-")</f>
        <v>buc</v>
      </c>
      <c r="F122" s="237">
        <f>IFERROR(VLOOKUP(A122,Sheet1!$A$4:$N$2722,9,1),"-")</f>
        <v>0</v>
      </c>
      <c r="G122" s="242">
        <f>IFERROR(VLOOKUP(A122,Sheet1!$A$4:$N$2722,10,1),"-")</f>
        <v>0</v>
      </c>
      <c r="H122" s="235">
        <f>IFERROR(VLOOKUP(A122,Sheet1!$A$4:$N$2722,11,1),"-")</f>
        <v>0</v>
      </c>
      <c r="I122" s="292">
        <f>IFERROR(VLOOKUP($A122,Sheet1!$A$4:$H$2722,8,1),"-")</f>
        <v>26.55</v>
      </c>
      <c r="J122" s="42">
        <f>I122-(I122*Cuprins!$H$38)</f>
        <v>26.55</v>
      </c>
      <c r="L122" s="494"/>
    </row>
    <row r="123" spans="1:12" ht="15" customHeight="1" x14ac:dyDescent="0.3">
      <c r="A123" s="106">
        <f>Sheet1!A1777</f>
        <v>459024107000</v>
      </c>
      <c r="B123" s="773" t="str">
        <f>IFERROR(VLOOKUP(A123,Sheet1!$A$4:$H$2722,5,0),"-")</f>
        <v xml:space="preserve">KERAKOLL KERAKOVER  ECO METEOR 10L 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>buc</v>
      </c>
      <c r="F123" s="247">
        <f>IFERROR(VLOOKUP(A123,Sheet1!$A$4:$N$2722,9,1),"-")</f>
        <v>0</v>
      </c>
      <c r="G123" s="247">
        <f>IFERROR(VLOOKUP(A123,Sheet1!$A$4:$N$2722,10,1),"-")</f>
        <v>0</v>
      </c>
      <c r="H123" s="247">
        <f>IFERROR(VLOOKUP(A123,Sheet1!$A$4:$N$2722,11,1),"-")</f>
        <v>0</v>
      </c>
      <c r="I123" s="26">
        <f>IFERROR(VLOOKUP($A123,Sheet1!$A$4:$H$2722,8,1),"-")</f>
        <v>495.05</v>
      </c>
      <c r="J123" s="26">
        <f>I123-(I123*Cuprins!$H$38)</f>
        <v>495.05</v>
      </c>
      <c r="L123" s="811" t="s">
        <v>3292</v>
      </c>
    </row>
    <row r="124" spans="1:12" ht="15" customHeight="1" x14ac:dyDescent="0.3">
      <c r="A124" s="107">
        <f>Sheet1!A1778</f>
        <v>459024104500</v>
      </c>
      <c r="B124" s="744" t="str">
        <f>IFERROR(VLOOKUP(A124,Sheet1!$A$4:$H$2722,5,0),"-")</f>
        <v>Kerakoll Nanodefense Eco 5 kg</v>
      </c>
      <c r="C124" s="728" t="e">
        <f>VLOOKUP(#REF!,Sheet1!$A$4:$H$2722,7,1)</f>
        <v>#REF!</v>
      </c>
      <c r="D124" s="745" t="e">
        <f>VLOOKUP(#REF!,Sheet1!$A$4:$H$2722,7,1)</f>
        <v>#REF!</v>
      </c>
      <c r="E124" s="235" t="str">
        <f>IFERROR(VLOOKUP(A124,Sheet1!$A$4:$N$2722,7,1),"-")</f>
        <v>buc</v>
      </c>
      <c r="F124" s="237">
        <f>IFERROR(VLOOKUP(A124,Sheet1!$A$4:$N$2722,9,1),"-")</f>
        <v>0</v>
      </c>
      <c r="G124" s="242">
        <f>IFERROR(VLOOKUP(A124,Sheet1!$A$4:$N$2722,10,1),"-")</f>
        <v>0</v>
      </c>
      <c r="H124" s="235">
        <f>IFERROR(VLOOKUP(A124,Sheet1!$A$4:$N$2722,11,1),"-")</f>
        <v>0</v>
      </c>
      <c r="I124" s="292">
        <f>IFERROR(VLOOKUP($A124,Sheet1!$A$4:$H$2722,8,1),"-")</f>
        <v>26.55</v>
      </c>
      <c r="J124" s="42">
        <f>I124-(I124*Cuprins!$H$38)</f>
        <v>26.55</v>
      </c>
      <c r="K124" s="8"/>
      <c r="L124" s="811"/>
    </row>
    <row r="125" spans="1:12" ht="15" customHeight="1" x14ac:dyDescent="0.3">
      <c r="A125" s="106">
        <f>Sheet1!A1779</f>
        <v>459024105000</v>
      </c>
      <c r="B125" s="773" t="str">
        <f>IFERROR(VLOOKUP(A125,Sheet1!$A$4:$H$2722,5,0),"-")</f>
        <v>Kerakoll Nanodefense Eco 20 kg</v>
      </c>
      <c r="C125" s="774" t="e">
        <f>VLOOKUP(#REF!,Sheet1!$A$4:$H$2722,7,1)</f>
        <v>#REF!</v>
      </c>
      <c r="D125" s="775" t="e">
        <f>VLOOKUP(#REF!,Sheet1!$A$4:$H$2722,7,1)</f>
        <v>#REF!</v>
      </c>
      <c r="E125" s="247" t="str">
        <f>IFERROR(VLOOKUP(A125,Sheet1!$A$4:$N$2722,7,1),"-")</f>
        <v>buc</v>
      </c>
      <c r="F125" s="247">
        <f>IFERROR(VLOOKUP(A125,Sheet1!$A$4:$N$2722,9,1),"-")</f>
        <v>0</v>
      </c>
      <c r="G125" s="247">
        <f>IFERROR(VLOOKUP(A125,Sheet1!$A$4:$N$2722,10,1),"-")</f>
        <v>0</v>
      </c>
      <c r="H125" s="247">
        <f>IFERROR(VLOOKUP(A125,Sheet1!$A$4:$N$2722,11,1),"-")</f>
        <v>0</v>
      </c>
      <c r="I125" s="26">
        <f>IFERROR(VLOOKUP($A125,Sheet1!$A$4:$H$2722,8,1),"-")</f>
        <v>26.55</v>
      </c>
      <c r="J125" s="26">
        <f>I125-(I125*Cuprins!$H$38)</f>
        <v>26.55</v>
      </c>
      <c r="L125" s="811"/>
    </row>
    <row r="126" spans="1:12" ht="15" customHeight="1" x14ac:dyDescent="0.3">
      <c r="A126" s="107">
        <f>Sheet1!A1780</f>
        <v>459024106000</v>
      </c>
      <c r="B126" s="744" t="str">
        <f>IFERROR(VLOOKUP(A126,Sheet1!$A$4:$H$2722,5,0),"-")</f>
        <v xml:space="preserve">KERAKOLL KERAKOVER  ECO METEOR 5L </v>
      </c>
      <c r="C126" s="728" t="e">
        <f>VLOOKUP(#REF!,Sheet1!$A$4:$H$2722,7,1)</f>
        <v>#REF!</v>
      </c>
      <c r="D126" s="745" t="e">
        <f>VLOOKUP(#REF!,Sheet1!$A$4:$H$2722,7,1)</f>
        <v>#REF!</v>
      </c>
      <c r="E126" s="235" t="str">
        <f>IFERROR(VLOOKUP(A126,Sheet1!$A$4:$N$2722,7,1),"-")</f>
        <v>buc</v>
      </c>
      <c r="F126" s="237">
        <f>IFERROR(VLOOKUP(A126,Sheet1!$A$4:$N$2722,9,1),"-")</f>
        <v>0</v>
      </c>
      <c r="G126" s="242">
        <f>IFERROR(VLOOKUP(A126,Sheet1!$A$4:$N$2722,10,1),"-")</f>
        <v>0</v>
      </c>
      <c r="H126" s="235">
        <f>IFERROR(VLOOKUP(A126,Sheet1!$A$4:$N$2722,11,1),"-")</f>
        <v>0</v>
      </c>
      <c r="I126" s="292">
        <f>IFERROR(VLOOKUP($A126,Sheet1!$A$4:$H$2722,8,1),"-")</f>
        <v>26.55</v>
      </c>
      <c r="J126" s="42">
        <f>I126-(I126*Cuprins!$H$38)</f>
        <v>26.55</v>
      </c>
      <c r="L126" s="811"/>
    </row>
    <row r="127" spans="1:12" ht="15" customHeight="1" x14ac:dyDescent="0.3">
      <c r="A127" s="106">
        <f>Sheet1!A1781</f>
        <v>459024106500</v>
      </c>
      <c r="B127" s="773" t="str">
        <f>IFERROR(VLOOKUP(A127,Sheet1!$A$4:$H$2722,5,0),"-")</f>
        <v>Kerakoll Geolite Magma 20,  25 kg</v>
      </c>
      <c r="C127" s="774" t="e">
        <f>VLOOKUP(#REF!,Sheet1!$A$4:$H$2722,7,1)</f>
        <v>#REF!</v>
      </c>
      <c r="D127" s="775" t="e">
        <f>VLOOKUP(#REF!,Sheet1!$A$4:$H$2722,7,1)</f>
        <v>#REF!</v>
      </c>
      <c r="E127" s="247" t="str">
        <f>IFERROR(VLOOKUP(A127,Sheet1!$A$4:$N$2722,7,1),"-")</f>
        <v>buc</v>
      </c>
      <c r="F127" s="247">
        <f>IFERROR(VLOOKUP(A127,Sheet1!$A$4:$N$2722,9,1),"-")</f>
        <v>0</v>
      </c>
      <c r="G127" s="247">
        <f>IFERROR(VLOOKUP(A127,Sheet1!$A$4:$N$2722,10,1),"-")</f>
        <v>0</v>
      </c>
      <c r="H127" s="247">
        <f>IFERROR(VLOOKUP(A127,Sheet1!$A$4:$N$2722,11,1),"-")</f>
        <v>0</v>
      </c>
      <c r="I127" s="26">
        <f>IFERROR(VLOOKUP($A127,Sheet1!$A$4:$H$2722,8,1),"-")</f>
        <v>26.55</v>
      </c>
      <c r="J127" s="26">
        <f>I127-(I127*Cuprins!$H$38)</f>
        <v>26.55</v>
      </c>
      <c r="L127" s="811"/>
    </row>
    <row r="128" spans="1:12" ht="15" customHeight="1" x14ac:dyDescent="0.3">
      <c r="A128" s="107">
        <f>Sheet1!A1782</f>
        <v>459024107500</v>
      </c>
      <c r="B128" s="744" t="str">
        <f>IFERROR(VLOOKUP(A128,Sheet1!$A$4:$H$2722,5,0),"-")</f>
        <v>Kerakoll Nanosil Eco 290 ml</v>
      </c>
      <c r="C128" s="728" t="e">
        <f>VLOOKUP(#REF!,Sheet1!$A$4:$H$2722,7,1)</f>
        <v>#REF!</v>
      </c>
      <c r="D128" s="745" t="e">
        <f>VLOOKUP(#REF!,Sheet1!$A$4:$H$2722,7,1)</f>
        <v>#REF!</v>
      </c>
      <c r="E128" s="235" t="str">
        <f>IFERROR(VLOOKUP(A128,Sheet1!$A$4:$N$2722,7,1),"-")</f>
        <v>buc</v>
      </c>
      <c r="F128" s="237">
        <f>IFERROR(VLOOKUP(A128,Sheet1!$A$4:$N$2722,9,1),"-")</f>
        <v>0</v>
      </c>
      <c r="G128" s="242">
        <f>IFERROR(VLOOKUP(A128,Sheet1!$A$4:$N$2722,10,1),"-")</f>
        <v>0</v>
      </c>
      <c r="H128" s="235">
        <f>IFERROR(VLOOKUP(A128,Sheet1!$A$4:$N$2722,11,1),"-")</f>
        <v>0</v>
      </c>
      <c r="I128" s="292">
        <f>IFERROR(VLOOKUP($A128,Sheet1!$A$4:$H$2722,8,1),"-")</f>
        <v>43.73</v>
      </c>
      <c r="J128" s="42">
        <f>I128-(I128*Cuprins!$H$38)</f>
        <v>43.73</v>
      </c>
      <c r="L128" s="811"/>
    </row>
    <row r="129" spans="1:12" ht="15" customHeight="1" x14ac:dyDescent="0.3">
      <c r="A129" s="106">
        <f>Sheet1!A1783</f>
        <v>459024108000</v>
      </c>
      <c r="B129" s="773" t="str">
        <f>IFERROR(VLOOKUP(A129,Sheet1!$A$4:$H$2722,5,0),"-")</f>
        <v>Kerakoll Kerakover Acrilsilossanico 15lt</v>
      </c>
      <c r="C129" s="774" t="e">
        <f>VLOOKUP(#REF!,Sheet1!$A$4:$H$2722,7,1)</f>
        <v>#REF!</v>
      </c>
      <c r="D129" s="775" t="e">
        <f>VLOOKUP(#REF!,Sheet1!$A$4:$H$2722,7,1)</f>
        <v>#REF!</v>
      </c>
      <c r="E129" s="247" t="str">
        <f>IFERROR(VLOOKUP(A129,Sheet1!$A$4:$N$2722,7,1),"-")</f>
        <v>buc</v>
      </c>
      <c r="F129" s="247">
        <f>IFERROR(VLOOKUP(A129,Sheet1!$A$4:$N$2722,9,1),"-")</f>
        <v>0</v>
      </c>
      <c r="G129" s="247">
        <f>IFERROR(VLOOKUP(A129,Sheet1!$A$4:$N$2722,10,1),"-")</f>
        <v>0</v>
      </c>
      <c r="H129" s="247">
        <f>IFERROR(VLOOKUP(A129,Sheet1!$A$4:$N$2722,11,1),"-")</f>
        <v>0</v>
      </c>
      <c r="I129" s="26">
        <f>IFERROR(VLOOKUP($A129,Sheet1!$A$4:$H$2722,8,1),"-")</f>
        <v>41</v>
      </c>
      <c r="J129" s="26">
        <f>I129-(I129*Cuprins!$H$38)</f>
        <v>41</v>
      </c>
      <c r="L129" s="811"/>
    </row>
    <row r="130" spans="1:12" ht="15" customHeight="1" x14ac:dyDescent="0.3">
      <c r="A130" s="107">
        <f>Sheet1!A1784</f>
        <v>459024200500</v>
      </c>
      <c r="B130" s="744" t="str">
        <f>IFERROR(VLOOKUP(A130,Sheet1!$A$4:$H$2722,5,0),"-")</f>
        <v>Kerakoll AQUASTOP TRAFFIC 10 kg</v>
      </c>
      <c r="C130" s="728" t="e">
        <f>VLOOKUP(#REF!,Sheet1!$A$4:$H$2722,7,1)</f>
        <v>#REF!</v>
      </c>
      <c r="D130" s="745" t="e">
        <f>VLOOKUP(#REF!,Sheet1!$A$4:$H$2722,7,1)</f>
        <v>#REF!</v>
      </c>
      <c r="E130" s="235" t="str">
        <f>IFERROR(VLOOKUP(A130,Sheet1!$A$4:$N$2722,7,1),"-")</f>
        <v>buc</v>
      </c>
      <c r="F130" s="237">
        <f>IFERROR(VLOOKUP(A130,Sheet1!$A$4:$N$2722,9,1),"-")</f>
        <v>0</v>
      </c>
      <c r="G130" s="242">
        <f>IFERROR(VLOOKUP(A130,Sheet1!$A$4:$N$2722,10,1),"-")</f>
        <v>0</v>
      </c>
      <c r="H130" s="235">
        <f>IFERROR(VLOOKUP(A130,Sheet1!$A$4:$N$2722,11,1),"-")</f>
        <v>0</v>
      </c>
      <c r="I130" s="292">
        <f>IFERROR(VLOOKUP($A130,Sheet1!$A$4:$H$2722,8,1),"-")</f>
        <v>41.09</v>
      </c>
      <c r="J130" s="42">
        <f>I130-(I130*Cuprins!$H$38)</f>
        <v>41.09</v>
      </c>
      <c r="L130" s="811"/>
    </row>
    <row r="131" spans="1:12" ht="15" customHeight="1" x14ac:dyDescent="0.3">
      <c r="A131" s="106">
        <f>Sheet1!A1785</f>
        <v>459024201000</v>
      </c>
      <c r="B131" s="773" t="str">
        <f>IFERROR(VLOOKUP(A131,Sheet1!$A$4:$H$2722,5,0),"-")</f>
        <v>AQUASTOP 70 50M/ROLA</v>
      </c>
      <c r="C131" s="774" t="e">
        <f>VLOOKUP(#REF!,Sheet1!$A$4:$H$2722,7,1)</f>
        <v>#REF!</v>
      </c>
      <c r="D131" s="775" t="e">
        <f>VLOOKUP(#REF!,Sheet1!$A$4:$H$2722,7,1)</f>
        <v>#REF!</v>
      </c>
      <c r="E131" s="247" t="str">
        <f>IFERROR(VLOOKUP(A131,Sheet1!$A$4:$N$2722,7,1),"-")</f>
        <v>rol</v>
      </c>
      <c r="F131" s="247">
        <f>IFERROR(VLOOKUP(A131,Sheet1!$A$4:$N$2722,9,1),"-")</f>
        <v>70</v>
      </c>
      <c r="G131" s="247">
        <f>IFERROR(VLOOKUP(A131,Sheet1!$A$4:$N$2722,10,1),"-")</f>
        <v>0</v>
      </c>
      <c r="H131" s="247">
        <f>IFERROR(VLOOKUP(A131,Sheet1!$A$4:$N$2722,11,1),"-")</f>
        <v>50000</v>
      </c>
      <c r="I131" s="26">
        <f>IFERROR(VLOOKUP($A131,Sheet1!$A$4:$H$2722,8,1),"-")</f>
        <v>8.91</v>
      </c>
      <c r="J131" s="26">
        <f>I131-(I131*Cuprins!$H$38)</f>
        <v>8.91</v>
      </c>
      <c r="L131" s="811"/>
    </row>
    <row r="132" spans="1:12" ht="15" customHeight="1" x14ac:dyDescent="0.3">
      <c r="A132" s="107">
        <f>Sheet1!A1786</f>
        <v>459024202000</v>
      </c>
      <c r="B132" s="744" t="str">
        <f>IFERROR(VLOOKUP(A132,Sheet1!$A$4:$H$2722,5,0),"-")</f>
        <v>AQUASTOP 100 30M/ROLA</v>
      </c>
      <c r="C132" s="728" t="e">
        <f>VLOOKUP(#REF!,Sheet1!$A$4:$H$2722,7,1)</f>
        <v>#REF!</v>
      </c>
      <c r="D132" s="745" t="e">
        <f>VLOOKUP(#REF!,Sheet1!$A$4:$H$2722,7,1)</f>
        <v>#REF!</v>
      </c>
      <c r="E132" s="235" t="str">
        <f>IFERROR(VLOOKUP(A132,Sheet1!$A$4:$N$2722,7,1),"-")</f>
        <v>rol</v>
      </c>
      <c r="F132" s="237">
        <f>IFERROR(VLOOKUP(A132,Sheet1!$A$4:$N$2722,9,1),"-")</f>
        <v>0</v>
      </c>
      <c r="G132" s="242">
        <f>IFERROR(VLOOKUP(A132,Sheet1!$A$4:$N$2722,10,1),"-")</f>
        <v>100</v>
      </c>
      <c r="H132" s="235">
        <f>IFERROR(VLOOKUP(A132,Sheet1!$A$4:$N$2722,11,1),"-")</f>
        <v>30000</v>
      </c>
      <c r="I132" s="292">
        <f>IFERROR(VLOOKUP($A132,Sheet1!$A$4:$H$2722,8,1),"-")</f>
        <v>10.87</v>
      </c>
      <c r="J132" s="42">
        <f>I132-(I132*Cuprins!$H$38)</f>
        <v>10.87</v>
      </c>
      <c r="L132" s="811"/>
    </row>
    <row r="133" spans="1:12" ht="15" customHeight="1" x14ac:dyDescent="0.3">
      <c r="A133" s="106">
        <f>Sheet1!A1787</f>
        <v>459024203000</v>
      </c>
      <c r="B133" s="773" t="str">
        <f>IFERROR(VLOOKUP(A133,Sheet1!$A$4:$H$2722,5,0),"-")</f>
        <v>Kerakoll Aquastop AR1 Rete Alcalina Rola</v>
      </c>
      <c r="C133" s="774" t="e">
        <f>VLOOKUP(#REF!,Sheet1!$A$4:$H$2722,7,1)</f>
        <v>#REF!</v>
      </c>
      <c r="D133" s="775" t="e">
        <f>VLOOKUP(#REF!,Sheet1!$A$4:$H$2722,7,1)</f>
        <v>#REF!</v>
      </c>
      <c r="E133" s="247" t="str">
        <f>IFERROR(VLOOKUP(A133,Sheet1!$A$4:$N$2722,7,1),"-")</f>
        <v>rol</v>
      </c>
      <c r="F133" s="247">
        <f>IFERROR(VLOOKUP(A133,Sheet1!$A$4:$N$2722,9,1),"-")</f>
        <v>0</v>
      </c>
      <c r="G133" s="247">
        <f>IFERROR(VLOOKUP(A133,Sheet1!$A$4:$N$2722,10,1),"-")</f>
        <v>0</v>
      </c>
      <c r="H133" s="247">
        <f>IFERROR(VLOOKUP(A133,Sheet1!$A$4:$N$2722,11,1),"-")</f>
        <v>0</v>
      </c>
      <c r="I133" s="26">
        <f>IFERROR(VLOOKUP($A133,Sheet1!$A$4:$H$2722,8,1),"-")</f>
        <v>396.28</v>
      </c>
      <c r="J133" s="26">
        <f>I133-(I133*Cuprins!$H$38)</f>
        <v>396.28</v>
      </c>
      <c r="K133" s="7"/>
      <c r="L133" s="811"/>
    </row>
    <row r="134" spans="1:12" ht="15" customHeight="1" x14ac:dyDescent="0.3">
      <c r="A134" s="107">
        <f>Sheet1!A1788</f>
        <v>459024203500</v>
      </c>
      <c r="B134" s="744" t="str">
        <f>IFERROR(VLOOKUP(A134,Sheet1!$A$4:$H$2722,5,0),"-")</f>
        <v>Kerakoll Aquastop BT Nastro 2x15 m</v>
      </c>
      <c r="C134" s="728" t="e">
        <f>VLOOKUP(#REF!,Sheet1!$A$4:$H$2722,7,1)</f>
        <v>#REF!</v>
      </c>
      <c r="D134" s="745" t="e">
        <f>VLOOKUP(#REF!,Sheet1!$A$4:$H$2722,7,1)</f>
        <v>#REF!</v>
      </c>
      <c r="E134" s="235" t="str">
        <f>IFERROR(VLOOKUP(A134,Sheet1!$A$4:$N$2722,7,1),"-")</f>
        <v>buc</v>
      </c>
      <c r="F134" s="237">
        <f>IFERROR(VLOOKUP(A134,Sheet1!$A$4:$N$2722,9,1),"-")</f>
        <v>0</v>
      </c>
      <c r="G134" s="242">
        <f>IFERROR(VLOOKUP(A134,Sheet1!$A$4:$N$2722,10,1),"-")</f>
        <v>0</v>
      </c>
      <c r="H134" s="235">
        <f>IFERROR(VLOOKUP(A134,Sheet1!$A$4:$N$2722,11,1),"-")</f>
        <v>30000</v>
      </c>
      <c r="I134" s="292">
        <f>IFERROR(VLOOKUP($A134,Sheet1!$A$4:$H$2722,8,1),"-")</f>
        <v>25.68</v>
      </c>
      <c r="J134" s="42">
        <f>I134-(I134*Cuprins!$H$38)</f>
        <v>25.68</v>
      </c>
      <c r="K134" s="9"/>
      <c r="L134" s="811"/>
    </row>
    <row r="135" spans="1:12" ht="15" customHeight="1" x14ac:dyDescent="0.3">
      <c r="A135" s="106">
        <f>Sheet1!A1789</f>
        <v>459024204000</v>
      </c>
      <c r="B135" s="773" t="str">
        <f>IFERROR(VLOOKUP(A135,Sheet1!$A$4:$H$2722,5,0),"-")</f>
        <v>Kerakoll Idrojoint 220 Flex 30 ml</v>
      </c>
      <c r="C135" s="774" t="e">
        <f>VLOOKUP(#REF!,Sheet1!$A$4:$H$2722,7,1)</f>
        <v>#REF!</v>
      </c>
      <c r="D135" s="775" t="e">
        <f>VLOOKUP(#REF!,Sheet1!$A$4:$H$2722,7,1)</f>
        <v>#REF!</v>
      </c>
      <c r="E135" s="247" t="str">
        <f>IFERROR(VLOOKUP(A135,Sheet1!$A$4:$N$2722,7,1),"-")</f>
        <v>buc</v>
      </c>
      <c r="F135" s="247">
        <f>IFERROR(VLOOKUP(A135,Sheet1!$A$4:$N$2722,9,1),"-")</f>
        <v>0</v>
      </c>
      <c r="G135" s="247">
        <f>IFERROR(VLOOKUP(A135,Sheet1!$A$4:$N$2722,10,1),"-")</f>
        <v>0</v>
      </c>
      <c r="H135" s="247">
        <f>IFERROR(VLOOKUP(A135,Sheet1!$A$4:$N$2722,11,1),"-")</f>
        <v>30000</v>
      </c>
      <c r="I135" s="26">
        <f>IFERROR(VLOOKUP($A135,Sheet1!$A$4:$H$2722,8,1),"-")</f>
        <v>56.85</v>
      </c>
      <c r="J135" s="26">
        <f>I135-(I135*Cuprins!$H$38)</f>
        <v>56.85</v>
      </c>
      <c r="L135" s="811"/>
    </row>
    <row r="136" spans="1:12" ht="15" customHeight="1" x14ac:dyDescent="0.3">
      <c r="A136" s="107">
        <f>Sheet1!A1790</f>
        <v>459024204500</v>
      </c>
      <c r="B136" s="744" t="str">
        <f>IFERROR(VLOOKUP(A136,Sheet1!$A$4:$H$2722,5,0),"-")</f>
        <v>Kerakoll Idropren Bentonite 1 ml</v>
      </c>
      <c r="C136" s="728" t="e">
        <f>VLOOKUP(#REF!,Sheet1!$A$4:$H$2722,7,1)</f>
        <v>#REF!</v>
      </c>
      <c r="D136" s="745" t="e">
        <f>VLOOKUP(#REF!,Sheet1!$A$4:$H$2722,7,1)</f>
        <v>#REF!</v>
      </c>
      <c r="E136" s="235" t="str">
        <f>IFERROR(VLOOKUP(A136,Sheet1!$A$4:$N$2722,7,1),"-")</f>
        <v>buc</v>
      </c>
      <c r="F136" s="237">
        <f>IFERROR(VLOOKUP(A136,Sheet1!$A$4:$N$2722,9,1),"-")</f>
        <v>0</v>
      </c>
      <c r="G136" s="242">
        <f>IFERROR(VLOOKUP(A136,Sheet1!$A$4:$N$2722,10,1),"-")</f>
        <v>0</v>
      </c>
      <c r="H136" s="235">
        <f>IFERROR(VLOOKUP(A136,Sheet1!$A$4:$N$2722,11,1),"-")</f>
        <v>1000</v>
      </c>
      <c r="I136" s="292">
        <f>IFERROR(VLOOKUP($A136,Sheet1!$A$4:$H$2722,8,1),"-")</f>
        <v>52.07</v>
      </c>
      <c r="J136" s="42">
        <f>I136-(I136*Cuprins!$H$38)</f>
        <v>52.07</v>
      </c>
      <c r="K136" s="9"/>
      <c r="L136" s="811"/>
    </row>
    <row r="137" spans="1:12" ht="15" customHeight="1" x14ac:dyDescent="0.3">
      <c r="A137" s="106">
        <f>Sheet1!A1791</f>
        <v>459024301000</v>
      </c>
      <c r="B137" s="773" t="str">
        <f>IFERROR(VLOOKUP(A137,Sheet1!$A$4:$H$2722,5,0),"-")</f>
        <v>AquaForm DC unghi picurator</v>
      </c>
      <c r="C137" s="774" t="e">
        <f>VLOOKUP(#REF!,Sheet1!$A$4:$H$2722,7,1)</f>
        <v>#REF!</v>
      </c>
      <c r="D137" s="775" t="e">
        <f>VLOOKUP(#REF!,Sheet1!$A$4:$H$2722,7,1)</f>
        <v>#REF!</v>
      </c>
      <c r="E137" s="247" t="str">
        <f>IFERROR(VLOOKUP(A137,Sheet1!$A$4:$N$2722,7,1),"-")</f>
        <v>buc</v>
      </c>
      <c r="F137" s="247">
        <f>IFERROR(VLOOKUP(A137,Sheet1!$A$4:$N$2722,9,1),"-")</f>
        <v>0</v>
      </c>
      <c r="G137" s="247">
        <f>IFERROR(VLOOKUP(A137,Sheet1!$A$4:$N$2722,10,1),"-")</f>
        <v>0</v>
      </c>
      <c r="H137" s="247">
        <f>IFERROR(VLOOKUP(A137,Sheet1!$A$4:$N$2722,11,1),"-")</f>
        <v>0</v>
      </c>
      <c r="I137" s="26">
        <f>IFERROR(VLOOKUP($A137,Sheet1!$A$4:$H$2722,8,1),"-")</f>
        <v>178.71</v>
      </c>
      <c r="J137" s="26">
        <f>I137-(I137*Cuprins!$H$38)</f>
        <v>178.71</v>
      </c>
      <c r="K137" s="9"/>
      <c r="L137" s="811"/>
    </row>
    <row r="138" spans="1:12" ht="15" customHeight="1" x14ac:dyDescent="0.3">
      <c r="A138" s="107">
        <f>Sheet1!A1792</f>
        <v>459024302000</v>
      </c>
      <c r="B138" s="744" t="str">
        <f>IFERROR(VLOOKUP(A138,Sheet1!$A$4:$H$2722,5,0),"-")</f>
        <v>AquaForm D Profil Picurator 3 M</v>
      </c>
      <c r="C138" s="728" t="e">
        <f>VLOOKUP(#REF!,Sheet1!$A$4:$H$2722,7,1)</f>
        <v>#REF!</v>
      </c>
      <c r="D138" s="745" t="e">
        <f>VLOOKUP(#REF!,Sheet1!$A$4:$H$2722,7,1)</f>
        <v>#REF!</v>
      </c>
      <c r="E138" s="235" t="str">
        <f>IFERROR(VLOOKUP(A138,Sheet1!$A$4:$N$2722,7,1),"-")</f>
        <v>buc</v>
      </c>
      <c r="F138" s="237">
        <f>IFERROR(VLOOKUP(A138,Sheet1!$A$4:$N$2722,9,1),"-")</f>
        <v>0</v>
      </c>
      <c r="G138" s="242">
        <f>IFERROR(VLOOKUP(A138,Sheet1!$A$4:$N$2722,10,1),"-")</f>
        <v>0</v>
      </c>
      <c r="H138" s="235">
        <f>IFERROR(VLOOKUP(A138,Sheet1!$A$4:$N$2722,11,1),"-")</f>
        <v>3000</v>
      </c>
      <c r="I138" s="292">
        <f>IFERROR(VLOOKUP($A138,Sheet1!$A$4:$H$2722,8,1),"-")</f>
        <v>318.88</v>
      </c>
      <c r="J138" s="42">
        <f>I138-(I138*Cuprins!$H$38)</f>
        <v>318.88</v>
      </c>
      <c r="K138" s="9"/>
      <c r="L138" s="811"/>
    </row>
    <row r="139" spans="1:12" ht="15" customHeight="1" x14ac:dyDescent="0.3">
      <c r="A139" s="106">
        <f>Sheet1!A1793</f>
        <v>459024303000</v>
      </c>
      <c r="B139" s="773" t="str">
        <f>IFERROR(VLOOKUP(A139,Sheet1!$A$4:$H$2722,5,0),"-")</f>
        <v>AquaForm DL racord picurator</v>
      </c>
      <c r="C139" s="774" t="e">
        <f>VLOOKUP(#REF!,Sheet1!$A$4:$H$2722,7,1)</f>
        <v>#REF!</v>
      </c>
      <c r="D139" s="775" t="e">
        <f>VLOOKUP(#REF!,Sheet1!$A$4:$H$2722,7,1)</f>
        <v>#REF!</v>
      </c>
      <c r="E139" s="247" t="str">
        <f>IFERROR(VLOOKUP(A139,Sheet1!$A$4:$N$2722,7,1),"-")</f>
        <v>buc</v>
      </c>
      <c r="F139" s="247">
        <f>IFERROR(VLOOKUP(A139,Sheet1!$A$4:$N$2722,9,1),"-")</f>
        <v>0</v>
      </c>
      <c r="G139" s="247">
        <f>IFERROR(VLOOKUP(A139,Sheet1!$A$4:$N$2722,10,1),"-")</f>
        <v>0</v>
      </c>
      <c r="H139" s="247">
        <f>IFERROR(VLOOKUP(A139,Sheet1!$A$4:$N$2722,11,1),"-")</f>
        <v>0</v>
      </c>
      <c r="I139" s="26">
        <f>IFERROR(VLOOKUP($A139,Sheet1!$A$4:$H$2722,8,1),"-")</f>
        <v>35.56</v>
      </c>
      <c r="J139" s="26">
        <f>I139-(I139*Cuprins!$H$38)</f>
        <v>35.56</v>
      </c>
      <c r="K139" s="9"/>
      <c r="L139" s="811"/>
    </row>
    <row r="140" spans="1:12" ht="15" customHeight="1" x14ac:dyDescent="0.3">
      <c r="A140" s="108"/>
      <c r="B140" s="610" t="str">
        <f>IFERROR(VLOOKUP(A140,Sheet1!$A$4:$H$2722,5,0),"-")</f>
        <v>-</v>
      </c>
      <c r="C140" s="597" t="e">
        <f>VLOOKUP(#REF!,Sheet1!$A$4:$H$2722,7,1)</f>
        <v>#REF!</v>
      </c>
      <c r="D140" s="622" t="e">
        <f>VLOOKUP(#REF!,Sheet1!$A$4:$H$2722,7,1)</f>
        <v>#REF!</v>
      </c>
      <c r="E140" s="264" t="str">
        <f>IFERROR(VLOOKUP(A140,Sheet1!$A$4:$N$2722,7,1),"-")</f>
        <v>-</v>
      </c>
      <c r="F140" s="238" t="str">
        <f>IFERROR(VLOOKUP(A140,Sheet1!$A$4:$N$2722,9,1),"-")</f>
        <v>-</v>
      </c>
      <c r="G140" s="264" t="str">
        <f>IFERROR(VLOOKUP(A140,Sheet1!$A$4:$N$2722,10,1),"-")</f>
        <v>-</v>
      </c>
      <c r="H140" s="264" t="str">
        <f>IFERROR(VLOOKUP(A140,Sheet1!$A$4:$N$2722,11,1),"-")</f>
        <v>-</v>
      </c>
      <c r="I140" s="302" t="str">
        <f>IFERROR(VLOOKUP($A140,Sheet1!$A$4:$H$2722,8,1),"-")</f>
        <v>-</v>
      </c>
      <c r="J140" s="43" t="str">
        <f>IFERROR(VLOOKUP($A140,Sheet1!$A$4:$H$2722,8,1),"-")</f>
        <v>-</v>
      </c>
      <c r="K140" s="9"/>
      <c r="L140" s="811"/>
    </row>
    <row r="141" spans="1:12" ht="15" customHeight="1" x14ac:dyDescent="0.3">
      <c r="K141" s="9"/>
      <c r="L141" s="811"/>
    </row>
    <row r="142" spans="1:12" ht="15" customHeight="1" x14ac:dyDescent="0.3">
      <c r="K142" s="9"/>
      <c r="L142" s="811"/>
    </row>
    <row r="143" spans="1:12" ht="15" customHeight="1" x14ac:dyDescent="0.3">
      <c r="K143" s="9"/>
      <c r="L143" s="811"/>
    </row>
    <row r="144" spans="1:12" ht="15" customHeight="1" x14ac:dyDescent="0.3">
      <c r="K144" s="9"/>
      <c r="L144" s="811"/>
    </row>
    <row r="145" spans="1:12" ht="15" customHeight="1" x14ac:dyDescent="0.3">
      <c r="K145" s="9"/>
      <c r="L145" s="811"/>
    </row>
    <row r="146" spans="1:12" ht="15" customHeight="1" x14ac:dyDescent="0.3">
      <c r="L146" s="811"/>
    </row>
    <row r="147" spans="1:12" ht="15" customHeight="1" x14ac:dyDescent="0.3">
      <c r="L147" s="811"/>
    </row>
    <row r="148" spans="1:12" ht="15" customHeight="1" x14ac:dyDescent="0.3">
      <c r="L148" s="811"/>
    </row>
    <row r="149" spans="1:12" ht="15" customHeight="1" x14ac:dyDescent="0.3">
      <c r="L149" s="811"/>
    </row>
    <row r="150" spans="1:12" ht="15" customHeight="1" x14ac:dyDescent="0.3">
      <c r="L150" s="811"/>
    </row>
    <row r="151" spans="1:12" ht="15" customHeight="1" x14ac:dyDescent="0.3">
      <c r="L151" s="811"/>
    </row>
    <row r="152" spans="1:12" ht="15" customHeight="1" x14ac:dyDescent="0.3">
      <c r="L152" s="811"/>
    </row>
    <row r="153" spans="1:12" ht="15" customHeight="1" x14ac:dyDescent="0.3">
      <c r="K153" s="7"/>
      <c r="L153" s="811"/>
    </row>
    <row r="154" spans="1:12" ht="15" customHeight="1" x14ac:dyDescent="0.3">
      <c r="L154" s="811"/>
    </row>
    <row r="155" spans="1:12" ht="15" customHeight="1" x14ac:dyDescent="0.3">
      <c r="L155" s="811"/>
    </row>
    <row r="156" spans="1:12" ht="15" customHeight="1" x14ac:dyDescent="0.3">
      <c r="K156" s="9"/>
      <c r="L156" s="811"/>
    </row>
    <row r="157" spans="1:12" ht="15" customHeight="1" x14ac:dyDescent="0.3">
      <c r="L157" s="811"/>
    </row>
    <row r="158" spans="1:12" ht="15" customHeight="1" x14ac:dyDescent="0.3">
      <c r="L158" s="812" t="s">
        <v>3293</v>
      </c>
    </row>
    <row r="159" spans="1:12" ht="15" customHeight="1" thickBot="1" x14ac:dyDescent="0.35">
      <c r="L159" s="812"/>
    </row>
    <row r="160" spans="1:12" ht="15" customHeight="1" x14ac:dyDescent="0.3">
      <c r="A160" s="686"/>
      <c r="B160" s="794" t="s">
        <v>3305</v>
      </c>
      <c r="C160" s="794"/>
      <c r="D160" s="794"/>
      <c r="E160" s="794"/>
      <c r="F160" s="794"/>
      <c r="G160" s="794"/>
      <c r="H160" s="794"/>
      <c r="I160" s="738"/>
      <c r="J160" s="664"/>
      <c r="K160" s="7"/>
      <c r="L160" s="812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L161" s="812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812"/>
    </row>
    <row r="163" spans="1:12" ht="15" customHeight="1" x14ac:dyDescent="0.3">
      <c r="A163" s="1"/>
      <c r="B163" s="88"/>
      <c r="C163" s="4"/>
      <c r="D163" s="4"/>
      <c r="E163" s="4"/>
      <c r="F163" s="4"/>
      <c r="G163" s="4"/>
      <c r="H163" s="5"/>
      <c r="I163" s="3"/>
      <c r="J163" s="3"/>
      <c r="L163" s="812"/>
    </row>
    <row r="164" spans="1:12" ht="15" customHeight="1" x14ac:dyDescent="0.3">
      <c r="A164" s="667"/>
      <c r="B164" s="669" t="s">
        <v>3304</v>
      </c>
      <c r="C164" s="669"/>
      <c r="D164" s="669"/>
      <c r="E164" s="669"/>
      <c r="F164" s="669"/>
      <c r="G164" s="669"/>
      <c r="H164" s="669"/>
      <c r="I164" s="671"/>
      <c r="J164" s="672"/>
      <c r="L164" s="812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K165" s="9"/>
      <c r="L165" s="812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3431</v>
      </c>
      <c r="L166" s="812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812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L168" s="812"/>
    </row>
    <row r="169" spans="1:12" ht="15" customHeight="1" x14ac:dyDescent="0.3">
      <c r="A169" s="106">
        <f>Sheet1!A1822</f>
        <v>459524101000</v>
      </c>
      <c r="B169" s="773" t="str">
        <f>IFERROR(VLOOKUP(A169,Sheet1!$A$4:$H$2722,5,0),"-")</f>
        <v>FUGALITE BIO ANTRACITE 3 KG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>buc</v>
      </c>
      <c r="F169" s="247">
        <f>IFERROR(VLOOKUP(A169,Sheet1!$A$4:$N$2722,9,1),"-")</f>
        <v>0</v>
      </c>
      <c r="G169" s="247">
        <f>IFERROR(VLOOKUP(A169,Sheet1!$A$4:$N$2722,10,1),"-")</f>
        <v>0</v>
      </c>
      <c r="H169" s="247">
        <f>IFERROR(VLOOKUP(A169,Sheet1!$A$4:$N$2722,11,1),"-")</f>
        <v>0</v>
      </c>
      <c r="I169" s="26">
        <f>IFERROR(VLOOKUP($A169,Sheet1!$A$4:$H$2722,8,1),"-")</f>
        <v>56.41</v>
      </c>
      <c r="J169" s="26">
        <f>I169-(I169*Cuprins!$H$38)</f>
        <v>56.41</v>
      </c>
      <c r="L169" s="812"/>
    </row>
    <row r="170" spans="1:12" ht="15" customHeight="1" x14ac:dyDescent="0.3">
      <c r="A170" s="107">
        <f>Sheet1!A1823</f>
        <v>459524101500</v>
      </c>
      <c r="B170" s="744" t="str">
        <f>IFERROR(VLOOKUP(A170,Sheet1!$A$4:$H$2722,5,0),"-")</f>
        <v>FUGALITE BIO SILVER 3 KG</v>
      </c>
      <c r="C170" s="728"/>
      <c r="D170" s="745"/>
      <c r="E170" s="235" t="str">
        <f>IFERROR(VLOOKUP(A170,Sheet1!$A$4:$N$2722,7,1),"-")</f>
        <v>buc</v>
      </c>
      <c r="F170" s="237">
        <f>IFERROR(VLOOKUP(A170,Sheet1!$A$4:$N$2722,9,1),"-")</f>
        <v>0</v>
      </c>
      <c r="G170" s="242">
        <f>IFERROR(VLOOKUP(A170,Sheet1!$A$4:$N$2722,10,1),"-")</f>
        <v>0</v>
      </c>
      <c r="H170" s="235">
        <f>IFERROR(VLOOKUP(A170,Sheet1!$A$4:$N$2722,11,1),"-")</f>
        <v>0</v>
      </c>
      <c r="I170" s="292">
        <f>IFERROR(VLOOKUP($A170,Sheet1!$A$4:$H$2722,8,1),"-")</f>
        <v>56.41</v>
      </c>
      <c r="J170" s="42">
        <f>I170-(I170*Cuprins!$H$38)</f>
        <v>56.41</v>
      </c>
      <c r="L170" s="812"/>
    </row>
    <row r="171" spans="1:12" ht="15" customHeight="1" x14ac:dyDescent="0.3">
      <c r="A171" s="106">
        <f>Sheet1!A1824</f>
        <v>459524125600</v>
      </c>
      <c r="B171" s="773" t="str">
        <f>IFERROR(VLOOKUP(A171,Sheet1!$A$4:$H$2722,5,0),"-")</f>
        <v>Kerakoll Top Latex 8 kg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>buc</v>
      </c>
      <c r="F171" s="247">
        <f>IFERROR(VLOOKUP(A171,Sheet1!$A$4:$N$2722,9,1),"-")</f>
        <v>0</v>
      </c>
      <c r="G171" s="247">
        <f>IFERROR(VLOOKUP(A171,Sheet1!$A$4:$N$2722,10,1),"-")</f>
        <v>0</v>
      </c>
      <c r="H171" s="247">
        <f>IFERROR(VLOOKUP(A171,Sheet1!$A$4:$N$2722,11,1),"-")</f>
        <v>0</v>
      </c>
      <c r="I171" s="26">
        <f>IFERROR(VLOOKUP($A171,Sheet1!$A$4:$H$2722,8,1),"-")</f>
        <v>0</v>
      </c>
      <c r="J171" s="26">
        <f>I171-(I171*Cuprins!$H$38)</f>
        <v>0</v>
      </c>
      <c r="L171" s="812"/>
    </row>
    <row r="172" spans="1:12" ht="15" customHeight="1" x14ac:dyDescent="0.3">
      <c r="A172" s="107">
        <f>Sheet1!A1825</f>
        <v>459524130500</v>
      </c>
      <c r="B172" s="744" t="str">
        <f>IFERROR(VLOOKUP(A172,Sheet1!$A$4:$H$2722,5,0),"-")</f>
        <v>FUGALITE ECO ANTRACITE, 3 KG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>buc</v>
      </c>
      <c r="F172" s="237">
        <f>IFERROR(VLOOKUP(A172,Sheet1!$A$4:$N$2722,9,1),"-")</f>
        <v>0</v>
      </c>
      <c r="G172" s="242">
        <f>IFERROR(VLOOKUP(A172,Sheet1!$A$4:$N$2722,10,1),"-")</f>
        <v>0</v>
      </c>
      <c r="H172" s="235">
        <f>IFERROR(VLOOKUP(A172,Sheet1!$A$4:$N$2722,11,1),"-")</f>
        <v>0</v>
      </c>
      <c r="I172" s="292">
        <f>IFERROR(VLOOKUP($A172,Sheet1!$A$4:$H$2722,8,1),"-")</f>
        <v>56</v>
      </c>
      <c r="J172" s="42">
        <f>I172-(I172*Cuprins!$H$38)</f>
        <v>56</v>
      </c>
      <c r="L172" s="812"/>
    </row>
    <row r="173" spans="1:12" ht="15" customHeight="1" x14ac:dyDescent="0.3">
      <c r="A173" s="106">
        <f>Sheet1!A1826</f>
        <v>459524132300</v>
      </c>
      <c r="B173" s="773" t="str">
        <f>IFERROR(VLOOKUP(A173,Sheet1!$A$4:$H$2722,5,0),"-")</f>
        <v>FUGALITE ECO GIALLO, 1 KG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>buc</v>
      </c>
      <c r="F173" s="247">
        <f>IFERROR(VLOOKUP(A173,Sheet1!$A$4:$N$2722,9,1),"-")</f>
        <v>0</v>
      </c>
      <c r="G173" s="247">
        <f>IFERROR(VLOOKUP(A173,Sheet1!$A$4:$N$2722,10,1),"-")</f>
        <v>0</v>
      </c>
      <c r="H173" s="247">
        <f>IFERROR(VLOOKUP(A173,Sheet1!$A$4:$N$2722,11,1),"-")</f>
        <v>0</v>
      </c>
      <c r="I173" s="26">
        <f>IFERROR(VLOOKUP($A173,Sheet1!$A$4:$H$2722,8,1),"-")</f>
        <v>56.81</v>
      </c>
      <c r="J173" s="26">
        <f>I173-(I173*Cuprins!$H$38)</f>
        <v>56.81</v>
      </c>
      <c r="L173" s="494">
        <f>L121+1</f>
        <v>122</v>
      </c>
    </row>
    <row r="174" spans="1:12" ht="15" customHeight="1" x14ac:dyDescent="0.3">
      <c r="A174" s="107">
        <f>Sheet1!A1827</f>
        <v>459524140100</v>
      </c>
      <c r="B174" s="744" t="str">
        <f>IFERROR(VLOOKUP(A174,Sheet1!$A$4:$H$2722,5,0),"-")</f>
        <v>FUGALITE ECO BIANCO, 3 KG</v>
      </c>
      <c r="C174" s="728" t="e">
        <f>VLOOKUP(#REF!,Sheet1!$A$4:$H$2722,7,1)</f>
        <v>#REF!</v>
      </c>
      <c r="D174" s="745" t="e">
        <f>VLOOKUP(#REF!,Sheet1!$A$4:$H$2722,7,1)</f>
        <v>#REF!</v>
      </c>
      <c r="E174" s="235" t="str">
        <f>IFERROR(VLOOKUP(A174,Sheet1!$A$4:$N$2722,7,1),"-")</f>
        <v>buc</v>
      </c>
      <c r="F174" s="237">
        <f>IFERROR(VLOOKUP(A174,Sheet1!$A$4:$N$2722,9,1),"-")</f>
        <v>0</v>
      </c>
      <c r="G174" s="242">
        <f>IFERROR(VLOOKUP(A174,Sheet1!$A$4:$N$2722,10,1),"-")</f>
        <v>0</v>
      </c>
      <c r="H174" s="235">
        <f>IFERROR(VLOOKUP(A174,Sheet1!$A$4:$N$2722,11,1),"-")</f>
        <v>0</v>
      </c>
      <c r="I174" s="292">
        <f>IFERROR(VLOOKUP($A174,Sheet1!$A$4:$H$2722,8,1),"-")</f>
        <v>56</v>
      </c>
      <c r="J174" s="42">
        <f>I174-(I174*Cuprins!$H$38)</f>
        <v>56</v>
      </c>
      <c r="L174" s="494"/>
    </row>
    <row r="175" spans="1:12" ht="15" customHeight="1" x14ac:dyDescent="0.3">
      <c r="A175" s="106">
        <f>Sheet1!A1828</f>
        <v>459524140700</v>
      </c>
      <c r="B175" s="773" t="str">
        <f>IFERROR(VLOOKUP(A175,Sheet1!$A$4:$H$2722,5,0),"-")</f>
        <v>FUGALITE ECO JASMIN, 3 KG</v>
      </c>
      <c r="C175" s="774" t="e">
        <f>VLOOKUP(#REF!,Sheet1!$A$4:$H$2722,7,1)</f>
        <v>#REF!</v>
      </c>
      <c r="D175" s="775" t="e">
        <f>VLOOKUP(#REF!,Sheet1!$A$4:$H$2722,7,1)</f>
        <v>#REF!</v>
      </c>
      <c r="E175" s="247" t="str">
        <f>IFERROR(VLOOKUP(A175,Sheet1!$A$4:$N$2722,7,1),"-")</f>
        <v>buc</v>
      </c>
      <c r="F175" s="247">
        <f>IFERROR(VLOOKUP(A175,Sheet1!$A$4:$N$2722,9,1),"-")</f>
        <v>0</v>
      </c>
      <c r="G175" s="247">
        <f>IFERROR(VLOOKUP(A175,Sheet1!$A$4:$N$2722,10,1),"-")</f>
        <v>0</v>
      </c>
      <c r="H175" s="247">
        <f>IFERROR(VLOOKUP(A175,Sheet1!$A$4:$N$2722,11,1),"-")</f>
        <v>0</v>
      </c>
      <c r="I175" s="26">
        <f>IFERROR(VLOOKUP($A175,Sheet1!$A$4:$H$2722,8,1),"-")</f>
        <v>56</v>
      </c>
      <c r="J175" s="26">
        <f>I175-(I175*Cuprins!$H$38)</f>
        <v>56</v>
      </c>
      <c r="L175" s="811" t="s">
        <v>3292</v>
      </c>
    </row>
    <row r="176" spans="1:12" ht="15" customHeight="1" x14ac:dyDescent="0.3">
      <c r="A176" s="107">
        <f>Sheet1!A1829</f>
        <v>459524144100</v>
      </c>
      <c r="B176" s="744" t="str">
        <f>IFERROR(VLOOKUP(A176,Sheet1!$A$4:$H$2722,5,0),"-")</f>
        <v>FUGALITE ECO EUCALIPTO, 3 KG</v>
      </c>
      <c r="C176" s="728" t="e">
        <f>VLOOKUP(#REF!,Sheet1!$A$4:$H$2722,7,1)</f>
        <v>#REF!</v>
      </c>
      <c r="D176" s="745" t="e">
        <f>VLOOKUP(#REF!,Sheet1!$A$4:$H$2722,7,1)</f>
        <v>#REF!</v>
      </c>
      <c r="E176" s="235" t="str">
        <f>IFERROR(VLOOKUP(A176,Sheet1!$A$4:$N$2722,7,1),"-")</f>
        <v>buc</v>
      </c>
      <c r="F176" s="237">
        <f>IFERROR(VLOOKUP(A176,Sheet1!$A$4:$N$2722,9,1),"-")</f>
        <v>0</v>
      </c>
      <c r="G176" s="242">
        <f>IFERROR(VLOOKUP(A176,Sheet1!$A$4:$N$2722,10,1),"-")</f>
        <v>0</v>
      </c>
      <c r="H176" s="235">
        <f>IFERROR(VLOOKUP(A176,Sheet1!$A$4:$N$2722,11,1),"-")</f>
        <v>0</v>
      </c>
      <c r="I176" s="292">
        <f>IFERROR(VLOOKUP($A176,Sheet1!$A$4:$H$2722,8,1),"-")</f>
        <v>56.75</v>
      </c>
      <c r="J176" s="42">
        <f>I176-(I176*Cuprins!$H$38)</f>
        <v>56.75</v>
      </c>
      <c r="L176" s="811"/>
    </row>
    <row r="177" spans="1:12" ht="15" customHeight="1" x14ac:dyDescent="0.3">
      <c r="A177" s="106">
        <f>Sheet1!A1830</f>
        <v>459524144500</v>
      </c>
      <c r="B177" s="773" t="str">
        <f>IFERROR(VLOOKUP(A177,Sheet1!$A$4:$H$2722,5,0),"-")</f>
        <v>FUGALITE ECO LIMESTONE, 3 KG</v>
      </c>
      <c r="C177" s="774" t="e">
        <f>VLOOKUP(#REF!,Sheet1!$A$4:$H$2722,7,1)</f>
        <v>#REF!</v>
      </c>
      <c r="D177" s="775" t="e">
        <f>VLOOKUP(#REF!,Sheet1!$A$4:$H$2722,7,1)</f>
        <v>#REF!</v>
      </c>
      <c r="E177" s="247" t="str">
        <f>IFERROR(VLOOKUP(A177,Sheet1!$A$4:$N$2722,7,1),"-")</f>
        <v>buc</v>
      </c>
      <c r="F177" s="247">
        <f>IFERROR(VLOOKUP(A177,Sheet1!$A$4:$N$2722,9,1),"-")</f>
        <v>0</v>
      </c>
      <c r="G177" s="247">
        <f>IFERROR(VLOOKUP(A177,Sheet1!$A$4:$N$2722,10,1),"-")</f>
        <v>0</v>
      </c>
      <c r="H177" s="247">
        <f>IFERROR(VLOOKUP(A177,Sheet1!$A$4:$N$2722,11,1),"-")</f>
        <v>0</v>
      </c>
      <c r="I177" s="26">
        <f>IFERROR(VLOOKUP($A177,Sheet1!$A$4:$H$2722,8,1),"-")</f>
        <v>56</v>
      </c>
      <c r="J177" s="26">
        <f>I177-(I177*Cuprins!$H$38)</f>
        <v>56</v>
      </c>
      <c r="L177" s="811"/>
    </row>
    <row r="178" spans="1:12" ht="15" customHeight="1" x14ac:dyDescent="0.3">
      <c r="A178" s="107">
        <f>Sheet1!A1831</f>
        <v>459524144800</v>
      </c>
      <c r="B178" s="744" t="str">
        <f>IFERROR(VLOOKUP(A178,Sheet1!$A$4:$H$2722,5,0),"-")</f>
        <v>FUGALITE ECO MOKA, 3 KG</v>
      </c>
      <c r="C178" s="728" t="e">
        <f>VLOOKUP(#REF!,Sheet1!$A$4:$H$2722,7,1)</f>
        <v>#REF!</v>
      </c>
      <c r="D178" s="745" t="e">
        <f>VLOOKUP(#REF!,Sheet1!$A$4:$H$2722,7,1)</f>
        <v>#REF!</v>
      </c>
      <c r="E178" s="235" t="str">
        <f>IFERROR(VLOOKUP(A178,Sheet1!$A$4:$N$2722,7,1),"-")</f>
        <v>buc</v>
      </c>
      <c r="F178" s="237">
        <f>IFERROR(VLOOKUP(A178,Sheet1!$A$4:$N$2722,9,1),"-")</f>
        <v>0</v>
      </c>
      <c r="G178" s="242">
        <f>IFERROR(VLOOKUP(A178,Sheet1!$A$4:$N$2722,10,1),"-")</f>
        <v>0</v>
      </c>
      <c r="H178" s="235">
        <f>IFERROR(VLOOKUP(A178,Sheet1!$A$4:$N$2722,11,1),"-")</f>
        <v>0</v>
      </c>
      <c r="I178" s="292">
        <f>IFERROR(VLOOKUP($A178,Sheet1!$A$4:$H$2722,8,1),"-")</f>
        <v>56</v>
      </c>
      <c r="J178" s="42">
        <f>I178-(I178*Cuprins!$H$38)</f>
        <v>56</v>
      </c>
      <c r="L178" s="811"/>
    </row>
    <row r="179" spans="1:12" ht="15" customHeight="1" x14ac:dyDescent="0.3">
      <c r="A179" s="106">
        <f>Sheet1!A1832</f>
        <v>459524145100</v>
      </c>
      <c r="B179" s="773" t="str">
        <f>IFERROR(VLOOKUP(A179,Sheet1!$A$4:$H$2722,5,0),"-")</f>
        <v>FUGALITE ECO SILVER, 3 KG</v>
      </c>
      <c r="C179" s="774" t="e">
        <f>VLOOKUP(#REF!,Sheet1!$A$4:$H$2722,7,1)</f>
        <v>#REF!</v>
      </c>
      <c r="D179" s="775" t="e">
        <f>VLOOKUP(#REF!,Sheet1!$A$4:$H$2722,7,1)</f>
        <v>#REF!</v>
      </c>
      <c r="E179" s="247" t="str">
        <f>IFERROR(VLOOKUP(A179,Sheet1!$A$4:$N$2722,7,1),"-")</f>
        <v>buc</v>
      </c>
      <c r="F179" s="247">
        <f>IFERROR(VLOOKUP(A179,Sheet1!$A$4:$N$2722,9,1),"-")</f>
        <v>0</v>
      </c>
      <c r="G179" s="247">
        <f>IFERROR(VLOOKUP(A179,Sheet1!$A$4:$N$2722,10,1),"-")</f>
        <v>0</v>
      </c>
      <c r="H179" s="247">
        <f>IFERROR(VLOOKUP(A179,Sheet1!$A$4:$N$2722,11,1),"-")</f>
        <v>0</v>
      </c>
      <c r="I179" s="26">
        <f>IFERROR(VLOOKUP($A179,Sheet1!$A$4:$H$2722,8,1),"-")</f>
        <v>51.94</v>
      </c>
      <c r="J179" s="26">
        <f>I179-(I179*Cuprins!$H$38)</f>
        <v>51.94</v>
      </c>
      <c r="L179" s="811"/>
    </row>
    <row r="180" spans="1:12" ht="15" customHeight="1" x14ac:dyDescent="0.3">
      <c r="A180" s="107">
        <f>Sheet1!A1833</f>
        <v>459524149900</v>
      </c>
      <c r="B180" s="744" t="str">
        <f>IFERROR(VLOOKUP(A180,Sheet1!$A$4:$H$2722,5,0),"-")</f>
        <v>FUGALITE ECO NEUTRO, 3 KG</v>
      </c>
      <c r="C180" s="728" t="e">
        <f>VLOOKUP(#REF!,Sheet1!$A$4:$H$2722,7,1)</f>
        <v>#REF!</v>
      </c>
      <c r="D180" s="745" t="e">
        <f>VLOOKUP(#REF!,Sheet1!$A$4:$H$2722,7,1)</f>
        <v>#REF!</v>
      </c>
      <c r="E180" s="235" t="str">
        <f>IFERROR(VLOOKUP(A180,Sheet1!$A$4:$N$2722,7,1),"-")</f>
        <v>buc</v>
      </c>
      <c r="F180" s="237">
        <f>IFERROR(VLOOKUP(A180,Sheet1!$A$4:$N$2722,9,1),"-")</f>
        <v>0</v>
      </c>
      <c r="G180" s="242">
        <f>IFERROR(VLOOKUP(A180,Sheet1!$A$4:$N$2722,10,1),"-")</f>
        <v>0</v>
      </c>
      <c r="H180" s="235">
        <f>IFERROR(VLOOKUP(A180,Sheet1!$A$4:$N$2722,11,1),"-")</f>
        <v>0</v>
      </c>
      <c r="I180" s="292">
        <f>IFERROR(VLOOKUP($A180,Sheet1!$A$4:$H$2722,8,1),"-")</f>
        <v>67.010000000000005</v>
      </c>
      <c r="J180" s="42">
        <f>I180-(I180*Cuprins!$H$38)</f>
        <v>67.010000000000005</v>
      </c>
      <c r="L180" s="811"/>
    </row>
    <row r="181" spans="1:12" ht="15" customHeight="1" x14ac:dyDescent="0.3">
      <c r="A181" s="106">
        <f>Sheet1!A1834</f>
        <v>459524201000</v>
      </c>
      <c r="B181" s="773" t="str">
        <f>IFERROR(VLOOKUP(A181,Sheet1!$A$4:$H$2722,5,0),"-")</f>
        <v>FUGA-GLITTER GOLD SC.PZ 10X100</v>
      </c>
      <c r="C181" s="774" t="e">
        <f>VLOOKUP(#REF!,Sheet1!$A$4:$H$2722,7,1)</f>
        <v>#REF!</v>
      </c>
      <c r="D181" s="775" t="e">
        <f>VLOOKUP(#REF!,Sheet1!$A$4:$H$2722,7,1)</f>
        <v>#REF!</v>
      </c>
      <c r="E181" s="247" t="str">
        <f>IFERROR(VLOOKUP(A181,Sheet1!$A$4:$N$2722,7,1),"-")</f>
        <v>buc</v>
      </c>
      <c r="F181" s="247">
        <f>IFERROR(VLOOKUP(A181,Sheet1!$A$4:$N$2722,9,1),"-")</f>
        <v>0</v>
      </c>
      <c r="G181" s="247">
        <f>IFERROR(VLOOKUP(A181,Sheet1!$A$4:$N$2722,10,1),"-")</f>
        <v>0</v>
      </c>
      <c r="H181" s="247">
        <f>IFERROR(VLOOKUP(A181,Sheet1!$A$4:$N$2722,11,1),"-")</f>
        <v>0</v>
      </c>
      <c r="I181" s="26">
        <f>IFERROR(VLOOKUP($A181,Sheet1!$A$4:$H$2722,8,1),"-")</f>
        <v>83.46</v>
      </c>
      <c r="J181" s="26">
        <f>I181-(I181*Cuprins!$H$38)</f>
        <v>83.46</v>
      </c>
      <c r="K181" s="8"/>
      <c r="L181" s="811"/>
    </row>
    <row r="182" spans="1:12" ht="15" customHeight="1" x14ac:dyDescent="0.3">
      <c r="A182" s="107">
        <f>Sheet1!A1835</f>
        <v>459524202000</v>
      </c>
      <c r="B182" s="744" t="str">
        <f>IFERROR(VLOOKUP(A182,Sheet1!$A$4:$H$2722,5,0),"-")</f>
        <v>FUGA-GLITTER SILVER SC.PZ 10X100</v>
      </c>
      <c r="C182" s="728" t="e">
        <f>VLOOKUP(#REF!,Sheet1!$A$4:$H$2722,7,1)</f>
        <v>#REF!</v>
      </c>
      <c r="D182" s="745" t="e">
        <f>VLOOKUP(#REF!,Sheet1!$A$4:$H$2722,7,1)</f>
        <v>#REF!</v>
      </c>
      <c r="E182" s="235" t="str">
        <f>IFERROR(VLOOKUP(A182,Sheet1!$A$4:$N$2722,7,1),"-")</f>
        <v>buc</v>
      </c>
      <c r="F182" s="237">
        <f>IFERROR(VLOOKUP(A182,Sheet1!$A$4:$N$2722,9,1),"-")</f>
        <v>0</v>
      </c>
      <c r="G182" s="242">
        <f>IFERROR(VLOOKUP(A182,Sheet1!$A$4:$N$2722,10,1),"-")</f>
        <v>0</v>
      </c>
      <c r="H182" s="235">
        <f>IFERROR(VLOOKUP(A182,Sheet1!$A$4:$N$2722,11,1),"-")</f>
        <v>0</v>
      </c>
      <c r="I182" s="292">
        <f>IFERROR(VLOOKUP($A182,Sheet1!$A$4:$H$2722,8,1),"-")</f>
        <v>83.46</v>
      </c>
      <c r="J182" s="42">
        <f>I182-(I182*Cuprins!$H$38)</f>
        <v>83.46</v>
      </c>
      <c r="L182" s="811"/>
    </row>
    <row r="183" spans="1:12" ht="15" customHeight="1" x14ac:dyDescent="0.3">
      <c r="A183" s="106">
        <f>Sheet1!A1836</f>
        <v>459524203000</v>
      </c>
      <c r="B183" s="773" t="str">
        <f>IFERROR(VLOOKUP(A183,Sheet1!$A$4:$H$2722,5,0),"-")</f>
        <v>FUGA-SOAP ECO PZ, 1L</v>
      </c>
      <c r="C183" s="774" t="e">
        <f>VLOOKUP(#REF!,Sheet1!$A$4:$H$2722,7,1)</f>
        <v>#REF!</v>
      </c>
      <c r="D183" s="775" t="e">
        <f>VLOOKUP(#REF!,Sheet1!$A$4:$H$2722,7,1)</f>
        <v>#REF!</v>
      </c>
      <c r="E183" s="247" t="str">
        <f>IFERROR(VLOOKUP(A183,Sheet1!$A$4:$N$2722,7,1),"-")</f>
        <v>buc</v>
      </c>
      <c r="F183" s="247">
        <f>IFERROR(VLOOKUP(A183,Sheet1!$A$4:$N$2722,9,1),"-")</f>
        <v>0</v>
      </c>
      <c r="G183" s="247">
        <f>IFERROR(VLOOKUP(A183,Sheet1!$A$4:$N$2722,10,1),"-")</f>
        <v>0</v>
      </c>
      <c r="H183" s="247">
        <f>IFERROR(VLOOKUP(A183,Sheet1!$A$4:$N$2722,11,1),"-")</f>
        <v>0</v>
      </c>
      <c r="I183" s="26">
        <f>IFERROR(VLOOKUP($A183,Sheet1!$A$4:$H$2722,8,1),"-")</f>
        <v>59.26</v>
      </c>
      <c r="J183" s="26">
        <f>I183-(I183*Cuprins!$H$38)</f>
        <v>59.26</v>
      </c>
      <c r="L183" s="811"/>
    </row>
    <row r="184" spans="1:12" ht="15" customHeight="1" x14ac:dyDescent="0.3">
      <c r="A184" s="107">
        <f>Sheet1!A1837</f>
        <v>459524204000</v>
      </c>
      <c r="B184" s="744" t="str">
        <f>IFERROR(VLOOKUP(A184,Sheet1!$A$4:$H$2722,5,0),"-")</f>
        <v>Kerakoll Delta Plus 1 kg</v>
      </c>
      <c r="C184" s="728" t="e">
        <f>VLOOKUP(#REF!,Sheet1!$A$4:$H$2722,7,1)</f>
        <v>#REF!</v>
      </c>
      <c r="D184" s="745" t="e">
        <f>VLOOKUP(#REF!,Sheet1!$A$4:$H$2722,7,1)</f>
        <v>#REF!</v>
      </c>
      <c r="E184" s="235" t="str">
        <f>IFERROR(VLOOKUP(A184,Sheet1!$A$4:$N$2722,7,1),"-")</f>
        <v>buc</v>
      </c>
      <c r="F184" s="237">
        <f>IFERROR(VLOOKUP(A184,Sheet1!$A$4:$N$2722,9,1),"-")</f>
        <v>0</v>
      </c>
      <c r="G184" s="242">
        <f>IFERROR(VLOOKUP(A184,Sheet1!$A$4:$N$2722,10,1),"-")</f>
        <v>0</v>
      </c>
      <c r="H184" s="235">
        <f>IFERROR(VLOOKUP(A184,Sheet1!$A$4:$N$2722,11,1),"-")</f>
        <v>0</v>
      </c>
      <c r="I184" s="292">
        <f>IFERROR(VLOOKUP($A184,Sheet1!$A$4:$H$2722,8,1),"-")</f>
        <v>48.11</v>
      </c>
      <c r="J184" s="42">
        <f>I184-(I184*Cuprins!$H$38)</f>
        <v>48.11</v>
      </c>
      <c r="L184" s="811"/>
    </row>
    <row r="185" spans="1:12" ht="15" customHeight="1" x14ac:dyDescent="0.3">
      <c r="A185" s="106">
        <f>Sheet1!A1838</f>
        <v>459524350000</v>
      </c>
      <c r="B185" s="773" t="str">
        <f>IFERROR(VLOOKUP(A185,Sheet1!$A$4:$H$2722,5,0),"-")</f>
        <v>FUGAB. ECO PORC. 0-5 Gr. Perla, 20 kg</v>
      </c>
      <c r="C185" s="774" t="e">
        <f>VLOOKUP(#REF!,Sheet1!$A$4:$H$2722,7,1)</f>
        <v>#REF!</v>
      </c>
      <c r="D185" s="775" t="e">
        <f>VLOOKUP(#REF!,Sheet1!$A$4:$H$2722,7,1)</f>
        <v>#REF!</v>
      </c>
      <c r="E185" s="247" t="str">
        <f>IFERROR(VLOOKUP(A185,Sheet1!$A$4:$N$2722,7,1),"-")</f>
        <v>buc</v>
      </c>
      <c r="F185" s="247">
        <f>IFERROR(VLOOKUP(A185,Sheet1!$A$4:$N$2722,9,1),"-")</f>
        <v>0</v>
      </c>
      <c r="G185" s="247">
        <f>IFERROR(VLOOKUP(A185,Sheet1!$A$4:$N$2722,10,1),"-")</f>
        <v>0</v>
      </c>
      <c r="H185" s="247">
        <f>IFERROR(VLOOKUP(A185,Sheet1!$A$4:$N$2722,11,1),"-")</f>
        <v>0</v>
      </c>
      <c r="I185" s="26">
        <f>IFERROR(VLOOKUP($A185,Sheet1!$A$4:$H$2722,8,1),"-")</f>
        <v>179.13</v>
      </c>
      <c r="J185" s="26">
        <f>I185-(I185*Cuprins!$H$38)</f>
        <v>179.13</v>
      </c>
      <c r="L185" s="811"/>
    </row>
    <row r="186" spans="1:12" ht="15" customHeight="1" x14ac:dyDescent="0.3">
      <c r="A186" s="107">
        <f>Sheet1!A1839</f>
        <v>459524350100</v>
      </c>
      <c r="B186" s="744" t="str">
        <f>IFERROR(VLOOKUP(A186,Sheet1!$A$4:$H$2722,5,0),"-")</f>
        <v>FUGAB. ECO PORC. 0-5 BIANCO, 5 KG</v>
      </c>
      <c r="C186" s="728" t="e">
        <f>VLOOKUP(#REF!,Sheet1!$A$4:$H$2722,7,1)</f>
        <v>#REF!</v>
      </c>
      <c r="D186" s="745" t="e">
        <f>VLOOKUP(#REF!,Sheet1!$A$4:$H$2722,7,1)</f>
        <v>#REF!</v>
      </c>
      <c r="E186" s="235" t="str">
        <f>IFERROR(VLOOKUP(A186,Sheet1!$A$4:$N$2722,7,1),"-")</f>
        <v>buc</v>
      </c>
      <c r="F186" s="237">
        <f>IFERROR(VLOOKUP(A186,Sheet1!$A$4:$N$2722,9,1),"-")</f>
        <v>0</v>
      </c>
      <c r="G186" s="242">
        <f>IFERROR(VLOOKUP(A186,Sheet1!$A$4:$N$2722,10,1),"-")</f>
        <v>0</v>
      </c>
      <c r="H186" s="235">
        <f>IFERROR(VLOOKUP(A186,Sheet1!$A$4:$N$2722,11,1),"-")</f>
        <v>0</v>
      </c>
      <c r="I186" s="292">
        <f>IFERROR(VLOOKUP($A186,Sheet1!$A$4:$H$2722,8,1),"-")</f>
        <v>47.19</v>
      </c>
      <c r="J186" s="42">
        <f>I186-(I186*Cuprins!$H$38)</f>
        <v>47.19</v>
      </c>
      <c r="L186" s="811"/>
    </row>
    <row r="187" spans="1:12" ht="15" customHeight="1" x14ac:dyDescent="0.3">
      <c r="A187" s="106">
        <f>Sheet1!A1840</f>
        <v>459524350200</v>
      </c>
      <c r="B187" s="773" t="str">
        <f>IFERROR(VLOOKUP(A187,Sheet1!$A$4:$H$2722,5,0),"-")</f>
        <v>FUGAB. ECO PORC. 0-5 Silver, 5 KG</v>
      </c>
      <c r="C187" s="774" t="e">
        <f>VLOOKUP(#REF!,Sheet1!$A$4:$H$2722,7,1)</f>
        <v>#REF!</v>
      </c>
      <c r="D187" s="775" t="e">
        <f>VLOOKUP(#REF!,Sheet1!$A$4:$H$2722,7,1)</f>
        <v>#REF!</v>
      </c>
      <c r="E187" s="247" t="str">
        <f>IFERROR(VLOOKUP(A187,Sheet1!$A$4:$N$2722,7,1),"-")</f>
        <v>buc</v>
      </c>
      <c r="F187" s="247">
        <f>IFERROR(VLOOKUP(A187,Sheet1!$A$4:$N$2722,9,1),"-")</f>
        <v>0</v>
      </c>
      <c r="G187" s="247">
        <f>IFERROR(VLOOKUP(A187,Sheet1!$A$4:$N$2722,10,1),"-")</f>
        <v>0</v>
      </c>
      <c r="H187" s="247">
        <f>IFERROR(VLOOKUP(A187,Sheet1!$A$4:$N$2722,11,1),"-")</f>
        <v>0</v>
      </c>
      <c r="I187" s="26">
        <f>IFERROR(VLOOKUP($A187,Sheet1!$A$4:$H$2722,8,1),"-")</f>
        <v>71.41</v>
      </c>
      <c r="J187" s="26">
        <f>I187-(I187*Cuprins!$H$38)</f>
        <v>71.41</v>
      </c>
      <c r="L187" s="811"/>
    </row>
    <row r="188" spans="1:12" ht="15" customHeight="1" x14ac:dyDescent="0.3">
      <c r="A188" s="107">
        <f>Sheet1!A1841</f>
        <v>459524350300</v>
      </c>
      <c r="B188" s="744" t="str">
        <f>IFERROR(VLOOKUP(A188,Sheet1!$A$4:$H$2722,5,0),"-")</f>
        <v>Kerakoll Fugabella Porc.0-5 Gr.Perla 5Kg</v>
      </c>
      <c r="C188" s="728" t="e">
        <f>VLOOKUP(#REF!,Sheet1!$A$4:$H$2722,7,1)</f>
        <v>#REF!</v>
      </c>
      <c r="D188" s="745" t="e">
        <f>VLOOKUP(#REF!,Sheet1!$A$4:$H$2722,7,1)</f>
        <v>#REF!</v>
      </c>
      <c r="E188" s="235" t="str">
        <f>IFERROR(VLOOKUP(A188,Sheet1!$A$4:$N$2722,7,1),"-")</f>
        <v>buc</v>
      </c>
      <c r="F188" s="237">
        <f>IFERROR(VLOOKUP(A188,Sheet1!$A$4:$N$2722,9,1),"-")</f>
        <v>0</v>
      </c>
      <c r="G188" s="242">
        <f>IFERROR(VLOOKUP(A188,Sheet1!$A$4:$N$2722,10,1),"-")</f>
        <v>0</v>
      </c>
      <c r="H188" s="235">
        <f>IFERROR(VLOOKUP(A188,Sheet1!$A$4:$N$2722,11,1),"-")</f>
        <v>0</v>
      </c>
      <c r="I188" s="292">
        <f>IFERROR(VLOOKUP($A188,Sheet1!$A$4:$H$2722,8,1),"-")</f>
        <v>11.02</v>
      </c>
      <c r="J188" s="42">
        <f>I188-(I188*Cuprins!$H$38)</f>
        <v>11.02</v>
      </c>
      <c r="L188" s="811"/>
    </row>
    <row r="189" spans="1:12" ht="15" customHeight="1" x14ac:dyDescent="0.3">
      <c r="A189" s="106">
        <f>Sheet1!A1842</f>
        <v>459524350400</v>
      </c>
      <c r="B189" s="773" t="str">
        <f>IFERROR(VLOOKUP(A189,Sheet1!$A$4:$H$2722,5,0),"-")</f>
        <v>Kerakoll Fugabella Porc.0-5 DOVE Gr. 5Kg</v>
      </c>
      <c r="C189" s="774" t="e">
        <f>VLOOKUP(#REF!,Sheet1!$A$4:$H$2722,7,1)</f>
        <v>#REF!</v>
      </c>
      <c r="D189" s="775" t="e">
        <f>VLOOKUP(#REF!,Sheet1!$A$4:$H$2722,7,1)</f>
        <v>#REF!</v>
      </c>
      <c r="E189" s="247" t="str">
        <f>IFERROR(VLOOKUP(A189,Sheet1!$A$4:$N$2722,7,1),"-")</f>
        <v>buc</v>
      </c>
      <c r="F189" s="247">
        <f>IFERROR(VLOOKUP(A189,Sheet1!$A$4:$N$2722,9,1),"-")</f>
        <v>0</v>
      </c>
      <c r="G189" s="247">
        <f>IFERROR(VLOOKUP(A189,Sheet1!$A$4:$N$2722,10,1),"-")</f>
        <v>0</v>
      </c>
      <c r="H189" s="247">
        <f>IFERROR(VLOOKUP(A189,Sheet1!$A$4:$N$2722,11,1),"-")</f>
        <v>0</v>
      </c>
      <c r="I189" s="26">
        <f>IFERROR(VLOOKUP($A189,Sheet1!$A$4:$H$2722,8,1),"-")</f>
        <v>0</v>
      </c>
      <c r="J189" s="26">
        <f>I189-(I189*Cuprins!$H$38)</f>
        <v>0</v>
      </c>
      <c r="L189" s="811"/>
    </row>
    <row r="190" spans="1:12" ht="15" customHeight="1" x14ac:dyDescent="0.3">
      <c r="A190" s="107">
        <f>Sheet1!A1843</f>
        <v>459524350500</v>
      </c>
      <c r="B190" s="744" t="str">
        <f>IFERROR(VLOOKUP(A190,Sheet1!$A$4:$H$2722,5,0),"-")</f>
        <v>FUGAB. ECO PORC. 0-5 ANTRAC., 5 KG</v>
      </c>
      <c r="C190" s="728" t="e">
        <f>VLOOKUP(#REF!,Sheet1!$A$4:$H$2722,7,1)</f>
        <v>#REF!</v>
      </c>
      <c r="D190" s="745" t="e">
        <f>VLOOKUP(#REF!,Sheet1!$A$4:$H$2722,7,1)</f>
        <v>#REF!</v>
      </c>
      <c r="E190" s="235" t="str">
        <f>IFERROR(VLOOKUP(A190,Sheet1!$A$4:$N$2722,7,1),"-")</f>
        <v>buc</v>
      </c>
      <c r="F190" s="237">
        <f>IFERROR(VLOOKUP(A190,Sheet1!$A$4:$N$2722,9,1),"-")</f>
        <v>0</v>
      </c>
      <c r="G190" s="242">
        <f>IFERROR(VLOOKUP(A190,Sheet1!$A$4:$N$2722,10,1),"-")</f>
        <v>0</v>
      </c>
      <c r="H190" s="235">
        <f>IFERROR(VLOOKUP(A190,Sheet1!$A$4:$N$2722,11,1),"-")</f>
        <v>0</v>
      </c>
      <c r="I190" s="292">
        <f>IFERROR(VLOOKUP($A190,Sheet1!$A$4:$H$2722,8,1),"-")</f>
        <v>10.74</v>
      </c>
      <c r="J190" s="42">
        <f>I190-(I190*Cuprins!$H$38)</f>
        <v>10.74</v>
      </c>
      <c r="K190" s="7"/>
      <c r="L190" s="811"/>
    </row>
    <row r="191" spans="1:12" ht="15" customHeight="1" x14ac:dyDescent="0.3">
      <c r="A191" s="106">
        <f>Sheet1!A1844</f>
        <v>459524350700</v>
      </c>
      <c r="B191" s="773" t="str">
        <f>IFERROR(VLOOKUP(A191,Sheet1!$A$4:$H$2722,5,0),"-")</f>
        <v>Kerakoll Fugabella Porc.0-5 Jasmin 5Kg</v>
      </c>
      <c r="C191" s="774" t="e">
        <f>VLOOKUP(#REF!,Sheet1!$A$4:$H$2722,7,1)</f>
        <v>#REF!</v>
      </c>
      <c r="D191" s="775" t="e">
        <f>VLOOKUP(#REF!,Sheet1!$A$4:$H$2722,7,1)</f>
        <v>#REF!</v>
      </c>
      <c r="E191" s="247" t="str">
        <f>IFERROR(VLOOKUP(A191,Sheet1!$A$4:$N$2722,7,1),"-")</f>
        <v>buc</v>
      </c>
      <c r="F191" s="247">
        <f>IFERROR(VLOOKUP(A191,Sheet1!$A$4:$N$2722,9,1),"-")</f>
        <v>0</v>
      </c>
      <c r="G191" s="247">
        <f>IFERROR(VLOOKUP(A191,Sheet1!$A$4:$N$2722,10,1),"-")</f>
        <v>0</v>
      </c>
      <c r="H191" s="247">
        <f>IFERROR(VLOOKUP(A191,Sheet1!$A$4:$N$2722,11,1),"-")</f>
        <v>0</v>
      </c>
      <c r="I191" s="26">
        <f>IFERROR(VLOOKUP($A191,Sheet1!$A$4:$H$2722,8,1),"-")</f>
        <v>10.74</v>
      </c>
      <c r="J191" s="26">
        <f>I191-(I191*Cuprins!$H$38)</f>
        <v>10.74</v>
      </c>
      <c r="K191" s="9"/>
      <c r="L191" s="811"/>
    </row>
    <row r="192" spans="1:12" ht="15" customHeight="1" x14ac:dyDescent="0.3">
      <c r="A192" s="107">
        <f>Sheet1!A1845</f>
        <v>459524354500</v>
      </c>
      <c r="B192" s="744" t="str">
        <f>IFERROR(VLOOKUP(A192,Sheet1!$A$4:$H$2722,5,0),"-")</f>
        <v>FUGAB. ECO PORC. 0-5 LIMESTONE, 5 KG</v>
      </c>
      <c r="C192" s="728" t="e">
        <f>VLOOKUP(#REF!,Sheet1!$A$4:$H$2722,7,1)</f>
        <v>#REF!</v>
      </c>
      <c r="D192" s="745" t="e">
        <f>VLOOKUP(#REF!,Sheet1!$A$4:$H$2722,7,1)</f>
        <v>#REF!</v>
      </c>
      <c r="E192" s="235" t="str">
        <f>IFERROR(VLOOKUP(A192,Sheet1!$A$4:$N$2722,7,1),"-")</f>
        <v>buc</v>
      </c>
      <c r="F192" s="237">
        <f>IFERROR(VLOOKUP(A192,Sheet1!$A$4:$N$2722,9,1),"-")</f>
        <v>0</v>
      </c>
      <c r="G192" s="242">
        <f>IFERROR(VLOOKUP(A192,Sheet1!$A$4:$N$2722,10,1),"-")</f>
        <v>0</v>
      </c>
      <c r="H192" s="235">
        <f>IFERROR(VLOOKUP(A192,Sheet1!$A$4:$N$2722,11,1),"-")</f>
        <v>0</v>
      </c>
      <c r="I192" s="292">
        <f>IFERROR(VLOOKUP($A192,Sheet1!$A$4:$H$2722,8,1),"-")</f>
        <v>56</v>
      </c>
      <c r="J192" s="42">
        <f>I192-(I192*Cuprins!$H$38)</f>
        <v>56</v>
      </c>
      <c r="L192" s="811"/>
    </row>
    <row r="193" spans="1:12" ht="15" customHeight="1" x14ac:dyDescent="0.3">
      <c r="A193" s="106">
        <f>Sheet1!A1846</f>
        <v>459524355200</v>
      </c>
      <c r="B193" s="773" t="str">
        <f>IFERROR(VLOOKUP(A193,Sheet1!$A$4:$H$2722,5,0),"-")</f>
        <v>Fugabella Eco Porc. 0-5 52 - Turturea</v>
      </c>
      <c r="C193" s="774" t="e">
        <f>VLOOKUP(#REF!,Sheet1!$A$4:$H$2722,7,1)</f>
        <v>#REF!</v>
      </c>
      <c r="D193" s="775" t="e">
        <f>VLOOKUP(#REF!,Sheet1!$A$4:$H$2722,7,1)</f>
        <v>#REF!</v>
      </c>
      <c r="E193" s="247" t="str">
        <f>IFERROR(VLOOKUP(A193,Sheet1!$A$4:$N$2722,7,1),"-")</f>
        <v>buc</v>
      </c>
      <c r="F193" s="247">
        <f>IFERROR(VLOOKUP(A193,Sheet1!$A$4:$N$2722,9,1),"-")</f>
        <v>0</v>
      </c>
      <c r="G193" s="247">
        <f>IFERROR(VLOOKUP(A193,Sheet1!$A$4:$N$2722,10,1),"-")</f>
        <v>0</v>
      </c>
      <c r="H193" s="247">
        <f>IFERROR(VLOOKUP(A193,Sheet1!$A$4:$N$2722,11,1),"-")</f>
        <v>0</v>
      </c>
      <c r="I193" s="26">
        <f>IFERROR(VLOOKUP($A193,Sheet1!$A$4:$H$2722,8,1),"-")</f>
        <v>14.27</v>
      </c>
      <c r="J193" s="26">
        <f>I193-(I193*Cuprins!$H$38)</f>
        <v>14.27</v>
      </c>
      <c r="K193" s="9"/>
      <c r="L193" s="811"/>
    </row>
    <row r="194" spans="1:12" ht="15" customHeight="1" x14ac:dyDescent="0.3">
      <c r="A194" s="107">
        <f>Sheet1!A1847</f>
        <v>459524370100</v>
      </c>
      <c r="B194" s="744" t="str">
        <f>IFERROR(VLOOKUP(A194,Sheet1!$A$4:$H$2722,5,0),"-")</f>
        <v>Kerakoll Fugabella Porc.0-5 Bianco 5Kg</v>
      </c>
      <c r="C194" s="728" t="e">
        <f>VLOOKUP(#REF!,Sheet1!$A$4:$H$2722,7,1)</f>
        <v>#REF!</v>
      </c>
      <c r="D194" s="745" t="e">
        <f>VLOOKUP(#REF!,Sheet1!$A$4:$H$2722,7,1)</f>
        <v>#REF!</v>
      </c>
      <c r="E194" s="235" t="str">
        <f>IFERROR(VLOOKUP(A194,Sheet1!$A$4:$N$2722,7,1),"-")</f>
        <v>buc</v>
      </c>
      <c r="F194" s="237">
        <f>IFERROR(VLOOKUP(A194,Sheet1!$A$4:$N$2722,9,1),"-")</f>
        <v>0</v>
      </c>
      <c r="G194" s="242">
        <f>IFERROR(VLOOKUP(A194,Sheet1!$A$4:$N$2722,10,1),"-")</f>
        <v>0</v>
      </c>
      <c r="H194" s="235">
        <f>IFERROR(VLOOKUP(A194,Sheet1!$A$4:$N$2722,11,1),"-")</f>
        <v>0</v>
      </c>
      <c r="I194" s="292">
        <f>IFERROR(VLOOKUP($A194,Sheet1!$A$4:$H$2722,8,1),"-")</f>
        <v>39.79</v>
      </c>
      <c r="J194" s="42">
        <f>I194-(I194*Cuprins!$H$38)</f>
        <v>39.79</v>
      </c>
      <c r="K194" s="9"/>
      <c r="L194" s="811"/>
    </row>
    <row r="195" spans="1:12" ht="15" customHeight="1" x14ac:dyDescent="0.3">
      <c r="A195" s="106">
        <f>Sheet1!A1848</f>
        <v>459524370300</v>
      </c>
      <c r="B195" s="773" t="str">
        <f>IFERROR(VLOOKUP(A195,Sheet1!$A$4:$H$2722,5,0),"-")</f>
        <v>FUGAB. ECO PORC. 0-5 Gr. Ferro, 5 KG</v>
      </c>
      <c r="C195" s="774" t="e">
        <f>VLOOKUP(#REF!,Sheet1!$A$4:$H$2722,7,1)</f>
        <v>#REF!</v>
      </c>
      <c r="D195" s="775" t="e">
        <f>VLOOKUP(#REF!,Sheet1!$A$4:$H$2722,7,1)</f>
        <v>#REF!</v>
      </c>
      <c r="E195" s="247" t="str">
        <f>IFERROR(VLOOKUP(A195,Sheet1!$A$4:$N$2722,7,1),"-")</f>
        <v>buc</v>
      </c>
      <c r="F195" s="247">
        <f>IFERROR(VLOOKUP(A195,Sheet1!$A$4:$N$2722,9,1),"-")</f>
        <v>0</v>
      </c>
      <c r="G195" s="247">
        <f>IFERROR(VLOOKUP(A195,Sheet1!$A$4:$N$2722,10,1),"-")</f>
        <v>0</v>
      </c>
      <c r="H195" s="247">
        <f>IFERROR(VLOOKUP(A195,Sheet1!$A$4:$N$2722,11,1),"-")</f>
        <v>0</v>
      </c>
      <c r="I195" s="26">
        <f>IFERROR(VLOOKUP($A195,Sheet1!$A$4:$H$2722,8,1),"-")</f>
        <v>54.94</v>
      </c>
      <c r="J195" s="26">
        <f>I195-(I195*Cuprins!$H$38)</f>
        <v>54.94</v>
      </c>
      <c r="K195" s="9"/>
      <c r="L195" s="811"/>
    </row>
    <row r="196" spans="1:12" ht="15" customHeight="1" x14ac:dyDescent="0.3">
      <c r="A196" s="107">
        <f>Sheet1!A1849</f>
        <v>459524370400</v>
      </c>
      <c r="B196" s="744" t="str">
        <f>IFERROR(VLOOKUP(A196,Sheet1!$A$4:$H$2722,5,0),"-")</f>
        <v>FUGAB. ECO PORC. 0-5 Gr. Ferro, 20 KG</v>
      </c>
      <c r="C196" s="728" t="e">
        <f>VLOOKUP(#REF!,Sheet1!$A$4:$H$2722,7,1)</f>
        <v>#REF!</v>
      </c>
      <c r="D196" s="745" t="e">
        <f>VLOOKUP(#REF!,Sheet1!$A$4:$H$2722,7,1)</f>
        <v>#REF!</v>
      </c>
      <c r="E196" s="235" t="str">
        <f>IFERROR(VLOOKUP(A196,Sheet1!$A$4:$N$2722,7,1),"-")</f>
        <v>buc</v>
      </c>
      <c r="F196" s="237">
        <f>IFERROR(VLOOKUP(A196,Sheet1!$A$4:$N$2722,9,1),"-")</f>
        <v>0</v>
      </c>
      <c r="G196" s="242">
        <f>IFERROR(VLOOKUP(A196,Sheet1!$A$4:$N$2722,10,1),"-")</f>
        <v>0</v>
      </c>
      <c r="H196" s="235">
        <f>IFERROR(VLOOKUP(A196,Sheet1!$A$4:$N$2722,11,1),"-")</f>
        <v>0</v>
      </c>
      <c r="I196" s="292">
        <f>IFERROR(VLOOKUP($A196,Sheet1!$A$4:$H$2722,8,1),"-")</f>
        <v>8.9499999999999993</v>
      </c>
      <c r="J196" s="42">
        <f>I196-(I196*Cuprins!$H$38)</f>
        <v>8.9499999999999993</v>
      </c>
      <c r="K196" s="9"/>
      <c r="L196" s="811"/>
    </row>
    <row r="197" spans="1:12" ht="15" customHeight="1" x14ac:dyDescent="0.3">
      <c r="A197" s="106">
        <f>Sheet1!A1850</f>
        <v>459524373800</v>
      </c>
      <c r="B197" s="773" t="str">
        <f>IFERROR(VLOOKUP(A197,Sheet1!$A$4:$H$2722,5,0),"-")</f>
        <v>Kerakoll Fugabella Porc.0-5 Husky 20Kg</v>
      </c>
      <c r="C197" s="774" t="e">
        <f>VLOOKUP(#REF!,Sheet1!$A$4:$H$2722,7,1)</f>
        <v>#REF!</v>
      </c>
      <c r="D197" s="775" t="e">
        <f>VLOOKUP(#REF!,Sheet1!$A$4:$H$2722,7,1)</f>
        <v>#REF!</v>
      </c>
      <c r="E197" s="247" t="str">
        <f>IFERROR(VLOOKUP(A197,Sheet1!$A$4:$N$2722,7,1),"-")</f>
        <v>buc</v>
      </c>
      <c r="F197" s="247">
        <f>IFERROR(VLOOKUP(A197,Sheet1!$A$4:$N$2722,9,1),"-")</f>
        <v>0</v>
      </c>
      <c r="G197" s="247">
        <f>IFERROR(VLOOKUP(A197,Sheet1!$A$4:$N$2722,10,1),"-")</f>
        <v>0</v>
      </c>
      <c r="H197" s="247">
        <f>IFERROR(VLOOKUP(A197,Sheet1!$A$4:$N$2722,11,1),"-")</f>
        <v>0</v>
      </c>
      <c r="I197" s="26">
        <f>IFERROR(VLOOKUP($A197,Sheet1!$A$4:$H$2722,8,1),"-")</f>
        <v>252.21</v>
      </c>
      <c r="J197" s="26">
        <f>I197-(I197*Cuprins!$H$38)</f>
        <v>252.21</v>
      </c>
      <c r="K197" s="9"/>
      <c r="L197" s="811"/>
    </row>
    <row r="198" spans="1:12" ht="15" customHeight="1" x14ac:dyDescent="0.3">
      <c r="A198" s="107">
        <f>Sheet1!A1851</f>
        <v>459524373900</v>
      </c>
      <c r="B198" s="744" t="str">
        <f>IFERROR(VLOOKUP(A198,Sheet1!$A$4:$H$2722,5,0),"-")</f>
        <v>FUGAB. ECO PORC. 0-5 Nero, 5 KG</v>
      </c>
      <c r="C198" s="728" t="e">
        <f>VLOOKUP(#REF!,Sheet1!$A$4:$H$2722,7,1)</f>
        <v>#REF!</v>
      </c>
      <c r="D198" s="745" t="e">
        <f>VLOOKUP(#REF!,Sheet1!$A$4:$H$2722,7,1)</f>
        <v>#REF!</v>
      </c>
      <c r="E198" s="235" t="str">
        <f>IFERROR(VLOOKUP(A198,Sheet1!$A$4:$N$2722,7,1),"-")</f>
        <v>buc</v>
      </c>
      <c r="F198" s="237">
        <f>IFERROR(VLOOKUP(A198,Sheet1!$A$4:$N$2722,9,1),"-")</f>
        <v>0</v>
      </c>
      <c r="G198" s="242">
        <f>IFERROR(VLOOKUP(A198,Sheet1!$A$4:$N$2722,10,1),"-")</f>
        <v>0</v>
      </c>
      <c r="H198" s="235">
        <f>IFERROR(VLOOKUP(A198,Sheet1!$A$4:$N$2722,11,1),"-")</f>
        <v>0</v>
      </c>
      <c r="I198" s="292">
        <f>IFERROR(VLOOKUP($A198,Sheet1!$A$4:$H$2722,8,1),"-")</f>
        <v>53.73</v>
      </c>
      <c r="J198" s="42">
        <f>I198-(I198*Cuprins!$H$38)</f>
        <v>53.73</v>
      </c>
      <c r="K198" s="9"/>
      <c r="L198" s="811"/>
    </row>
    <row r="199" spans="1:12" ht="15" customHeight="1" x14ac:dyDescent="0.3">
      <c r="A199" s="106">
        <f>Sheet1!A1852</f>
        <v>459524451100</v>
      </c>
      <c r="B199" s="773" t="str">
        <f>IFERROR(VLOOKUP(A199,Sheet1!$A$4:$H$2722,5,0),"-")</f>
        <v>Fugabella ECO 2-12 Maronen SC, 4x5 kg</v>
      </c>
      <c r="C199" s="774" t="e">
        <f>VLOOKUP(#REF!,Sheet1!$A$4:$H$2722,7,1)</f>
        <v>#REF!</v>
      </c>
      <c r="D199" s="775" t="e">
        <f>VLOOKUP(#REF!,Sheet1!$A$4:$H$2722,7,1)</f>
        <v>#REF!</v>
      </c>
      <c r="E199" s="247" t="str">
        <f>IFERROR(VLOOKUP(A199,Sheet1!$A$4:$N$2722,7,1),"-")</f>
        <v>buc</v>
      </c>
      <c r="F199" s="247">
        <f>IFERROR(VLOOKUP(A199,Sheet1!$A$4:$N$2722,9,1),"-")</f>
        <v>0</v>
      </c>
      <c r="G199" s="247">
        <f>IFERROR(VLOOKUP(A199,Sheet1!$A$4:$N$2722,10,1),"-")</f>
        <v>0</v>
      </c>
      <c r="H199" s="247">
        <f>IFERROR(VLOOKUP(A199,Sheet1!$A$4:$N$2722,11,1),"-")</f>
        <v>0</v>
      </c>
      <c r="I199" s="26">
        <f>IFERROR(VLOOKUP($A199,Sheet1!$A$4:$H$2722,8,1),"-")</f>
        <v>9.19</v>
      </c>
      <c r="J199" s="26">
        <f>I199-(I199*Cuprins!$H$38)</f>
        <v>9.19</v>
      </c>
      <c r="K199" s="9"/>
      <c r="L199" s="811"/>
    </row>
    <row r="200" spans="1:12" ht="15" customHeight="1" x14ac:dyDescent="0.3">
      <c r="A200" s="107">
        <f>Sheet1!A1853</f>
        <v>459524480100</v>
      </c>
      <c r="B200" s="744" t="str">
        <f>IFERROR(VLOOKUP(A200,Sheet1!$A$4:$H$2722,5,0),"-")</f>
        <v>Kerakoll Fugabella Porc.0-5 Bianco 20Kg</v>
      </c>
      <c r="C200" s="728" t="e">
        <f>VLOOKUP(#REF!,Sheet1!$A$4:$H$2722,7,1)</f>
        <v>#REF!</v>
      </c>
      <c r="D200" s="745" t="e">
        <f>VLOOKUP(#REF!,Sheet1!$A$4:$H$2722,7,1)</f>
        <v>#REF!</v>
      </c>
      <c r="E200" s="235" t="str">
        <f>IFERROR(VLOOKUP(A200,Sheet1!$A$4:$N$2722,7,1),"-")</f>
        <v>buc</v>
      </c>
      <c r="F200" s="237">
        <f>IFERROR(VLOOKUP(A200,Sheet1!$A$4:$N$2722,9,1),"-")</f>
        <v>0</v>
      </c>
      <c r="G200" s="242">
        <f>IFERROR(VLOOKUP(A200,Sheet1!$A$4:$N$2722,10,1),"-")</f>
        <v>0</v>
      </c>
      <c r="H200" s="235">
        <f>IFERROR(VLOOKUP(A200,Sheet1!$A$4:$N$2722,11,1),"-")</f>
        <v>0</v>
      </c>
      <c r="I200" s="292">
        <f>IFERROR(VLOOKUP($A200,Sheet1!$A$4:$H$2722,8,1),"-")</f>
        <v>148.15</v>
      </c>
      <c r="J200" s="42">
        <f>I200-(I200*Cuprins!$H$38)</f>
        <v>148.15</v>
      </c>
      <c r="K200" s="9"/>
      <c r="L200" s="811"/>
    </row>
    <row r="201" spans="1:12" ht="15" customHeight="1" x14ac:dyDescent="0.3">
      <c r="A201" s="106">
        <f>Sheet1!A1855</f>
        <v>459524480400</v>
      </c>
      <c r="B201" s="773" t="str">
        <f>IFERROR(VLOOKUP(A201,Sheet1!$A$4:$H$2722,5,0),"-")</f>
        <v>Kerakoll Fugabella ECO2-12 GR.Ferro 25Kg</v>
      </c>
      <c r="C201" s="774" t="e">
        <f>VLOOKUP(#REF!,Sheet1!$A$4:$H$2722,7,1)</f>
        <v>#REF!</v>
      </c>
      <c r="D201" s="775" t="e">
        <f>VLOOKUP(#REF!,Sheet1!$A$4:$H$2722,7,1)</f>
        <v>#REF!</v>
      </c>
      <c r="E201" s="247" t="str">
        <f>IFERROR(VLOOKUP(A201,Sheet1!$A$4:$N$2722,7,1),"-")</f>
        <v>buc</v>
      </c>
      <c r="F201" s="247">
        <f>IFERROR(VLOOKUP(A201,Sheet1!$A$4:$N$2722,9,1),"-")</f>
        <v>0</v>
      </c>
      <c r="G201" s="247">
        <f>IFERROR(VLOOKUP(A201,Sheet1!$A$4:$N$2722,10,1),"-")</f>
        <v>0</v>
      </c>
      <c r="H201" s="247">
        <f>IFERROR(VLOOKUP(A201,Sheet1!$A$4:$N$2722,11,1),"-")</f>
        <v>0</v>
      </c>
      <c r="I201" s="26">
        <f>IFERROR(VLOOKUP($A201,Sheet1!$A$4:$H$2722,8,1),"-")</f>
        <v>148.15</v>
      </c>
      <c r="J201" s="26">
        <f>I201-(I201*Cuprins!$H$38)</f>
        <v>148.15</v>
      </c>
      <c r="K201" s="9"/>
      <c r="L201" s="811"/>
    </row>
    <row r="202" spans="1:12" ht="15" customHeight="1" x14ac:dyDescent="0.3">
      <c r="A202" s="108"/>
      <c r="B202" s="610"/>
      <c r="C202" s="597"/>
      <c r="D202" s="622"/>
      <c r="E202" s="264"/>
      <c r="F202" s="238"/>
      <c r="G202" s="264"/>
      <c r="H202" s="264"/>
      <c r="I202" s="302"/>
      <c r="J202" s="43"/>
      <c r="K202" s="9"/>
      <c r="L202" s="811"/>
    </row>
    <row r="203" spans="1:12" ht="15" customHeight="1" x14ac:dyDescent="0.3">
      <c r="A203" s="351"/>
      <c r="B203" s="363"/>
      <c r="C203" s="363"/>
      <c r="D203" s="363"/>
      <c r="E203" s="315"/>
      <c r="F203" s="315"/>
      <c r="G203" s="315"/>
      <c r="H203" s="315"/>
      <c r="I203" s="219"/>
      <c r="J203" s="26"/>
      <c r="L203" s="811"/>
    </row>
    <row r="204" spans="1:12" ht="15" customHeight="1" x14ac:dyDescent="0.3">
      <c r="A204" s="351"/>
      <c r="B204" s="363"/>
      <c r="C204" s="363"/>
      <c r="D204" s="363"/>
      <c r="E204" s="315"/>
      <c r="F204" s="315"/>
      <c r="G204" s="315"/>
      <c r="H204" s="315"/>
      <c r="I204" s="219"/>
      <c r="J204" s="26"/>
      <c r="L204" s="811"/>
    </row>
    <row r="205" spans="1:12" ht="15" customHeight="1" x14ac:dyDescent="0.3">
      <c r="A205" s="351"/>
      <c r="B205" s="363"/>
      <c r="C205" s="363"/>
      <c r="D205" s="363"/>
      <c r="E205" s="315"/>
      <c r="F205" s="315"/>
      <c r="G205" s="315"/>
      <c r="H205" s="315"/>
      <c r="I205" s="219"/>
      <c r="J205" s="26"/>
      <c r="L205" s="811"/>
    </row>
    <row r="206" spans="1:12" ht="15" customHeight="1" x14ac:dyDescent="0.3">
      <c r="A206" s="351"/>
      <c r="B206" s="363"/>
      <c r="C206" s="363"/>
      <c r="D206" s="363"/>
      <c r="E206" s="315"/>
      <c r="F206" s="315"/>
      <c r="G206" s="315"/>
      <c r="H206" s="315"/>
      <c r="I206" s="219"/>
      <c r="J206" s="26"/>
      <c r="L206" s="811"/>
    </row>
    <row r="207" spans="1:12" ht="15" customHeight="1" x14ac:dyDescent="0.3">
      <c r="A207" s="351"/>
      <c r="B207" s="363"/>
      <c r="C207" s="363"/>
      <c r="D207" s="363"/>
      <c r="E207" s="315"/>
      <c r="F207" s="315"/>
      <c r="G207" s="315"/>
      <c r="H207" s="315"/>
      <c r="I207" s="219"/>
      <c r="J207" s="26"/>
      <c r="L207" s="811"/>
    </row>
    <row r="208" spans="1:12" ht="15" customHeight="1" x14ac:dyDescent="0.3">
      <c r="A208" s="351"/>
      <c r="B208" s="363"/>
      <c r="C208" s="363"/>
      <c r="D208" s="363"/>
      <c r="E208" s="315"/>
      <c r="F208" s="315"/>
      <c r="G208" s="315"/>
      <c r="H208" s="315"/>
      <c r="I208" s="219"/>
      <c r="J208" s="26"/>
      <c r="L208" s="811"/>
    </row>
    <row r="209" spans="1:12" ht="15" customHeight="1" x14ac:dyDescent="0.3">
      <c r="A209" s="351"/>
      <c r="B209" s="363"/>
      <c r="C209" s="363"/>
      <c r="D209" s="363"/>
      <c r="E209" s="315"/>
      <c r="F209" s="315"/>
      <c r="G209" s="315"/>
      <c r="H209" s="315"/>
      <c r="I209" s="219"/>
      <c r="J209" s="26"/>
      <c r="L209" s="811"/>
    </row>
    <row r="210" spans="1:12" ht="15" customHeight="1" x14ac:dyDescent="0.3">
      <c r="A210" s="351"/>
      <c r="B210" s="363"/>
      <c r="C210" s="363"/>
      <c r="D210" s="363"/>
      <c r="E210" s="315"/>
      <c r="F210" s="315"/>
      <c r="G210" s="315"/>
      <c r="H210" s="315"/>
      <c r="I210" s="219"/>
      <c r="J210" s="26"/>
      <c r="K210" s="7"/>
      <c r="L210" s="812" t="s">
        <v>3293</v>
      </c>
    </row>
    <row r="211" spans="1:12" ht="15" customHeight="1" thickBot="1" x14ac:dyDescent="0.35">
      <c r="A211" s="351"/>
      <c r="B211" s="363"/>
      <c r="C211" s="363"/>
      <c r="D211" s="363"/>
      <c r="E211" s="315"/>
      <c r="F211" s="315"/>
      <c r="G211" s="315"/>
      <c r="H211" s="315"/>
      <c r="I211" s="219"/>
      <c r="J211" s="26"/>
      <c r="L211" s="812"/>
    </row>
    <row r="212" spans="1:12" ht="15" customHeight="1" x14ac:dyDescent="0.3">
      <c r="A212" s="686"/>
      <c r="B212" s="794" t="s">
        <v>3305</v>
      </c>
      <c r="C212" s="794"/>
      <c r="D212" s="794"/>
      <c r="E212" s="794"/>
      <c r="F212" s="794"/>
      <c r="G212" s="794"/>
      <c r="H212" s="794"/>
      <c r="I212" s="738"/>
      <c r="J212" s="664"/>
      <c r="L212" s="812"/>
    </row>
    <row r="213" spans="1:12" ht="15" customHeight="1" x14ac:dyDescent="0.3">
      <c r="A213" s="687"/>
      <c r="B213" s="676"/>
      <c r="C213" s="676"/>
      <c r="D213" s="676"/>
      <c r="E213" s="676"/>
      <c r="F213" s="676"/>
      <c r="G213" s="676"/>
      <c r="H213" s="676"/>
      <c r="I213" s="739"/>
      <c r="J213" s="665"/>
      <c r="K213" s="9"/>
      <c r="L213" s="812"/>
    </row>
    <row r="214" spans="1:12" ht="15" customHeight="1" thickBot="1" x14ac:dyDescent="0.35">
      <c r="A214" s="688"/>
      <c r="B214" s="795"/>
      <c r="C214" s="795"/>
      <c r="D214" s="795"/>
      <c r="E214" s="795"/>
      <c r="F214" s="795"/>
      <c r="G214" s="795"/>
      <c r="H214" s="795"/>
      <c r="I214" s="740"/>
      <c r="J214" s="666"/>
      <c r="K214" s="9"/>
      <c r="L214" s="812"/>
    </row>
    <row r="215" spans="1:12" ht="15" customHeight="1" x14ac:dyDescent="0.3">
      <c r="A215" s="123"/>
      <c r="B215" s="360"/>
      <c r="C215" s="360"/>
      <c r="D215" s="360"/>
      <c r="E215" s="360"/>
      <c r="F215" s="360"/>
      <c r="G215" s="360"/>
      <c r="H215" s="360"/>
      <c r="I215" s="358"/>
      <c r="J215" s="358"/>
      <c r="K215" s="9"/>
      <c r="L215" s="812"/>
    </row>
    <row r="216" spans="1:12" ht="15" customHeight="1" x14ac:dyDescent="0.3">
      <c r="A216" s="667"/>
      <c r="B216" s="669" t="s">
        <v>3304</v>
      </c>
      <c r="C216" s="669"/>
      <c r="D216" s="669"/>
      <c r="E216" s="669"/>
      <c r="F216" s="669"/>
      <c r="G216" s="669"/>
      <c r="H216" s="669"/>
      <c r="I216" s="671"/>
      <c r="J216" s="672"/>
      <c r="K216" s="9"/>
      <c r="L216" s="812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K217" s="9"/>
      <c r="L217" s="812"/>
    </row>
    <row r="218" spans="1:12" ht="15" customHeight="1" x14ac:dyDescent="0.3">
      <c r="A218" s="520" t="s">
        <v>2989</v>
      </c>
      <c r="B218" s="630" t="s">
        <v>2996</v>
      </c>
      <c r="C218" s="631"/>
      <c r="D218" s="786"/>
      <c r="E218" s="642" t="s">
        <v>3035</v>
      </c>
      <c r="F218" s="789" t="s">
        <v>2991</v>
      </c>
      <c r="G218" s="789" t="s">
        <v>2990</v>
      </c>
      <c r="H218" s="780" t="s">
        <v>3010</v>
      </c>
      <c r="I218" s="783" t="s">
        <v>3430</v>
      </c>
      <c r="J218" s="498" t="s">
        <v>3431</v>
      </c>
      <c r="K218" s="9"/>
      <c r="L218" s="812"/>
    </row>
    <row r="219" spans="1:12" ht="15" customHeight="1" x14ac:dyDescent="0.3">
      <c r="A219" s="521"/>
      <c r="B219" s="632"/>
      <c r="C219" s="633"/>
      <c r="D219" s="787"/>
      <c r="E219" s="643"/>
      <c r="F219" s="790"/>
      <c r="G219" s="790"/>
      <c r="H219" s="781"/>
      <c r="I219" s="784"/>
      <c r="J219" s="500"/>
      <c r="K219" s="9"/>
      <c r="L219" s="812"/>
    </row>
    <row r="220" spans="1:12" ht="15" customHeight="1" x14ac:dyDescent="0.3">
      <c r="A220" s="785"/>
      <c r="B220" s="634"/>
      <c r="C220" s="635"/>
      <c r="D220" s="788"/>
      <c r="E220" s="644"/>
      <c r="F220" s="791"/>
      <c r="G220" s="791"/>
      <c r="H220" s="782"/>
      <c r="I220" s="784"/>
      <c r="J220" s="500"/>
      <c r="K220" s="9"/>
      <c r="L220" s="812"/>
    </row>
    <row r="221" spans="1:12" ht="15" customHeight="1" x14ac:dyDescent="0.3">
      <c r="A221" s="106">
        <f>Sheet1!A1854</f>
        <v>459524580300</v>
      </c>
      <c r="B221" s="773" t="str">
        <f>IFERROR(VLOOKUP(A221,Sheet1!$A$4:$H$2722,5,0),"-")</f>
        <v>Fugabella ECO 2-20 G. Perla, 25 kg</v>
      </c>
      <c r="C221" s="774" t="e">
        <f>VLOOKUP(#REF!,Sheet1!$A$4:$H$2722,7,1)</f>
        <v>#REF!</v>
      </c>
      <c r="D221" s="775" t="e">
        <f>VLOOKUP(#REF!,Sheet1!$A$4:$H$2722,7,1)</f>
        <v>#REF!</v>
      </c>
      <c r="E221" s="247" t="str">
        <f>IFERROR(VLOOKUP(A221,Sheet1!$A$4:$N$2722,7,1),"-")</f>
        <v>buc</v>
      </c>
      <c r="F221" s="247">
        <f>IFERROR(VLOOKUP(A221,Sheet1!$A$4:$N$2722,9,1),"-")</f>
        <v>0</v>
      </c>
      <c r="G221" s="247">
        <f>IFERROR(VLOOKUP(A221,Sheet1!$A$4:$N$2722,10,1),"-")</f>
        <v>0</v>
      </c>
      <c r="H221" s="247">
        <f>IFERROR(VLOOKUP(A221,Sheet1!$A$4:$N$2722,11,1),"-")</f>
        <v>0</v>
      </c>
      <c r="I221" s="26">
        <f>IFERROR(VLOOKUP($A221,Sheet1!$A$4:$H$2722,8,1),"-")</f>
        <v>185.17</v>
      </c>
      <c r="J221" s="26">
        <f>I221-(I221*Cuprins!$H$38)</f>
        <v>185.17</v>
      </c>
      <c r="K221" s="9"/>
      <c r="L221" s="812"/>
    </row>
    <row r="222" spans="1:12" ht="15" customHeight="1" x14ac:dyDescent="0.3">
      <c r="A222" s="107">
        <f>Sheet1!A1856</f>
        <v>459524580400</v>
      </c>
      <c r="B222" s="744" t="str">
        <f>IFERROR(VLOOKUP(A222,Sheet1!$A$4:$H$2722,5,0),"-")</f>
        <v>Fugabella ECO 2-20 GR. Ferro, 25 kg</v>
      </c>
      <c r="C222" s="728" t="e">
        <f>VLOOKUP(#REF!,Sheet1!$A$4:$H$2722,7,1)</f>
        <v>#REF!</v>
      </c>
      <c r="D222" s="745" t="e">
        <f>VLOOKUP(#REF!,Sheet1!$A$4:$H$2722,7,1)</f>
        <v>#REF!</v>
      </c>
      <c r="E222" s="235" t="str">
        <f>IFERROR(VLOOKUP(A222,Sheet1!$A$4:$N$2722,7,1),"-")</f>
        <v>buc</v>
      </c>
      <c r="F222" s="237">
        <f>IFERROR(VLOOKUP(A222,Sheet1!$A$4:$N$2722,9,1),"-")</f>
        <v>0</v>
      </c>
      <c r="G222" s="242">
        <f>IFERROR(VLOOKUP(A222,Sheet1!$A$4:$N$2722,10,1),"-")</f>
        <v>0</v>
      </c>
      <c r="H222" s="235">
        <f>IFERROR(VLOOKUP(A222,Sheet1!$A$4:$N$2722,11,1),"-")</f>
        <v>0</v>
      </c>
      <c r="I222" s="292">
        <f>IFERROR(VLOOKUP($A222,Sheet1!$A$4:$H$2722,8,1),"-")</f>
        <v>7.4</v>
      </c>
      <c r="J222" s="42">
        <f>I222-(I222*Cuprins!$H$38)</f>
        <v>7.4</v>
      </c>
      <c r="K222" s="9"/>
      <c r="L222" s="812"/>
    </row>
    <row r="223" spans="1:12" ht="15" customHeight="1" x14ac:dyDescent="0.3">
      <c r="A223" s="106">
        <f>Sheet1!A1857</f>
        <v>459524580800</v>
      </c>
      <c r="B223" s="773" t="str">
        <f>IFERROR(VLOOKUP(A223,Sheet1!$A$4:$H$2722,5,0),"-")</f>
        <v>Fugabella ECO 2-20 BAHAMA BEIGE, 25 kg</v>
      </c>
      <c r="C223" s="774" t="e">
        <f>VLOOKUP(#REF!,Sheet1!$A$4:$H$2722,7,1)</f>
        <v>#REF!</v>
      </c>
      <c r="D223" s="775" t="e">
        <f>VLOOKUP(#REF!,Sheet1!$A$4:$H$2722,7,1)</f>
        <v>#REF!</v>
      </c>
      <c r="E223" s="247" t="str">
        <f>IFERROR(VLOOKUP(A223,Sheet1!$A$4:$N$2722,7,1),"-")</f>
        <v>buc</v>
      </c>
      <c r="F223" s="247">
        <f>IFERROR(VLOOKUP(A223,Sheet1!$A$4:$N$2722,9,1),"-")</f>
        <v>0</v>
      </c>
      <c r="G223" s="247">
        <f>IFERROR(VLOOKUP(A223,Sheet1!$A$4:$N$2722,10,1),"-")</f>
        <v>0</v>
      </c>
      <c r="H223" s="247">
        <f>IFERROR(VLOOKUP(A223,Sheet1!$A$4:$N$2722,11,1),"-")</f>
        <v>0</v>
      </c>
      <c r="I223" s="26">
        <f>IFERROR(VLOOKUP($A223,Sheet1!$A$4:$H$2722,8,1),"-")</f>
        <v>7.4</v>
      </c>
      <c r="J223" s="26">
        <f>I223-(I223*Cuprins!$H$38)</f>
        <v>7.4</v>
      </c>
      <c r="K223" s="9"/>
      <c r="L223" s="812"/>
    </row>
    <row r="224" spans="1:12" ht="15" customHeight="1" x14ac:dyDescent="0.3">
      <c r="A224" s="107">
        <f>Sheet1!A1858</f>
        <v>459524630800</v>
      </c>
      <c r="B224" s="744" t="str">
        <f>IFERROR(VLOOKUP(A224,Sheet1!$A$4:$H$2722,5,0),"-")</f>
        <v>FUGAB. ECO FLEX BAHAMA BEIGE</v>
      </c>
      <c r="C224" s="728" t="e">
        <f>VLOOKUP(#REF!,Sheet1!$A$4:$H$2722,7,1)</f>
        <v>#REF!</v>
      </c>
      <c r="D224" s="745" t="e">
        <f>VLOOKUP(#REF!,Sheet1!$A$4:$H$2722,7,1)</f>
        <v>#REF!</v>
      </c>
      <c r="E224" s="235" t="str">
        <f>IFERROR(VLOOKUP(A224,Sheet1!$A$4:$N$2722,7,1),"-")</f>
        <v>buc</v>
      </c>
      <c r="F224" s="237">
        <f>IFERROR(VLOOKUP(A224,Sheet1!$A$4:$N$2722,9,1),"-")</f>
        <v>0</v>
      </c>
      <c r="G224" s="242">
        <f>IFERROR(VLOOKUP(A224,Sheet1!$A$4:$N$2722,10,1),"-")</f>
        <v>0</v>
      </c>
      <c r="H224" s="235">
        <f>IFERROR(VLOOKUP(A224,Sheet1!$A$4:$N$2722,11,1),"-")</f>
        <v>0</v>
      </c>
      <c r="I224" s="292">
        <f>IFERROR(VLOOKUP($A224,Sheet1!$A$4:$H$2722,8,1),"-")</f>
        <v>10.66</v>
      </c>
      <c r="J224" s="42">
        <f>I224-(I224*Cuprins!$H$38)</f>
        <v>10.66</v>
      </c>
      <c r="K224" s="9"/>
      <c r="L224" s="812"/>
    </row>
    <row r="225" spans="1:12" ht="15" customHeight="1" x14ac:dyDescent="0.3">
      <c r="A225" s="106">
        <f>Sheet1!A1859</f>
        <v>459524634500</v>
      </c>
      <c r="B225" s="773" t="str">
        <f>IFERROR(VLOOKUP(A225,Sheet1!$A$4:$H$2722,5,0),"-")</f>
        <v>FUGAB. ECO FLEX LIMESTONE</v>
      </c>
      <c r="C225" s="774" t="e">
        <f>VLOOKUP(#REF!,Sheet1!$A$4:$H$2722,7,1)</f>
        <v>#REF!</v>
      </c>
      <c r="D225" s="775" t="e">
        <f>VLOOKUP(#REF!,Sheet1!$A$4:$H$2722,7,1)</f>
        <v>#REF!</v>
      </c>
      <c r="E225" s="247" t="str">
        <f>IFERROR(VLOOKUP(A225,Sheet1!$A$4:$N$2722,7,1),"-")</f>
        <v xml:space="preserve">kg </v>
      </c>
      <c r="F225" s="247">
        <f>IFERROR(VLOOKUP(A225,Sheet1!$A$4:$N$2722,9,1),"-")</f>
        <v>0</v>
      </c>
      <c r="G225" s="247">
        <f>IFERROR(VLOOKUP(A225,Sheet1!$A$4:$N$2722,10,1),"-")</f>
        <v>0</v>
      </c>
      <c r="H225" s="247">
        <f>IFERROR(VLOOKUP(A225,Sheet1!$A$4:$N$2722,11,1),"-")</f>
        <v>0</v>
      </c>
      <c r="I225" s="26">
        <f>IFERROR(VLOOKUP($A225,Sheet1!$A$4:$H$2722,8,1),"-")</f>
        <v>10.66</v>
      </c>
      <c r="J225" s="26">
        <f>I225-(I225*Cuprins!$H$38)</f>
        <v>10.66</v>
      </c>
      <c r="K225" s="9"/>
      <c r="L225" s="494">
        <f>L173+1</f>
        <v>123</v>
      </c>
    </row>
    <row r="226" spans="1:12" ht="15" customHeight="1" x14ac:dyDescent="0.3">
      <c r="A226" s="107">
        <f>Sheet1!A1860</f>
        <v>459524710100</v>
      </c>
      <c r="B226" s="744" t="str">
        <f>IFERROR(VLOOKUP(A226,Sheet1!$A$4:$H$2722,5,0),"-")</f>
        <v>FUGAB. ECO SILIC. BIANCO 12x310</v>
      </c>
      <c r="C226" s="728" t="e">
        <f>VLOOKUP(#REF!,Sheet1!$A$4:$H$2722,7,1)</f>
        <v>#REF!</v>
      </c>
      <c r="D226" s="745" t="e">
        <f>VLOOKUP(#REF!,Sheet1!$A$4:$H$2722,7,1)</f>
        <v>#REF!</v>
      </c>
      <c r="E226" s="235" t="str">
        <f>IFERROR(VLOOKUP(A226,Sheet1!$A$4:$N$2722,7,1),"-")</f>
        <v>buc</v>
      </c>
      <c r="F226" s="237">
        <f>IFERROR(VLOOKUP(A226,Sheet1!$A$4:$N$2722,9,1),"-")</f>
        <v>0</v>
      </c>
      <c r="G226" s="242">
        <f>IFERROR(VLOOKUP(A226,Sheet1!$A$4:$N$2722,10,1),"-")</f>
        <v>0</v>
      </c>
      <c r="H226" s="235">
        <f>IFERROR(VLOOKUP(A226,Sheet1!$A$4:$N$2722,11,1),"-")</f>
        <v>0</v>
      </c>
      <c r="I226" s="292">
        <f>IFERROR(VLOOKUP($A226,Sheet1!$A$4:$H$2722,8,1),"-")</f>
        <v>30.6</v>
      </c>
      <c r="J226" s="42">
        <f>I226-(I226*Cuprins!$H$38)</f>
        <v>30.6</v>
      </c>
      <c r="K226" s="9"/>
      <c r="L226" s="494"/>
    </row>
    <row r="227" spans="1:12" ht="15" customHeight="1" x14ac:dyDescent="0.3">
      <c r="A227" s="106">
        <f>Sheet1!A1862</f>
        <v>459524710120</v>
      </c>
      <c r="B227" s="773" t="str">
        <f>IFERROR(VLOOKUP(A227,Sheet1!$A$4:$H$2722,5,0),"-")</f>
        <v>FUGAB. ECO SILIC. CEMENTO  6x310 ml</v>
      </c>
      <c r="C227" s="774" t="e">
        <f>VLOOKUP(#REF!,Sheet1!$A$4:$H$2722,7,1)</f>
        <v>#REF!</v>
      </c>
      <c r="D227" s="775" t="e">
        <f>VLOOKUP(#REF!,Sheet1!$A$4:$H$2722,7,1)</f>
        <v>#REF!</v>
      </c>
      <c r="E227" s="247" t="str">
        <f>IFERROR(VLOOKUP(A227,Sheet1!$A$4:$N$2722,7,1),"-")</f>
        <v>buc</v>
      </c>
      <c r="F227" s="247">
        <f>IFERROR(VLOOKUP(A227,Sheet1!$A$4:$N$2722,9,1),"-")</f>
        <v>0</v>
      </c>
      <c r="G227" s="247">
        <f>IFERROR(VLOOKUP(A227,Sheet1!$A$4:$N$2722,10,1),"-")</f>
        <v>0</v>
      </c>
      <c r="H227" s="247">
        <f>IFERROR(VLOOKUP(A227,Sheet1!$A$4:$N$2722,11,1),"-")</f>
        <v>0</v>
      </c>
      <c r="I227" s="26">
        <f>IFERROR(VLOOKUP($A227,Sheet1!$A$4:$H$2722,8,1),"-")</f>
        <v>32.83</v>
      </c>
      <c r="J227" s="26">
        <f>I227-(I227*Cuprins!$H$38)</f>
        <v>32.83</v>
      </c>
      <c r="K227" s="9"/>
      <c r="L227" s="811" t="s">
        <v>3292</v>
      </c>
    </row>
    <row r="228" spans="1:12" ht="15" customHeight="1" x14ac:dyDescent="0.3">
      <c r="A228" s="107">
        <f>Sheet1!A1861</f>
        <v>459524710110</v>
      </c>
      <c r="B228" s="744" t="str">
        <f>IFERROR(VLOOKUP(A228,Sheet1!$A$4:$H$2722,5,0),"-")</f>
        <v>FUGAB. ECO SILIC. NOCE 12x310</v>
      </c>
      <c r="C228" s="728" t="e">
        <f>VLOOKUP(#REF!,Sheet1!$A$4:$H$2722,7,1)</f>
        <v>#REF!</v>
      </c>
      <c r="D228" s="745" t="e">
        <f>VLOOKUP(#REF!,Sheet1!$A$4:$H$2722,7,1)</f>
        <v>#REF!</v>
      </c>
      <c r="E228" s="235" t="str">
        <f>IFERROR(VLOOKUP(A228,Sheet1!$A$4:$N$2722,7,1),"-")</f>
        <v>buc</v>
      </c>
      <c r="F228" s="237">
        <f>IFERROR(VLOOKUP(A228,Sheet1!$A$4:$N$2722,9,1),"-")</f>
        <v>0</v>
      </c>
      <c r="G228" s="242">
        <f>IFERROR(VLOOKUP(A228,Sheet1!$A$4:$N$2722,10,1),"-")</f>
        <v>0</v>
      </c>
      <c r="H228" s="235">
        <f>IFERROR(VLOOKUP(A228,Sheet1!$A$4:$N$2722,11,1),"-")</f>
        <v>0</v>
      </c>
      <c r="I228" s="292">
        <f>IFERROR(VLOOKUP($A228,Sheet1!$A$4:$H$2722,8,1),"-")</f>
        <v>32.83</v>
      </c>
      <c r="J228" s="42">
        <f>I228-(I228*Cuprins!$H$38)</f>
        <v>32.83</v>
      </c>
      <c r="K228" s="9"/>
      <c r="L228" s="811"/>
    </row>
    <row r="229" spans="1:12" ht="15" customHeight="1" x14ac:dyDescent="0.3">
      <c r="A229" s="106">
        <f>Sheet1!A1863</f>
        <v>459524710300</v>
      </c>
      <c r="B229" s="773" t="str">
        <f>IFERROR(VLOOKUP(A229,Sheet1!$A$4:$H$2722,5,0),"-")</f>
        <v>FUGAB. ECO SILIC. GR. PERLA 12x310 ML</v>
      </c>
      <c r="C229" s="774" t="e">
        <f>VLOOKUP(#REF!,Sheet1!$A$4:$H$2722,7,1)</f>
        <v>#REF!</v>
      </c>
      <c r="D229" s="775" t="e">
        <f>VLOOKUP(#REF!,Sheet1!$A$4:$H$2722,7,1)</f>
        <v>#REF!</v>
      </c>
      <c r="E229" s="247" t="str">
        <f>IFERROR(VLOOKUP(A229,Sheet1!$A$4:$N$2722,7,1),"-")</f>
        <v>buc</v>
      </c>
      <c r="F229" s="247">
        <f>IFERROR(VLOOKUP(A229,Sheet1!$A$4:$N$2722,9,1),"-")</f>
        <v>0</v>
      </c>
      <c r="G229" s="247">
        <f>IFERROR(VLOOKUP(A229,Sheet1!$A$4:$N$2722,10,1),"-")</f>
        <v>0</v>
      </c>
      <c r="H229" s="247">
        <f>IFERROR(VLOOKUP(A229,Sheet1!$A$4:$N$2722,11,1),"-")</f>
        <v>0</v>
      </c>
      <c r="I229" s="26">
        <f>IFERROR(VLOOKUP($A229,Sheet1!$A$4:$H$2722,8,1),"-")</f>
        <v>30.6</v>
      </c>
      <c r="J229" s="26">
        <f>I229-(I229*Cuprins!$H$38)</f>
        <v>30.6</v>
      </c>
      <c r="K229" s="9"/>
      <c r="L229" s="811"/>
    </row>
    <row r="230" spans="1:12" ht="15" customHeight="1" x14ac:dyDescent="0.3">
      <c r="A230" s="107">
        <f>Sheet1!A1864</f>
        <v>459524710600</v>
      </c>
      <c r="B230" s="744" t="str">
        <f>IFERROR(VLOOKUP(A230,Sheet1!$A$4:$H$2722,5,0),"-")</f>
        <v>FUGAB. ECO SILIC. NERO 12x310 ML</v>
      </c>
      <c r="C230" s="728" t="e">
        <f>VLOOKUP(#REF!,Sheet1!$A$4:$H$2722,7,1)</f>
        <v>#REF!</v>
      </c>
      <c r="D230" s="745" t="e">
        <f>VLOOKUP(#REF!,Sheet1!$A$4:$H$2722,7,1)</f>
        <v>#REF!</v>
      </c>
      <c r="E230" s="235" t="str">
        <f>IFERROR(VLOOKUP(A230,Sheet1!$A$4:$N$2722,7,1),"-")</f>
        <v>buc</v>
      </c>
      <c r="F230" s="237">
        <f>IFERROR(VLOOKUP(A230,Sheet1!$A$4:$N$2722,9,1),"-")</f>
        <v>0</v>
      </c>
      <c r="G230" s="242">
        <f>IFERROR(VLOOKUP(A230,Sheet1!$A$4:$N$2722,10,1),"-")</f>
        <v>0</v>
      </c>
      <c r="H230" s="235">
        <f>IFERROR(VLOOKUP(A230,Sheet1!$A$4:$N$2722,11,1),"-")</f>
        <v>0</v>
      </c>
      <c r="I230" s="292">
        <f>IFERROR(VLOOKUP($A230,Sheet1!$A$4:$H$2722,8,1),"-")</f>
        <v>30.6</v>
      </c>
      <c r="J230" s="42">
        <f>I230-(I230*Cuprins!$H$38)</f>
        <v>30.6</v>
      </c>
      <c r="K230" s="9"/>
      <c r="L230" s="811"/>
    </row>
    <row r="231" spans="1:12" ht="15" customHeight="1" x14ac:dyDescent="0.3">
      <c r="A231" s="106">
        <f>Sheet1!A1865</f>
        <v>459524710700</v>
      </c>
      <c r="B231" s="773" t="str">
        <f>IFERROR(VLOOKUP(A231,Sheet1!$A$4:$H$2722,5,0),"-")</f>
        <v>FUGALITE ECO SILIC. JASMINE 12X310</v>
      </c>
      <c r="C231" s="774" t="e">
        <f>VLOOKUP(#REF!,Sheet1!$A$4:$H$2722,7,1)</f>
        <v>#REF!</v>
      </c>
      <c r="D231" s="775" t="e">
        <f>VLOOKUP(#REF!,Sheet1!$A$4:$H$2722,7,1)</f>
        <v>#REF!</v>
      </c>
      <c r="E231" s="247" t="str">
        <f>IFERROR(VLOOKUP(A231,Sheet1!$A$4:$N$2722,7,1),"-")</f>
        <v>buc</v>
      </c>
      <c r="F231" s="247">
        <f>IFERROR(VLOOKUP(A231,Sheet1!$A$4:$N$2722,9,1),"-")</f>
        <v>0</v>
      </c>
      <c r="G231" s="247">
        <f>IFERROR(VLOOKUP(A231,Sheet1!$A$4:$N$2722,10,1),"-")</f>
        <v>0</v>
      </c>
      <c r="H231" s="247">
        <f>IFERROR(VLOOKUP(A231,Sheet1!$A$4:$N$2722,11,1),"-")</f>
        <v>0</v>
      </c>
      <c r="I231" s="26">
        <f>IFERROR(VLOOKUP($A231,Sheet1!$A$4:$H$2722,8,1),"-")</f>
        <v>32.68</v>
      </c>
      <c r="J231" s="26">
        <f>I231-(I231*Cuprins!$H$38)</f>
        <v>32.68</v>
      </c>
      <c r="K231" s="9"/>
      <c r="L231" s="811"/>
    </row>
    <row r="232" spans="1:12" ht="15" customHeight="1" x14ac:dyDescent="0.3">
      <c r="A232" s="107">
        <f>Sheet1!A1866</f>
        <v>459524710800</v>
      </c>
      <c r="B232" s="744" t="str">
        <f>IFERROR(VLOOKUP(A232,Sheet1!$A$4:$H$2722,5,0),"-")</f>
        <v xml:space="preserve">Kerakoll Silicon Fugabella Bahama Beige </v>
      </c>
      <c r="C232" s="728" t="e">
        <f>VLOOKUP(#REF!,Sheet1!$A$4:$H$2722,7,1)</f>
        <v>#REF!</v>
      </c>
      <c r="D232" s="745" t="e">
        <f>VLOOKUP(#REF!,Sheet1!$A$4:$H$2722,7,1)</f>
        <v>#REF!</v>
      </c>
      <c r="E232" s="235" t="str">
        <f>IFERROR(VLOOKUP(A232,Sheet1!$A$4:$N$2722,7,1),"-")</f>
        <v>buc</v>
      </c>
      <c r="F232" s="237">
        <f>IFERROR(VLOOKUP(A232,Sheet1!$A$4:$N$2722,9,1),"-")</f>
        <v>0</v>
      </c>
      <c r="G232" s="242">
        <f>IFERROR(VLOOKUP(A232,Sheet1!$A$4:$N$2722,10,1),"-")</f>
        <v>0</v>
      </c>
      <c r="H232" s="235">
        <f>IFERROR(VLOOKUP(A232,Sheet1!$A$4:$N$2722,11,1),"-")</f>
        <v>0</v>
      </c>
      <c r="I232" s="292">
        <f>IFERROR(VLOOKUP($A232,Sheet1!$A$4:$H$2722,8,1),"-")</f>
        <v>30.6</v>
      </c>
      <c r="J232" s="42">
        <f>I232-(I232*Cuprins!$H$38)</f>
        <v>30.6</v>
      </c>
      <c r="K232" s="9"/>
      <c r="L232" s="811"/>
    </row>
    <row r="233" spans="1:12" ht="15" customHeight="1" x14ac:dyDescent="0.3">
      <c r="A233" s="106">
        <f>Sheet1!A1867</f>
        <v>459524711100</v>
      </c>
      <c r="B233" s="773" t="str">
        <f>IFERROR(VLOOKUP(A233,Sheet1!$A$4:$H$2722,5,0),"-")</f>
        <v>FUGAB. ECO SILIC. MARONE 12x310</v>
      </c>
      <c r="C233" s="774" t="e">
        <f>VLOOKUP(#REF!,Sheet1!$A$4:$H$2722,7,1)</f>
        <v>#REF!</v>
      </c>
      <c r="D233" s="775" t="e">
        <f>VLOOKUP(#REF!,Sheet1!$A$4:$H$2722,7,1)</f>
        <v>#REF!</v>
      </c>
      <c r="E233" s="247" t="str">
        <f>IFERROR(VLOOKUP(A233,Sheet1!$A$4:$N$2722,7,1),"-")</f>
        <v>buc</v>
      </c>
      <c r="F233" s="247">
        <f>IFERROR(VLOOKUP(A233,Sheet1!$A$4:$N$2722,9,1),"-")</f>
        <v>0</v>
      </c>
      <c r="G233" s="247">
        <f>IFERROR(VLOOKUP(A233,Sheet1!$A$4:$N$2722,10,1),"-")</f>
        <v>0</v>
      </c>
      <c r="H233" s="247">
        <f>IFERROR(VLOOKUP(A233,Sheet1!$A$4:$N$2722,11,1),"-")</f>
        <v>0</v>
      </c>
      <c r="I233" s="26">
        <f>IFERROR(VLOOKUP($A233,Sheet1!$A$4:$H$2722,8,1),"-")</f>
        <v>30.6</v>
      </c>
      <c r="J233" s="26">
        <f>I233-(I233*Cuprins!$H$38)</f>
        <v>30.6</v>
      </c>
      <c r="K233" s="9"/>
      <c r="L233" s="811"/>
    </row>
    <row r="234" spans="1:12" ht="15" customHeight="1" x14ac:dyDescent="0.3">
      <c r="A234" s="107">
        <f>Sheet1!A1868</f>
        <v>459524711900</v>
      </c>
      <c r="B234" s="744" t="str">
        <f>IFERROR(VLOOKUP(A234,Sheet1!$A$4:$H$2722,5,0),"-")</f>
        <v>FUGAB. ECO SILIC. ANTRACITE 12x310 ml</v>
      </c>
      <c r="C234" s="728" t="e">
        <f>VLOOKUP(#REF!,Sheet1!$A$4:$H$2722,7,1)</f>
        <v>#REF!</v>
      </c>
      <c r="D234" s="745" t="e">
        <f>VLOOKUP(#REF!,Sheet1!$A$4:$H$2722,7,1)</f>
        <v>#REF!</v>
      </c>
      <c r="E234" s="235" t="str">
        <f>IFERROR(VLOOKUP(A234,Sheet1!$A$4:$N$2722,7,1),"-")</f>
        <v>buc</v>
      </c>
      <c r="F234" s="237">
        <f>IFERROR(VLOOKUP(A234,Sheet1!$A$4:$N$2722,9,1),"-")</f>
        <v>0</v>
      </c>
      <c r="G234" s="242">
        <f>IFERROR(VLOOKUP(A234,Sheet1!$A$4:$N$2722,10,1),"-")</f>
        <v>0</v>
      </c>
      <c r="H234" s="235">
        <f>IFERROR(VLOOKUP(A234,Sheet1!$A$4:$N$2722,11,1),"-")</f>
        <v>0</v>
      </c>
      <c r="I234" s="292">
        <f>IFERROR(VLOOKUP($A234,Sheet1!$A$4:$H$2722,8,1),"-")</f>
        <v>38.43</v>
      </c>
      <c r="J234" s="42">
        <f>I234-(I234*Cuprins!$H$38)</f>
        <v>38.43</v>
      </c>
      <c r="L234" s="811"/>
    </row>
    <row r="235" spans="1:12" ht="15" customHeight="1" x14ac:dyDescent="0.3">
      <c r="A235" s="106"/>
      <c r="B235" s="773" t="str">
        <f>IFERROR(VLOOKUP(A235,Sheet1!$A$4:$H$2722,5,0),"-")</f>
        <v>-</v>
      </c>
      <c r="C235" s="774" t="e">
        <f>VLOOKUP(#REF!,Sheet1!$A$4:$H$2722,7,1)</f>
        <v>#REF!</v>
      </c>
      <c r="D235" s="775" t="e">
        <f>VLOOKUP(#REF!,Sheet1!$A$4:$H$2722,7,1)</f>
        <v>#REF!</v>
      </c>
      <c r="E235" s="247" t="str">
        <f>IFERROR(VLOOKUP(A235,Sheet1!$A$4:$N$2722,7,1),"-")</f>
        <v>-</v>
      </c>
      <c r="F235" s="247" t="str">
        <f>IFERROR(VLOOKUP(A235,Sheet1!$A$4:$N$2722,9,1),"-")</f>
        <v>-</v>
      </c>
      <c r="G235" s="247" t="str">
        <f>IFERROR(VLOOKUP(A235,Sheet1!$A$4:$N$2722,10,1),"-")</f>
        <v>-</v>
      </c>
      <c r="H235" s="247" t="str">
        <f>IFERROR(VLOOKUP(A235,Sheet1!$A$4:$N$2722,11,1),"-")</f>
        <v>-</v>
      </c>
      <c r="I235" s="26" t="str">
        <f>IFERROR(VLOOKUP($A235,Sheet1!$A$4:$H$2722,8,1),"-")</f>
        <v>-</v>
      </c>
      <c r="J235" s="26" t="str">
        <f>IFERROR(VLOOKUP($A235,Sheet1!$A$4:$H$2722,8,1),"-")</f>
        <v>-</v>
      </c>
      <c r="L235" s="811"/>
    </row>
    <row r="236" spans="1:12" ht="15" customHeight="1" x14ac:dyDescent="0.3">
      <c r="A236" s="108"/>
      <c r="B236" s="610"/>
      <c r="C236" s="597"/>
      <c r="D236" s="622"/>
      <c r="E236" s="264"/>
      <c r="F236" s="238"/>
      <c r="G236" s="264"/>
      <c r="H236" s="264"/>
      <c r="I236" s="302"/>
      <c r="J236" s="43"/>
      <c r="L236" s="811"/>
    </row>
    <row r="237" spans="1:12" ht="15" customHeight="1" x14ac:dyDescent="0.3">
      <c r="K237" s="7"/>
      <c r="L237" s="811"/>
    </row>
    <row r="238" spans="1:12" ht="15" customHeight="1" x14ac:dyDescent="0.3">
      <c r="L238" s="811"/>
    </row>
    <row r="239" spans="1:12" ht="15" customHeight="1" x14ac:dyDescent="0.3">
      <c r="L239" s="811"/>
    </row>
    <row r="240" spans="1:12" ht="15" customHeight="1" x14ac:dyDescent="0.3">
      <c r="L240" s="811"/>
    </row>
    <row r="241" spans="11:12" ht="15" customHeight="1" x14ac:dyDescent="0.3">
      <c r="L241" s="811"/>
    </row>
    <row r="242" spans="11:12" ht="15" customHeight="1" x14ac:dyDescent="0.3">
      <c r="K242" s="9"/>
      <c r="L242" s="811"/>
    </row>
    <row r="243" spans="11:12" ht="15" customHeight="1" x14ac:dyDescent="0.3">
      <c r="L243" s="811"/>
    </row>
    <row r="244" spans="11:12" ht="15" customHeight="1" x14ac:dyDescent="0.3">
      <c r="L244" s="811"/>
    </row>
    <row r="245" spans="11:12" ht="15" customHeight="1" x14ac:dyDescent="0.3">
      <c r="L245" s="811"/>
    </row>
    <row r="246" spans="11:12" ht="15" customHeight="1" x14ac:dyDescent="0.3">
      <c r="L246" s="811"/>
    </row>
    <row r="247" spans="11:12" ht="15" customHeight="1" x14ac:dyDescent="0.3">
      <c r="L247" s="811"/>
    </row>
    <row r="248" spans="11:12" ht="15" customHeight="1" x14ac:dyDescent="0.3">
      <c r="L248" s="811"/>
    </row>
    <row r="249" spans="11:12" ht="15" customHeight="1" x14ac:dyDescent="0.3">
      <c r="L249" s="811"/>
    </row>
    <row r="250" spans="11:12" ht="15" customHeight="1" x14ac:dyDescent="0.3">
      <c r="L250" s="811"/>
    </row>
    <row r="251" spans="11:12" ht="15" customHeight="1" x14ac:dyDescent="0.3">
      <c r="K251" s="7"/>
      <c r="L251" s="811"/>
    </row>
    <row r="252" spans="11:12" ht="15" customHeight="1" x14ac:dyDescent="0.3">
      <c r="L252" s="811"/>
    </row>
    <row r="253" spans="11:12" ht="15" customHeight="1" x14ac:dyDescent="0.3">
      <c r="L253" s="811"/>
    </row>
    <row r="254" spans="11:12" ht="15" customHeight="1" x14ac:dyDescent="0.3">
      <c r="L254" s="811"/>
    </row>
    <row r="255" spans="11:12" ht="15" customHeight="1" x14ac:dyDescent="0.3">
      <c r="L255" s="811"/>
    </row>
    <row r="256" spans="11:12" ht="15" customHeight="1" x14ac:dyDescent="0.3">
      <c r="L256" s="811"/>
    </row>
    <row r="257" spans="1:12" ht="15" customHeight="1" x14ac:dyDescent="0.3">
      <c r="L257" s="811"/>
    </row>
    <row r="258" spans="1:12" ht="15" customHeight="1" x14ac:dyDescent="0.3">
      <c r="L258" s="811"/>
    </row>
    <row r="259" spans="1:12" ht="15" customHeight="1" x14ac:dyDescent="0.3">
      <c r="K259" s="8"/>
      <c r="L259" s="811"/>
    </row>
    <row r="260" spans="1:12" ht="15" customHeight="1" x14ac:dyDescent="0.3">
      <c r="L260" s="811"/>
    </row>
    <row r="261" spans="1:12" ht="15" customHeight="1" x14ac:dyDescent="0.3">
      <c r="L261" s="811"/>
    </row>
    <row r="262" spans="1:12" ht="15" customHeight="1" x14ac:dyDescent="0.3">
      <c r="L262" s="812" t="s">
        <v>3293</v>
      </c>
    </row>
    <row r="263" spans="1:12" ht="15" customHeight="1" x14ac:dyDescent="0.3">
      <c r="A263" s="1"/>
      <c r="B263" s="88"/>
      <c r="C263" s="4"/>
      <c r="D263" s="4"/>
      <c r="E263" s="4"/>
      <c r="F263" s="4"/>
      <c r="G263" s="4"/>
      <c r="H263" s="5"/>
      <c r="I263" s="3"/>
      <c r="J263" s="3"/>
      <c r="L263" s="812"/>
    </row>
    <row r="264" spans="1:12" ht="15" customHeight="1" x14ac:dyDescent="0.3">
      <c r="A264" s="667"/>
      <c r="B264" s="669" t="s">
        <v>3304</v>
      </c>
      <c r="C264" s="669"/>
      <c r="D264" s="669"/>
      <c r="E264" s="669"/>
      <c r="F264" s="669"/>
      <c r="G264" s="669"/>
      <c r="H264" s="669"/>
      <c r="I264" s="671"/>
      <c r="J264" s="672"/>
      <c r="L264" s="812"/>
    </row>
    <row r="265" spans="1:12" ht="15" customHeight="1" x14ac:dyDescent="0.3">
      <c r="A265" s="668"/>
      <c r="B265" s="670"/>
      <c r="C265" s="670"/>
      <c r="D265" s="670"/>
      <c r="E265" s="670"/>
      <c r="F265" s="670"/>
      <c r="G265" s="670"/>
      <c r="H265" s="670"/>
      <c r="I265" s="673"/>
      <c r="J265" s="674"/>
      <c r="L265" s="812"/>
    </row>
    <row r="266" spans="1:12" ht="15" customHeight="1" x14ac:dyDescent="0.3">
      <c r="A266" s="520" t="s">
        <v>2989</v>
      </c>
      <c r="B266" s="630" t="s">
        <v>2996</v>
      </c>
      <c r="C266" s="631"/>
      <c r="D266" s="786"/>
      <c r="E266" s="642" t="s">
        <v>3035</v>
      </c>
      <c r="F266" s="789" t="s">
        <v>2991</v>
      </c>
      <c r="G266" s="789" t="s">
        <v>2990</v>
      </c>
      <c r="H266" s="780" t="s">
        <v>3010</v>
      </c>
      <c r="I266" s="783" t="s">
        <v>3430</v>
      </c>
      <c r="J266" s="498" t="s">
        <v>3431</v>
      </c>
      <c r="L266" s="812"/>
    </row>
    <row r="267" spans="1:12" ht="15" customHeight="1" x14ac:dyDescent="0.3">
      <c r="A267" s="521"/>
      <c r="B267" s="632"/>
      <c r="C267" s="633"/>
      <c r="D267" s="787"/>
      <c r="E267" s="643"/>
      <c r="F267" s="790"/>
      <c r="G267" s="790"/>
      <c r="H267" s="781"/>
      <c r="I267" s="784"/>
      <c r="J267" s="500"/>
      <c r="L267" s="812"/>
    </row>
    <row r="268" spans="1:12" ht="15" customHeight="1" x14ac:dyDescent="0.3">
      <c r="A268" s="785"/>
      <c r="B268" s="634"/>
      <c r="C268" s="635"/>
      <c r="D268" s="788"/>
      <c r="E268" s="644"/>
      <c r="F268" s="791"/>
      <c r="G268" s="791"/>
      <c r="H268" s="782"/>
      <c r="I268" s="784"/>
      <c r="J268" s="500"/>
      <c r="K268" s="7"/>
      <c r="L268" s="812"/>
    </row>
    <row r="269" spans="1:12" ht="15" customHeight="1" x14ac:dyDescent="0.3">
      <c r="A269" s="106">
        <f>Sheet1!A1869</f>
        <v>459524715100</v>
      </c>
      <c r="B269" s="773" t="str">
        <f>IFERROR(VLOOKUP(A269,Sheet1!$A$4:$H$2722,5,0),"-")</f>
        <v>FUGAB. ECO SILIC. Silver  310 ml.</v>
      </c>
      <c r="C269" s="774" t="e">
        <f>VLOOKUP(#REF!,Sheet1!$A$4:$H$2722,7,1)</f>
        <v>#REF!</v>
      </c>
      <c r="D269" s="775" t="e">
        <f>VLOOKUP(#REF!,Sheet1!$A$4:$H$2722,7,1)</f>
        <v>#REF!</v>
      </c>
      <c r="E269" s="247" t="str">
        <f>IFERROR(VLOOKUP(A269,Sheet1!$A$4:$N$2722,7,1),"-")</f>
        <v>buc</v>
      </c>
      <c r="F269" s="247">
        <f>IFERROR(VLOOKUP(A269,Sheet1!$A$4:$N$2722,9,1),"-")</f>
        <v>0</v>
      </c>
      <c r="G269" s="247">
        <f>IFERROR(VLOOKUP(A269,Sheet1!$A$4:$N$2722,10,1),"-")</f>
        <v>0</v>
      </c>
      <c r="H269" s="247">
        <f>IFERROR(VLOOKUP(A269,Sheet1!$A$4:$N$2722,11,1),"-")</f>
        <v>0</v>
      </c>
      <c r="I269" s="26">
        <f>IFERROR(VLOOKUP($A269,Sheet1!$A$4:$H$2722,8,1),"-")</f>
        <v>28.15</v>
      </c>
      <c r="J269" s="26">
        <f>I269-(I269*Cuprins!$H$38)</f>
        <v>28.15</v>
      </c>
      <c r="K269" s="9"/>
      <c r="L269" s="812"/>
    </row>
    <row r="270" spans="1:12" ht="15" customHeight="1" x14ac:dyDescent="0.3">
      <c r="A270" s="107">
        <f>Sheet1!A1870</f>
        <v>459524781000</v>
      </c>
      <c r="B270" s="744" t="str">
        <f>IFERROR(VLOOKUP(A270,Sheet1!$A$4:$H$2722,5,0),"-")</f>
        <v>SIGIBUILD PRIMER SC. PZ. 4X500m</v>
      </c>
      <c r="C270" s="728"/>
      <c r="D270" s="745"/>
      <c r="E270" s="235" t="str">
        <f>IFERROR(VLOOKUP(A270,Sheet1!$A$4:$N$2722,7,1),"-")</f>
        <v xml:space="preserve">kg </v>
      </c>
      <c r="F270" s="237">
        <f>IFERROR(VLOOKUP(A270,Sheet1!$A$4:$N$2722,9,1),"-")</f>
        <v>0</v>
      </c>
      <c r="G270" s="242">
        <f>IFERROR(VLOOKUP(A270,Sheet1!$A$4:$N$2722,10,1),"-")</f>
        <v>0</v>
      </c>
      <c r="H270" s="235">
        <f>IFERROR(VLOOKUP(A270,Sheet1!$A$4:$N$2722,11,1),"-")</f>
        <v>0</v>
      </c>
      <c r="I270" s="292">
        <f>IFERROR(VLOOKUP($A270,Sheet1!$A$4:$H$2722,8,1),"-")</f>
        <v>227.99</v>
      </c>
      <c r="J270" s="42">
        <f>I270-(I270*Cuprins!$H$38)</f>
        <v>227.99</v>
      </c>
      <c r="L270" s="812"/>
    </row>
    <row r="271" spans="1:12" ht="15" customHeight="1" x14ac:dyDescent="0.3">
      <c r="A271" s="106">
        <f>Sheet1!A1871</f>
        <v>459524782000</v>
      </c>
      <c r="B271" s="773" t="str">
        <f>IFERROR(VLOOKUP(A271,Sheet1!$A$4:$H$2722,5,0),"-")</f>
        <v>SIGIBUILD SPC A, 4,5 kg</v>
      </c>
      <c r="C271" s="774" t="e">
        <f>VLOOKUP(#REF!,Sheet1!$A$4:$H$2722,7,1)</f>
        <v>#REF!</v>
      </c>
      <c r="D271" s="775" t="e">
        <f>VLOOKUP(#REF!,Sheet1!$A$4:$H$2722,7,1)</f>
        <v>#REF!</v>
      </c>
      <c r="E271" s="247" t="str">
        <f>IFERROR(VLOOKUP(A271,Sheet1!$A$4:$N$2722,7,1),"-")</f>
        <v>buc</v>
      </c>
      <c r="F271" s="247">
        <f>IFERROR(VLOOKUP(A271,Sheet1!$A$4:$N$2722,9,1),"-")</f>
        <v>0</v>
      </c>
      <c r="G271" s="247">
        <f>IFERROR(VLOOKUP(A271,Sheet1!$A$4:$N$2722,10,1),"-")</f>
        <v>0</v>
      </c>
      <c r="H271" s="247">
        <f>IFERROR(VLOOKUP(A271,Sheet1!$A$4:$N$2722,11,1),"-")</f>
        <v>0</v>
      </c>
      <c r="I271" s="26">
        <f>IFERROR(VLOOKUP($A271,Sheet1!$A$4:$H$2722,8,1),"-")</f>
        <v>35.92</v>
      </c>
      <c r="J271" s="26">
        <f>I271-(I271*Cuprins!$H$38)</f>
        <v>35.92</v>
      </c>
      <c r="K271" s="9"/>
      <c r="L271" s="812"/>
    </row>
    <row r="272" spans="1:12" ht="15" customHeight="1" x14ac:dyDescent="0.3">
      <c r="A272" s="107">
        <f>Sheet1!A1872</f>
        <v>459524783000</v>
      </c>
      <c r="B272" s="744" t="str">
        <f>IFERROR(VLOOKUP(A272,Sheet1!$A$4:$H$2722,5,0),"-")</f>
        <v>SIGIBUILD SPC B SCAT PZ, 0,5 kg</v>
      </c>
      <c r="C272" s="728" t="e">
        <f>VLOOKUP(#REF!,Sheet1!$A$4:$H$2722,7,1)</f>
        <v>#REF!</v>
      </c>
      <c r="D272" s="745" t="e">
        <f>VLOOKUP(#REF!,Sheet1!$A$4:$H$2722,7,1)</f>
        <v>#REF!</v>
      </c>
      <c r="E272" s="235" t="str">
        <f>IFERROR(VLOOKUP(A272,Sheet1!$A$4:$N$2722,7,1),"-")</f>
        <v>buc</v>
      </c>
      <c r="F272" s="237">
        <f>IFERROR(VLOOKUP(A272,Sheet1!$A$4:$N$2722,9,1),"-")</f>
        <v>0</v>
      </c>
      <c r="G272" s="242">
        <f>IFERROR(VLOOKUP(A272,Sheet1!$A$4:$N$2722,10,1),"-")</f>
        <v>0</v>
      </c>
      <c r="H272" s="235">
        <f>IFERROR(VLOOKUP(A272,Sheet1!$A$4:$N$2722,11,1),"-")</f>
        <v>0</v>
      </c>
      <c r="I272" s="292">
        <f>IFERROR(VLOOKUP($A272,Sheet1!$A$4:$H$2722,8,1),"-")</f>
        <v>101.95</v>
      </c>
      <c r="J272" s="42">
        <f>I272-(I272*Cuprins!$H$38)</f>
        <v>101.95</v>
      </c>
      <c r="K272" s="9"/>
      <c r="L272" s="812"/>
    </row>
    <row r="273" spans="1:12" ht="15" customHeight="1" x14ac:dyDescent="0.3">
      <c r="A273" s="106">
        <f>Sheet1!A1873</f>
        <v>459524784000</v>
      </c>
      <c r="B273" s="773" t="str">
        <f>IFERROR(VLOOKUP(A273,Sheet1!$A$4:$H$2722,5,0),"-")</f>
        <v>SIGIBUILD JOINT DIAM 10, 600ml</v>
      </c>
      <c r="C273" s="774" t="e">
        <f>VLOOKUP(#REF!,Sheet1!$A$4:$H$2722,7,1)</f>
        <v>#REF!</v>
      </c>
      <c r="D273" s="775" t="e">
        <f>VLOOKUP(#REF!,Sheet1!$A$4:$H$2722,7,1)</f>
        <v>#REF!</v>
      </c>
      <c r="E273" s="247" t="str">
        <f>IFERROR(VLOOKUP(A273,Sheet1!$A$4:$N$2722,7,1),"-")</f>
        <v>buc</v>
      </c>
      <c r="F273" s="247">
        <f>IFERROR(VLOOKUP(A273,Sheet1!$A$4:$N$2722,9,1),"-")</f>
        <v>0</v>
      </c>
      <c r="G273" s="247">
        <f>IFERROR(VLOOKUP(A273,Sheet1!$A$4:$N$2722,10,1),"-")</f>
        <v>0</v>
      </c>
      <c r="H273" s="247">
        <f>IFERROR(VLOOKUP(A273,Sheet1!$A$4:$N$2722,11,1),"-")</f>
        <v>0</v>
      </c>
      <c r="I273" s="26">
        <f>IFERROR(VLOOKUP($A273,Sheet1!$A$4:$H$2722,8,1),"-")</f>
        <v>3</v>
      </c>
      <c r="J273" s="26">
        <f>I273-(I273*Cuprins!$H$38)</f>
        <v>3</v>
      </c>
      <c r="K273" s="9"/>
      <c r="L273" s="812"/>
    </row>
    <row r="274" spans="1:12" ht="15" customHeight="1" x14ac:dyDescent="0.3">
      <c r="A274" s="107">
        <f>Sheet1!A1874</f>
        <v>459524801000</v>
      </c>
      <c r="B274" s="744" t="str">
        <f>IFERROR(VLOOKUP(A274,Sheet1!$A$4:$H$2722,5,0),"-")</f>
        <v>Kerakoll Supertech Eco Gri 25 kg</v>
      </c>
      <c r="C274" s="728" t="e">
        <f>VLOOKUP(#REF!,Sheet1!$A$4:$H$2722,7,1)</f>
        <v>#REF!</v>
      </c>
      <c r="D274" s="745" t="e">
        <f>VLOOKUP(#REF!,Sheet1!$A$4:$H$2722,7,1)</f>
        <v>#REF!</v>
      </c>
      <c r="E274" s="235" t="str">
        <f>IFERROR(VLOOKUP(A274,Sheet1!$A$4:$N$2722,7,1),"-")</f>
        <v>buc</v>
      </c>
      <c r="F274" s="237">
        <f>IFERROR(VLOOKUP(A274,Sheet1!$A$4:$N$2722,9,1),"-")</f>
        <v>0</v>
      </c>
      <c r="G274" s="242">
        <f>IFERROR(VLOOKUP(A274,Sheet1!$A$4:$N$2722,10,1),"-")</f>
        <v>0</v>
      </c>
      <c r="H274" s="235">
        <f>IFERROR(VLOOKUP(A274,Sheet1!$A$4:$N$2722,11,1),"-")</f>
        <v>0</v>
      </c>
      <c r="I274" s="292">
        <f>IFERROR(VLOOKUP($A274,Sheet1!$A$4:$H$2722,8,1),"-")</f>
        <v>82.14</v>
      </c>
      <c r="J274" s="42">
        <f>I274-(I274*Cuprins!$H$38)</f>
        <v>82.14</v>
      </c>
      <c r="K274" s="9"/>
      <c r="L274" s="812"/>
    </row>
    <row r="275" spans="1:12" ht="15" customHeight="1" x14ac:dyDescent="0.3">
      <c r="A275" s="106">
        <f>Sheet1!A1875</f>
        <v>459524801500</v>
      </c>
      <c r="B275" s="773" t="str">
        <f>IFERROR(VLOOKUP(A275,Sheet1!$A$4:$H$2722,5,0),"-")</f>
        <v>Kerakoll Adeziv Special Eco Gri 25 kg</v>
      </c>
      <c r="C275" s="774" t="e">
        <f>VLOOKUP(#REF!,Sheet1!$A$4:$H$2722,7,1)</f>
        <v>#REF!</v>
      </c>
      <c r="D275" s="775" t="e">
        <f>VLOOKUP(#REF!,Sheet1!$A$4:$H$2722,7,1)</f>
        <v>#REF!</v>
      </c>
      <c r="E275" s="247" t="str">
        <f>IFERROR(VLOOKUP(A275,Sheet1!$A$4:$N$2722,7,1),"-")</f>
        <v>buc</v>
      </c>
      <c r="F275" s="247">
        <f>IFERROR(VLOOKUP(A275,Sheet1!$A$4:$N$2722,9,1),"-")</f>
        <v>0</v>
      </c>
      <c r="G275" s="247">
        <f>IFERROR(VLOOKUP(A275,Sheet1!$A$4:$N$2722,10,1),"-")</f>
        <v>0</v>
      </c>
      <c r="H275" s="247">
        <f>IFERROR(VLOOKUP(A275,Sheet1!$A$4:$N$2722,11,1),"-")</f>
        <v>0</v>
      </c>
      <c r="I275" s="26">
        <f>IFERROR(VLOOKUP($A275,Sheet1!$A$4:$H$2722,8,1),"-")</f>
        <v>68.09</v>
      </c>
      <c r="J275" s="26">
        <f>I275-(I275*Cuprins!$H$38)</f>
        <v>68.09</v>
      </c>
      <c r="K275" s="9"/>
      <c r="L275" s="812"/>
    </row>
    <row r="276" spans="1:12" ht="15" customHeight="1" x14ac:dyDescent="0.3">
      <c r="A276" s="107">
        <f>Sheet1!A1876</f>
        <v>459524802000</v>
      </c>
      <c r="B276" s="744" t="str">
        <f>IFERROR(VLOOKUP(A276,Sheet1!$A$4:$H$2722,5,0),"-")</f>
        <v>Kerakoll Bioflex 'E' alb 25 kg</v>
      </c>
      <c r="C276" s="728" t="e">
        <f>VLOOKUP(#REF!,Sheet1!$A$4:$H$2722,7,1)</f>
        <v>#REF!</v>
      </c>
      <c r="D276" s="745" t="e">
        <f>VLOOKUP(#REF!,Sheet1!$A$4:$H$2722,7,1)</f>
        <v>#REF!</v>
      </c>
      <c r="E276" s="235" t="str">
        <f>IFERROR(VLOOKUP(A276,Sheet1!$A$4:$N$2722,7,1),"-")</f>
        <v>buc</v>
      </c>
      <c r="F276" s="237">
        <f>IFERROR(VLOOKUP(A276,Sheet1!$A$4:$N$2722,9,1),"-")</f>
        <v>0</v>
      </c>
      <c r="G276" s="242">
        <f>IFERROR(VLOOKUP(A276,Sheet1!$A$4:$N$2722,10,1),"-")</f>
        <v>0</v>
      </c>
      <c r="H276" s="235">
        <f>IFERROR(VLOOKUP(A276,Sheet1!$A$4:$N$2722,11,1),"-")</f>
        <v>0</v>
      </c>
      <c r="I276" s="292">
        <f>IFERROR(VLOOKUP($A276,Sheet1!$A$4:$H$2722,8,1),"-")</f>
        <v>4.63</v>
      </c>
      <c r="J276" s="42">
        <f>I276-(I276*Cuprins!$H$38)</f>
        <v>4.63</v>
      </c>
      <c r="K276" s="9"/>
      <c r="L276" s="812"/>
    </row>
    <row r="277" spans="1:12" ht="15" customHeight="1" x14ac:dyDescent="0.3">
      <c r="A277" s="106">
        <f>Sheet1!A1877</f>
        <v>459524802100</v>
      </c>
      <c r="B277" s="773" t="str">
        <f>IFERROR(VLOOKUP(A277,Sheet1!$A$4:$H$2722,5,0),"-")</f>
        <v>Kerakoll Bioflex S1 alb 25 kg</v>
      </c>
      <c r="C277" s="774" t="e">
        <f>VLOOKUP(#REF!,Sheet1!$A$4:$H$2722,7,1)</f>
        <v>#REF!</v>
      </c>
      <c r="D277" s="775" t="e">
        <f>VLOOKUP(#REF!,Sheet1!$A$4:$H$2722,7,1)</f>
        <v>#REF!</v>
      </c>
      <c r="E277" s="247" t="str">
        <f>IFERROR(VLOOKUP(A277,Sheet1!$A$4:$N$2722,7,1),"-")</f>
        <v>buc</v>
      </c>
      <c r="F277" s="247">
        <f>IFERROR(VLOOKUP(A277,Sheet1!$A$4:$N$2722,9,1),"-")</f>
        <v>0</v>
      </c>
      <c r="G277" s="247">
        <f>IFERROR(VLOOKUP(A277,Sheet1!$A$4:$N$2722,10,1),"-")</f>
        <v>0</v>
      </c>
      <c r="H277" s="247">
        <f>IFERROR(VLOOKUP(A277,Sheet1!$A$4:$N$2722,11,1),"-")</f>
        <v>0</v>
      </c>
      <c r="I277" s="26">
        <f>IFERROR(VLOOKUP($A277,Sheet1!$A$4:$H$2722,8,1),"-")</f>
        <v>5.8</v>
      </c>
      <c r="J277" s="26">
        <f>I277-(I277*Cuprins!$H$38)</f>
        <v>5.8</v>
      </c>
      <c r="K277" s="9"/>
      <c r="L277" s="494">
        <f>L225+1</f>
        <v>124</v>
      </c>
    </row>
    <row r="278" spans="1:12" ht="15" customHeight="1" x14ac:dyDescent="0.3">
      <c r="A278" s="107">
        <f>Sheet1!A1878</f>
        <v>459524802200</v>
      </c>
      <c r="B278" s="744" t="str">
        <f>IFERROR(VLOOKUP(A278,Sheet1!$A$4:$H$2722,5,0),"-")</f>
        <v>Adeziv Kerakoll Extra Eco Gri 25 kg</v>
      </c>
      <c r="C278" s="728" t="e">
        <f>VLOOKUP(#REF!,Sheet1!$A$4:$H$2722,7,1)</f>
        <v>#REF!</v>
      </c>
      <c r="D278" s="745" t="e">
        <f>VLOOKUP(#REF!,Sheet1!$A$4:$H$2722,7,1)</f>
        <v>#REF!</v>
      </c>
      <c r="E278" s="235" t="str">
        <f>IFERROR(VLOOKUP(A278,Sheet1!$A$4:$N$2722,7,1),"-")</f>
        <v>buc</v>
      </c>
      <c r="F278" s="237">
        <f>IFERROR(VLOOKUP(A278,Sheet1!$A$4:$N$2722,9,1),"-")</f>
        <v>0</v>
      </c>
      <c r="G278" s="242">
        <f>IFERROR(VLOOKUP(A278,Sheet1!$A$4:$N$2722,10,1),"-")</f>
        <v>0</v>
      </c>
      <c r="H278" s="235">
        <f>IFERROR(VLOOKUP(A278,Sheet1!$A$4:$N$2722,11,1),"-")</f>
        <v>0</v>
      </c>
      <c r="I278" s="292">
        <f>IFERROR(VLOOKUP($A278,Sheet1!$A$4:$H$2722,8,1),"-")</f>
        <v>5.23</v>
      </c>
      <c r="J278" s="42">
        <f>I278-(I278*Cuprins!$H$38)</f>
        <v>5.23</v>
      </c>
      <c r="K278" s="9"/>
      <c r="L278" s="494"/>
    </row>
    <row r="279" spans="1:12" ht="15" customHeight="1" x14ac:dyDescent="0.3">
      <c r="A279" s="106">
        <f>Sheet1!A1879</f>
        <v>459524802300</v>
      </c>
      <c r="B279" s="773" t="str">
        <f>IFERROR(VLOOKUP(A279,Sheet1!$A$4:$H$2722,5,0),"-")</f>
        <v>Adeziv Kerakoll Biofix Eco Gri 25 kg</v>
      </c>
      <c r="C279" s="774" t="e">
        <f>VLOOKUP(#REF!,Sheet1!$A$4:$H$2722,7,1)</f>
        <v>#REF!</v>
      </c>
      <c r="D279" s="775" t="e">
        <f>VLOOKUP(#REF!,Sheet1!$A$4:$H$2722,7,1)</f>
        <v>#REF!</v>
      </c>
      <c r="E279" s="247" t="str">
        <f>IFERROR(VLOOKUP(A279,Sheet1!$A$4:$N$2722,7,1),"-")</f>
        <v>buc</v>
      </c>
      <c r="F279" s="247">
        <f>IFERROR(VLOOKUP(A279,Sheet1!$A$4:$N$2722,9,1),"-")</f>
        <v>0</v>
      </c>
      <c r="G279" s="247">
        <f>IFERROR(VLOOKUP(A279,Sheet1!$A$4:$N$2722,10,1),"-")</f>
        <v>0</v>
      </c>
      <c r="H279" s="247">
        <f>IFERROR(VLOOKUP(A279,Sheet1!$A$4:$N$2722,11,1),"-")</f>
        <v>0</v>
      </c>
      <c r="I279" s="26">
        <f>IFERROR(VLOOKUP($A279,Sheet1!$A$4:$H$2722,8,1),"-")</f>
        <v>3.48</v>
      </c>
      <c r="J279" s="26">
        <f>I279-(I279*Cuprins!$H$38)</f>
        <v>3.48</v>
      </c>
      <c r="K279" s="9"/>
      <c r="L279" s="811" t="s">
        <v>3292</v>
      </c>
    </row>
    <row r="280" spans="1:12" ht="15" customHeight="1" x14ac:dyDescent="0.3">
      <c r="A280" s="107">
        <f>Sheet1!A1880</f>
        <v>459524802400</v>
      </c>
      <c r="B280" s="744" t="str">
        <f>IFERROR(VLOOKUP(A280,Sheet1!$A$4:$H$2722,5,0),"-")</f>
        <v>Adeziv Kerakoll Biofix Eco Alb 25 kg</v>
      </c>
      <c r="C280" s="728" t="e">
        <f>VLOOKUP(#REF!,Sheet1!$A$4:$H$2722,7,1)</f>
        <v>#REF!</v>
      </c>
      <c r="D280" s="745" t="e">
        <f>VLOOKUP(#REF!,Sheet1!$A$4:$H$2722,7,1)</f>
        <v>#REF!</v>
      </c>
      <c r="E280" s="235" t="str">
        <f>IFERROR(VLOOKUP(A280,Sheet1!$A$4:$N$2722,7,1),"-")</f>
        <v>buc</v>
      </c>
      <c r="F280" s="237">
        <f>IFERROR(VLOOKUP(A280,Sheet1!$A$4:$N$2722,9,1),"-")</f>
        <v>0</v>
      </c>
      <c r="G280" s="242">
        <f>IFERROR(VLOOKUP(A280,Sheet1!$A$4:$N$2722,10,1),"-")</f>
        <v>0</v>
      </c>
      <c r="H280" s="235">
        <f>IFERROR(VLOOKUP(A280,Sheet1!$A$4:$N$2722,11,1),"-")</f>
        <v>0</v>
      </c>
      <c r="I280" s="292">
        <f>IFERROR(VLOOKUP($A280,Sheet1!$A$4:$H$2722,8,1),"-")</f>
        <v>3.57</v>
      </c>
      <c r="J280" s="42">
        <f>I280-(I280*Cuprins!$H$38)</f>
        <v>3.57</v>
      </c>
      <c r="K280" s="9"/>
      <c r="L280" s="811"/>
    </row>
    <row r="281" spans="1:12" ht="15" customHeight="1" x14ac:dyDescent="0.3">
      <c r="A281" s="106">
        <f>Sheet1!A1881</f>
        <v>459524802500</v>
      </c>
      <c r="B281" s="773" t="str">
        <f>IFERROR(VLOOKUP(A281,Sheet1!$A$4:$H$2722,5,0),"-")</f>
        <v>Kerakoll H40 Eco Flex Gri 25 kg</v>
      </c>
      <c r="C281" s="774" t="e">
        <f>VLOOKUP(#REF!,Sheet1!$A$4:$H$2722,7,1)</f>
        <v>#REF!</v>
      </c>
      <c r="D281" s="775" t="e">
        <f>VLOOKUP(#REF!,Sheet1!$A$4:$H$2722,7,1)</f>
        <v>#REF!</v>
      </c>
      <c r="E281" s="247" t="str">
        <f>IFERROR(VLOOKUP(A281,Sheet1!$A$4:$N$2722,7,1),"-")</f>
        <v>buc</v>
      </c>
      <c r="F281" s="247">
        <f>IFERROR(VLOOKUP(A281,Sheet1!$A$4:$N$2722,9,1),"-")</f>
        <v>0</v>
      </c>
      <c r="G281" s="247">
        <f>IFERROR(VLOOKUP(A281,Sheet1!$A$4:$N$2722,10,1),"-")</f>
        <v>0</v>
      </c>
      <c r="H281" s="247">
        <f>IFERROR(VLOOKUP(A281,Sheet1!$A$4:$N$2722,11,1),"-")</f>
        <v>0</v>
      </c>
      <c r="I281" s="26">
        <f>IFERROR(VLOOKUP($A281,Sheet1!$A$4:$H$2722,8,1),"-")</f>
        <v>168.23</v>
      </c>
      <c r="J281" s="26">
        <f>I281-(I281*Cuprins!$H$38)</f>
        <v>168.23</v>
      </c>
      <c r="L281" s="811"/>
    </row>
    <row r="282" spans="1:12" ht="15" customHeight="1" x14ac:dyDescent="0.3">
      <c r="A282" s="107">
        <f>Sheet1!A1882</f>
        <v>459524803000</v>
      </c>
      <c r="B282" s="744" t="str">
        <f>IFERROR(VLOOKUP(A282,Sheet1!$A$4:$H$2722,5,0),"-")</f>
        <v>Kerakoll H40 Eco Flotex Gri 25 Kg</v>
      </c>
      <c r="C282" s="728" t="e">
        <f>VLOOKUP(#REF!,Sheet1!$A$4:$H$2722,7,1)</f>
        <v>#REF!</v>
      </c>
      <c r="D282" s="745" t="e">
        <f>VLOOKUP(#REF!,Sheet1!$A$4:$H$2722,7,1)</f>
        <v>#REF!</v>
      </c>
      <c r="E282" s="235" t="str">
        <f>IFERROR(VLOOKUP(A282,Sheet1!$A$4:$N$2722,7,1),"-")</f>
        <v>buc</v>
      </c>
      <c r="F282" s="237">
        <f>IFERROR(VLOOKUP(A282,Sheet1!$A$4:$N$2722,9,1),"-")</f>
        <v>0</v>
      </c>
      <c r="G282" s="242">
        <f>IFERROR(VLOOKUP(A282,Sheet1!$A$4:$N$2722,10,1),"-")</f>
        <v>0</v>
      </c>
      <c r="H282" s="235">
        <f>IFERROR(VLOOKUP(A282,Sheet1!$A$4:$N$2722,11,1),"-")</f>
        <v>0</v>
      </c>
      <c r="I282" s="292">
        <f>IFERROR(VLOOKUP($A282,Sheet1!$A$4:$H$2722,8,1),"-")</f>
        <v>186.39</v>
      </c>
      <c r="J282" s="42">
        <f>I282-(I282*Cuprins!$H$38)</f>
        <v>186.39</v>
      </c>
      <c r="L282" s="811"/>
    </row>
    <row r="283" spans="1:12" ht="15" customHeight="1" x14ac:dyDescent="0.3">
      <c r="A283" s="106">
        <f>Sheet1!A1883</f>
        <v>459524803500</v>
      </c>
      <c r="B283" s="773" t="str">
        <f>IFERROR(VLOOKUP(A283,Sheet1!$A$4:$H$2722,5,0),"-")</f>
        <v>Kerakoll H40 Extraflex  Gri 25 kg</v>
      </c>
      <c r="C283" s="774" t="e">
        <f>VLOOKUP(#REF!,Sheet1!$A$4:$H$2722,7,1)</f>
        <v>#REF!</v>
      </c>
      <c r="D283" s="775" t="e">
        <f>VLOOKUP(#REF!,Sheet1!$A$4:$H$2722,7,1)</f>
        <v>#REF!</v>
      </c>
      <c r="E283" s="247" t="str">
        <f>IFERROR(VLOOKUP(A283,Sheet1!$A$4:$N$2722,7,1),"-")</f>
        <v>buc</v>
      </c>
      <c r="F283" s="247">
        <f>IFERROR(VLOOKUP(A283,Sheet1!$A$4:$N$2722,9,1),"-")</f>
        <v>0</v>
      </c>
      <c r="G283" s="247">
        <f>IFERROR(VLOOKUP(A283,Sheet1!$A$4:$N$2722,10,1),"-")</f>
        <v>0</v>
      </c>
      <c r="H283" s="247">
        <f>IFERROR(VLOOKUP(A283,Sheet1!$A$4:$N$2722,11,1),"-")</f>
        <v>0</v>
      </c>
      <c r="I283" s="26">
        <f>IFERROR(VLOOKUP($A283,Sheet1!$A$4:$H$2722,8,1),"-")</f>
        <v>193.64</v>
      </c>
      <c r="J283" s="26">
        <f>I283-(I283*Cuprins!$H$38)</f>
        <v>193.64</v>
      </c>
      <c r="L283" s="811"/>
    </row>
    <row r="284" spans="1:12" ht="15" customHeight="1" x14ac:dyDescent="0.3">
      <c r="A284" s="107">
        <f>Sheet1!A1884</f>
        <v>459524804000</v>
      </c>
      <c r="B284" s="744" t="str">
        <f>IFERROR(VLOOKUP(A284,Sheet1!$A$4:$H$2722,5,0),"-")</f>
        <v>Kerakoll H40 Eco Tenaflex Alb 25 Kg</v>
      </c>
      <c r="C284" s="728" t="e">
        <f>VLOOKUP(#REF!,Sheet1!$A$4:$H$2722,7,1)</f>
        <v>#REF!</v>
      </c>
      <c r="D284" s="745" t="e">
        <f>VLOOKUP(#REF!,Sheet1!$A$4:$H$2722,7,1)</f>
        <v>#REF!</v>
      </c>
      <c r="E284" s="235" t="str">
        <f>IFERROR(VLOOKUP(A284,Sheet1!$A$4:$N$2722,7,1),"-")</f>
        <v>buc</v>
      </c>
      <c r="F284" s="237">
        <f>IFERROR(VLOOKUP(A284,Sheet1!$A$4:$N$2722,9,1),"-")</f>
        <v>0</v>
      </c>
      <c r="G284" s="242">
        <f>IFERROR(VLOOKUP(A284,Sheet1!$A$4:$N$2722,10,1),"-")</f>
        <v>0</v>
      </c>
      <c r="H284" s="235">
        <f>IFERROR(VLOOKUP(A284,Sheet1!$A$4:$N$2722,11,1),"-")</f>
        <v>0</v>
      </c>
      <c r="I284" s="292">
        <f>IFERROR(VLOOKUP($A284,Sheet1!$A$4:$H$2722,8,1),"-")</f>
        <v>210.58</v>
      </c>
      <c r="J284" s="42">
        <f>I284-(I284*Cuprins!$H$38)</f>
        <v>210.58</v>
      </c>
      <c r="L284" s="811"/>
    </row>
    <row r="285" spans="1:12" ht="15" customHeight="1" x14ac:dyDescent="0.3">
      <c r="A285" s="106">
        <f>Sheet1!A1885</f>
        <v>459524804500</v>
      </c>
      <c r="B285" s="773" t="str">
        <f>IFERROR(VLOOKUP(A285,Sheet1!$A$4:$H$2722,5,0),"-")</f>
        <v>Kerakoll H40 Eco Tenaflex Gri 25 Kg</v>
      </c>
      <c r="C285" s="774" t="e">
        <f>VLOOKUP(#REF!,Sheet1!$A$4:$H$2722,7,1)</f>
        <v>#REF!</v>
      </c>
      <c r="D285" s="775" t="e">
        <f>VLOOKUP(#REF!,Sheet1!$A$4:$H$2722,7,1)</f>
        <v>#REF!</v>
      </c>
      <c r="E285" s="247" t="str">
        <f>IFERROR(VLOOKUP(A285,Sheet1!$A$4:$N$2722,7,1),"-")</f>
        <v>buc</v>
      </c>
      <c r="F285" s="247">
        <f>IFERROR(VLOOKUP(A285,Sheet1!$A$4:$N$2722,9,1),"-")</f>
        <v>0</v>
      </c>
      <c r="G285" s="247">
        <f>IFERROR(VLOOKUP(A285,Sheet1!$A$4:$N$2722,10,1),"-")</f>
        <v>0</v>
      </c>
      <c r="H285" s="247">
        <f>IFERROR(VLOOKUP(A285,Sheet1!$A$4:$N$2722,11,1),"-")</f>
        <v>0</v>
      </c>
      <c r="I285" s="26">
        <f>IFERROR(VLOOKUP($A285,Sheet1!$A$4:$H$2722,8,1),"-")</f>
        <v>180.32</v>
      </c>
      <c r="J285" s="26">
        <f>I285-(I285*Cuprins!$H$38)</f>
        <v>180.32</v>
      </c>
      <c r="L285" s="811"/>
    </row>
    <row r="286" spans="1:12" ht="15" customHeight="1" x14ac:dyDescent="0.3">
      <c r="A286" s="107">
        <f>Sheet1!A1886</f>
        <v>459524805000</v>
      </c>
      <c r="B286" s="744" t="str">
        <f>IFERROR(VLOOKUP(A286,Sheet1!$A$4:$H$2722,5,0),"-")</f>
        <v>Kerakoll H40 Eco Rapid 25 kg</v>
      </c>
      <c r="C286" s="728" t="e">
        <f>VLOOKUP(#REF!,Sheet1!$A$4:$H$2722,7,1)</f>
        <v>#REF!</v>
      </c>
      <c r="D286" s="745" t="e">
        <f>VLOOKUP(#REF!,Sheet1!$A$4:$H$2722,7,1)</f>
        <v>#REF!</v>
      </c>
      <c r="E286" s="235" t="str">
        <f>IFERROR(VLOOKUP(A286,Sheet1!$A$4:$N$2722,7,1),"-")</f>
        <v>buc</v>
      </c>
      <c r="F286" s="237">
        <f>IFERROR(VLOOKUP(A286,Sheet1!$A$4:$N$2722,9,1),"-")</f>
        <v>0</v>
      </c>
      <c r="G286" s="242">
        <f>IFERROR(VLOOKUP(A286,Sheet1!$A$4:$N$2722,10,1),"-")</f>
        <v>0</v>
      </c>
      <c r="H286" s="235">
        <f>IFERROR(VLOOKUP(A286,Sheet1!$A$4:$N$2722,11,1),"-")</f>
        <v>0</v>
      </c>
      <c r="I286" s="292">
        <f>IFERROR(VLOOKUP($A286,Sheet1!$A$4:$H$2722,8,1),"-")</f>
        <v>7</v>
      </c>
      <c r="J286" s="42">
        <f>I286-(I286*Cuprins!$H$38)</f>
        <v>7</v>
      </c>
      <c r="L286" s="811"/>
    </row>
    <row r="287" spans="1:12" ht="15" customHeight="1" x14ac:dyDescent="0.3">
      <c r="A287" s="106">
        <f>Sheet1!A1887</f>
        <v>459524805500</v>
      </c>
      <c r="B287" s="773" t="str">
        <f>IFERROR(VLOOKUP(A287,Sheet1!$A$4:$H$2722,5,0),"-")</f>
        <v>H40 Eco RAPIDFLEX 25 kg</v>
      </c>
      <c r="C287" s="774" t="e">
        <f>VLOOKUP(#REF!,Sheet1!$A$4:$H$2722,7,1)</f>
        <v>#REF!</v>
      </c>
      <c r="D287" s="775" t="e">
        <f>VLOOKUP(#REF!,Sheet1!$A$4:$H$2722,7,1)</f>
        <v>#REF!</v>
      </c>
      <c r="E287" s="247" t="str">
        <f>IFERROR(VLOOKUP(A287,Sheet1!$A$4:$N$2722,7,1),"-")</f>
        <v>buc</v>
      </c>
      <c r="F287" s="247">
        <f>IFERROR(VLOOKUP(A287,Sheet1!$A$4:$N$2722,9,1),"-")</f>
        <v>0</v>
      </c>
      <c r="G287" s="247">
        <f>IFERROR(VLOOKUP(A287,Sheet1!$A$4:$N$2722,10,1),"-")</f>
        <v>0</v>
      </c>
      <c r="H287" s="247">
        <f>IFERROR(VLOOKUP(A287,Sheet1!$A$4:$N$2722,11,1),"-")</f>
        <v>0</v>
      </c>
      <c r="I287" s="26">
        <f>IFERROR(VLOOKUP($A287,Sheet1!$A$4:$H$2722,8,1),"-")</f>
        <v>193.64</v>
      </c>
      <c r="J287" s="26">
        <f>I287-(I287*Cuprins!$H$38)</f>
        <v>193.64</v>
      </c>
      <c r="L287" s="811"/>
    </row>
    <row r="288" spans="1:12" ht="15" customHeight="1" x14ac:dyDescent="0.3">
      <c r="A288" s="107">
        <f>Sheet1!A1888</f>
        <v>459524806000</v>
      </c>
      <c r="B288" s="744" t="str">
        <f>IFERROR(VLOOKUP(A288,Sheet1!$A$4:$H$2722,5,0),"-")</f>
        <v>Adeziv Superflex Eco A+B Alb, 8 kg</v>
      </c>
      <c r="C288" s="728" t="e">
        <f>VLOOKUP(#REF!,Sheet1!$A$4:$H$2722,7,1)</f>
        <v>#REF!</v>
      </c>
      <c r="D288" s="745" t="e">
        <f>VLOOKUP(#REF!,Sheet1!$A$4:$H$2722,7,1)</f>
        <v>#REF!</v>
      </c>
      <c r="E288" s="235" t="str">
        <f>IFERROR(VLOOKUP(A288,Sheet1!$A$4:$N$2722,7,1),"-")</f>
        <v>buc</v>
      </c>
      <c r="F288" s="237">
        <f>IFERROR(VLOOKUP(A288,Sheet1!$A$4:$N$2722,9,1),"-")</f>
        <v>0</v>
      </c>
      <c r="G288" s="242">
        <f>IFERROR(VLOOKUP(A288,Sheet1!$A$4:$N$2722,10,1),"-")</f>
        <v>0</v>
      </c>
      <c r="H288" s="235">
        <f>IFERROR(VLOOKUP(A288,Sheet1!$A$4:$N$2722,11,1),"-")</f>
        <v>0</v>
      </c>
      <c r="I288" s="292">
        <f>IFERROR(VLOOKUP($A288,Sheet1!$A$4:$H$2722,8,1),"-")</f>
        <v>45.7</v>
      </c>
      <c r="J288" s="42">
        <f>I288-(I288*Cuprins!$H$38)</f>
        <v>45.7</v>
      </c>
      <c r="L288" s="811"/>
    </row>
    <row r="289" spans="1:12" ht="15" customHeight="1" x14ac:dyDescent="0.3">
      <c r="A289" s="106">
        <f>Sheet1!A1890</f>
        <v>459524807000</v>
      </c>
      <c r="B289" s="773" t="str">
        <f>IFERROR(VLOOKUP(A289,Sheet1!$A$4:$H$2722,5,0),"-")</f>
        <v>Kerakoll Biogel No Limits Alb 25 kg</v>
      </c>
      <c r="C289" s="774" t="e">
        <f>VLOOKUP(#REF!,Sheet1!$A$4:$H$2722,7,1)</f>
        <v>#REF!</v>
      </c>
      <c r="D289" s="775" t="e">
        <f>VLOOKUP(#REF!,Sheet1!$A$4:$H$2722,7,1)</f>
        <v>#REF!</v>
      </c>
      <c r="E289" s="247" t="str">
        <f>IFERROR(VLOOKUP(A289,Sheet1!$A$4:$N$2722,7,1),"-")</f>
        <v>buc</v>
      </c>
      <c r="F289" s="247">
        <f>IFERROR(VLOOKUP(A289,Sheet1!$A$4:$N$2722,9,1),"-")</f>
        <v>0</v>
      </c>
      <c r="G289" s="247">
        <f>IFERROR(VLOOKUP(A289,Sheet1!$A$4:$N$2722,10,1),"-")</f>
        <v>0</v>
      </c>
      <c r="H289" s="247">
        <f>IFERROR(VLOOKUP(A289,Sheet1!$A$4:$N$2722,11,1),"-")</f>
        <v>0</v>
      </c>
      <c r="I289" s="26">
        <f>IFERROR(VLOOKUP($A289,Sheet1!$A$4:$H$2722,8,1),"-")</f>
        <v>5.08</v>
      </c>
      <c r="J289" s="26">
        <f>I289-(I289*Cuprins!$H$38)</f>
        <v>5.08</v>
      </c>
      <c r="L289" s="811"/>
    </row>
    <row r="290" spans="1:12" ht="15" customHeight="1" x14ac:dyDescent="0.3">
      <c r="A290" s="107">
        <f>Sheet1!A1891</f>
        <v>459524807200</v>
      </c>
      <c r="B290" s="744" t="str">
        <f>IFERROR(VLOOKUP(A290,Sheet1!$A$4:$H$2722,5,0),"-")</f>
        <v>Kerakoll Biolab Extreme A+B 10 kg</v>
      </c>
      <c r="C290" s="728" t="e">
        <f>VLOOKUP(#REF!,Sheet1!$A$4:$H$2722,7,1)</f>
        <v>#REF!</v>
      </c>
      <c r="D290" s="745" t="e">
        <f>VLOOKUP(#REF!,Sheet1!$A$4:$H$2722,7,1)</f>
        <v>#REF!</v>
      </c>
      <c r="E290" s="235" t="str">
        <f>IFERROR(VLOOKUP(A290,Sheet1!$A$4:$N$2722,7,1),"-")</f>
        <v>buc</v>
      </c>
      <c r="F290" s="237">
        <f>IFERROR(VLOOKUP(A290,Sheet1!$A$4:$N$2722,9,1),"-")</f>
        <v>0</v>
      </c>
      <c r="G290" s="242">
        <f>IFERROR(VLOOKUP(A290,Sheet1!$A$4:$N$2722,10,1),"-")</f>
        <v>0</v>
      </c>
      <c r="H290" s="235">
        <f>IFERROR(VLOOKUP(A290,Sheet1!$A$4:$N$2722,11,1),"-")</f>
        <v>0</v>
      </c>
      <c r="I290" s="292">
        <f>IFERROR(VLOOKUP($A290,Sheet1!$A$4:$H$2722,8,1),"-")</f>
        <v>20.25</v>
      </c>
      <c r="J290" s="42">
        <f>I290-(I290*Cuprins!$H$38)</f>
        <v>20.25</v>
      </c>
      <c r="L290" s="811"/>
    </row>
    <row r="291" spans="1:12" ht="15" customHeight="1" x14ac:dyDescent="0.3">
      <c r="A291" s="106">
        <f>Sheet1!A1892</f>
        <v>459524807500</v>
      </c>
      <c r="B291" s="773" t="str">
        <f>IFERROR(VLOOKUP(A291,Sheet1!$A$4:$H$2722,5,0),"-")</f>
        <v>Kerakoll H40 No Limits Gri 25 kg</v>
      </c>
      <c r="C291" s="774" t="e">
        <f>VLOOKUP(#REF!,Sheet1!$A$4:$H$2722,7,1)</f>
        <v>#REF!</v>
      </c>
      <c r="D291" s="775" t="e">
        <f>VLOOKUP(#REF!,Sheet1!$A$4:$H$2722,7,1)</f>
        <v>#REF!</v>
      </c>
      <c r="E291" s="247" t="str">
        <f>IFERROR(VLOOKUP(A291,Sheet1!$A$4:$N$2722,7,1),"-")</f>
        <v>buc</v>
      </c>
      <c r="F291" s="247">
        <f>IFERROR(VLOOKUP(A291,Sheet1!$A$4:$N$2722,9,1),"-")</f>
        <v>0</v>
      </c>
      <c r="G291" s="247">
        <f>IFERROR(VLOOKUP(A291,Sheet1!$A$4:$N$2722,10,1),"-")</f>
        <v>0</v>
      </c>
      <c r="H291" s="247">
        <f>IFERROR(VLOOKUP(A291,Sheet1!$A$4:$N$2722,11,1),"-")</f>
        <v>0</v>
      </c>
      <c r="I291" s="26">
        <f>IFERROR(VLOOKUP($A291,Sheet1!$A$4:$H$2722,8,1),"-")</f>
        <v>5.19</v>
      </c>
      <c r="J291" s="26">
        <f>I291-(I291*Cuprins!$H$38)</f>
        <v>5.19</v>
      </c>
      <c r="K291" s="7"/>
      <c r="L291" s="811"/>
    </row>
    <row r="292" spans="1:12" ht="15" customHeight="1" x14ac:dyDescent="0.3">
      <c r="A292" s="107">
        <f>Sheet1!A1893</f>
        <v>459524812500</v>
      </c>
      <c r="B292" s="744" t="str">
        <f>IFERROR(VLOOKUP(A292,Sheet1!$A$4:$H$2722,5,0),"-")</f>
        <v>Kerakoll Top Latex Eco 25 kg</v>
      </c>
      <c r="C292" s="728" t="e">
        <f>VLOOKUP(#REF!,Sheet1!$A$4:$H$2722,7,1)</f>
        <v>#REF!</v>
      </c>
      <c r="D292" s="745" t="e">
        <f>VLOOKUP(#REF!,Sheet1!$A$4:$H$2722,7,1)</f>
        <v>#REF!</v>
      </c>
      <c r="E292" s="235" t="str">
        <f>IFERROR(VLOOKUP(A292,Sheet1!$A$4:$N$2722,7,1),"-")</f>
        <v>buc</v>
      </c>
      <c r="F292" s="237">
        <f>IFERROR(VLOOKUP(A292,Sheet1!$A$4:$N$2722,9,1),"-")</f>
        <v>0</v>
      </c>
      <c r="G292" s="242">
        <f>IFERROR(VLOOKUP(A292,Sheet1!$A$4:$N$2722,10,1),"-")</f>
        <v>0</v>
      </c>
      <c r="H292" s="235">
        <f>IFERROR(VLOOKUP(A292,Sheet1!$A$4:$N$2722,11,1),"-")</f>
        <v>0</v>
      </c>
      <c r="I292" s="292">
        <f>IFERROR(VLOOKUP($A292,Sheet1!$A$4:$H$2722,8,1),"-")</f>
        <v>33.68</v>
      </c>
      <c r="J292" s="42">
        <f>I292-(I292*Cuprins!$H$38)</f>
        <v>33.68</v>
      </c>
      <c r="L292" s="811"/>
    </row>
    <row r="293" spans="1:12" ht="15" customHeight="1" x14ac:dyDescent="0.3">
      <c r="A293" s="106">
        <f>Sheet1!A1894</f>
        <v>459524905000</v>
      </c>
      <c r="B293" s="773" t="str">
        <f>IFERROR(VLOOKUP(A293,Sheet1!$A$4:$H$2722,5,0),"-")</f>
        <v>Joint diametru 10 mm</v>
      </c>
      <c r="C293" s="774" t="e">
        <f>VLOOKUP(#REF!,Sheet1!$A$4:$H$2722,7,1)</f>
        <v>#REF!</v>
      </c>
      <c r="D293" s="775" t="e">
        <f>VLOOKUP(#REF!,Sheet1!$A$4:$H$2722,7,1)</f>
        <v>#REF!</v>
      </c>
      <c r="E293" s="247" t="str">
        <f>IFERROR(VLOOKUP(A293,Sheet1!$A$4:$N$2722,7,1),"-")</f>
        <v>buc</v>
      </c>
      <c r="F293" s="247">
        <f>IFERROR(VLOOKUP(A293,Sheet1!$A$4:$N$2722,9,1),"-")</f>
        <v>0</v>
      </c>
      <c r="G293" s="247">
        <f>IFERROR(VLOOKUP(A293,Sheet1!$A$4:$N$2722,10,1),"-")</f>
        <v>0</v>
      </c>
      <c r="H293" s="247">
        <f>IFERROR(VLOOKUP(A293,Sheet1!$A$4:$N$2722,11,1),"-")</f>
        <v>0</v>
      </c>
      <c r="I293" s="26">
        <f>IFERROR(VLOOKUP($A293,Sheet1!$A$4:$H$2722,8,1),"-")</f>
        <v>3</v>
      </c>
      <c r="J293" s="26">
        <f>I293-(I293*Cuprins!$H$38)</f>
        <v>3</v>
      </c>
      <c r="L293" s="811"/>
    </row>
    <row r="294" spans="1:12" ht="15" customHeight="1" x14ac:dyDescent="0.3">
      <c r="A294" s="108">
        <f>Sheet1!A2125</f>
        <v>554024100500</v>
      </c>
      <c r="B294" s="610" t="str">
        <f>IFERROR(VLOOKUP(A294,Sheet1!$A$4:$H$2722,5,0),"-")</f>
        <v>BIOCALCE RINZAFFO, 25 kg</v>
      </c>
      <c r="C294" s="597" t="e">
        <f>VLOOKUP(#REF!,Sheet1!$A$4:$H$2722,7,1)</f>
        <v>#REF!</v>
      </c>
      <c r="D294" s="622" t="e">
        <f>VLOOKUP(#REF!,Sheet1!$A$4:$H$2722,7,1)</f>
        <v>#REF!</v>
      </c>
      <c r="E294" s="264" t="str">
        <f>IFERROR(VLOOKUP(A294,Sheet1!$A$4:$N$2722,7,1),"-")</f>
        <v>buc</v>
      </c>
      <c r="F294" s="238">
        <f>IFERROR(VLOOKUP(A294,Sheet1!$A$4:$N$2722,9,1),"-")</f>
        <v>0</v>
      </c>
      <c r="G294" s="264">
        <f>IFERROR(VLOOKUP(A294,Sheet1!$A$4:$N$2722,10,1),"-")</f>
        <v>0</v>
      </c>
      <c r="H294" s="264">
        <f>IFERROR(VLOOKUP(A294,Sheet1!$A$4:$N$2722,11,1),"-")</f>
        <v>0</v>
      </c>
      <c r="I294" s="302">
        <f>IFERROR(VLOOKUP($A294,Sheet1!$A$4:$H$2722,8,1),"-")</f>
        <v>2.79</v>
      </c>
      <c r="J294" s="43">
        <f>I294-(I294*Cuprins!$H$38)</f>
        <v>2.79</v>
      </c>
      <c r="K294" s="9"/>
      <c r="L294" s="811"/>
    </row>
    <row r="295" spans="1:12" ht="15" customHeight="1" x14ac:dyDescent="0.3">
      <c r="L295" s="811"/>
    </row>
    <row r="296" spans="1:12" ht="15" customHeight="1" x14ac:dyDescent="0.3">
      <c r="A296" s="667"/>
      <c r="B296" s="669" t="s">
        <v>3306</v>
      </c>
      <c r="C296" s="669"/>
      <c r="D296" s="669"/>
      <c r="E296" s="669"/>
      <c r="F296" s="669"/>
      <c r="G296" s="669"/>
      <c r="H296" s="669"/>
      <c r="I296" s="671"/>
      <c r="J296" s="672"/>
      <c r="L296" s="811"/>
    </row>
    <row r="297" spans="1:12" ht="15" customHeight="1" x14ac:dyDescent="0.3">
      <c r="A297" s="668"/>
      <c r="B297" s="670"/>
      <c r="C297" s="670"/>
      <c r="D297" s="670"/>
      <c r="E297" s="670"/>
      <c r="F297" s="670"/>
      <c r="G297" s="670"/>
      <c r="H297" s="670"/>
      <c r="I297" s="673"/>
      <c r="J297" s="674"/>
      <c r="K297" s="7"/>
      <c r="L297" s="811"/>
    </row>
    <row r="298" spans="1:12" ht="15" customHeight="1" x14ac:dyDescent="0.3">
      <c r="A298" s="520" t="s">
        <v>2989</v>
      </c>
      <c r="B298" s="630" t="s">
        <v>2996</v>
      </c>
      <c r="C298" s="631"/>
      <c r="D298" s="786"/>
      <c r="E298" s="642" t="s">
        <v>3035</v>
      </c>
      <c r="F298" s="789" t="s">
        <v>2991</v>
      </c>
      <c r="G298" s="789" t="s">
        <v>2990</v>
      </c>
      <c r="H298" s="780" t="s">
        <v>3010</v>
      </c>
      <c r="I298" s="783" t="s">
        <v>3430</v>
      </c>
      <c r="J298" s="498" t="s">
        <v>3431</v>
      </c>
      <c r="L298" s="811"/>
    </row>
    <row r="299" spans="1:12" ht="15" customHeight="1" x14ac:dyDescent="0.3">
      <c r="A299" s="521"/>
      <c r="B299" s="632"/>
      <c r="C299" s="633"/>
      <c r="D299" s="787"/>
      <c r="E299" s="643"/>
      <c r="F299" s="790"/>
      <c r="G299" s="790"/>
      <c r="H299" s="781"/>
      <c r="I299" s="784"/>
      <c r="J299" s="500"/>
      <c r="L299" s="811"/>
    </row>
    <row r="300" spans="1:12" ht="15" customHeight="1" x14ac:dyDescent="0.3">
      <c r="A300" s="785"/>
      <c r="B300" s="634"/>
      <c r="C300" s="635"/>
      <c r="D300" s="788"/>
      <c r="E300" s="644"/>
      <c r="F300" s="791"/>
      <c r="G300" s="791"/>
      <c r="H300" s="782"/>
      <c r="I300" s="784"/>
      <c r="J300" s="500"/>
      <c r="L300" s="811"/>
    </row>
    <row r="301" spans="1:12" ht="15" customHeight="1" x14ac:dyDescent="0.3">
      <c r="A301" s="106">
        <f>Sheet1!A1895</f>
        <v>459624101000</v>
      </c>
      <c r="B301" s="773" t="str">
        <f>IFERROR(VLOOKUP(A301,Sheet1!$A$4:$H$2722,5,0),"-")</f>
        <v>Kerakoll Epoxy Eco A+B  8 kg</v>
      </c>
      <c r="C301" s="774" t="e">
        <f>VLOOKUP(#REF!,Sheet1!$A$4:$H$2722,7,1)</f>
        <v>#REF!</v>
      </c>
      <c r="D301" s="775" t="e">
        <f>VLOOKUP(#REF!,Sheet1!$A$4:$H$2722,7,1)</f>
        <v>#REF!</v>
      </c>
      <c r="E301" s="247" t="str">
        <f>IFERROR(VLOOKUP(A301,Sheet1!$A$4:$N$2722,7,1),"-")</f>
        <v xml:space="preserve">kg </v>
      </c>
      <c r="F301" s="247">
        <f>IFERROR(VLOOKUP(A301,Sheet1!$A$4:$N$2722,9,1),"-")</f>
        <v>0</v>
      </c>
      <c r="G301" s="247">
        <f>IFERROR(VLOOKUP(A301,Sheet1!$A$4:$N$2722,10,1),"-")</f>
        <v>0</v>
      </c>
      <c r="H301" s="247">
        <f>IFERROR(VLOOKUP(A301,Sheet1!$A$4:$N$2722,11,1),"-")</f>
        <v>0</v>
      </c>
      <c r="I301" s="26">
        <f>IFERROR(VLOOKUP($A301,Sheet1!$A$4:$H$2722,8,1),"-")</f>
        <v>32.85</v>
      </c>
      <c r="J301" s="26">
        <f>I301-(I301*Cuprins!$H$38)</f>
        <v>32.85</v>
      </c>
      <c r="L301" s="811"/>
    </row>
    <row r="302" spans="1:12" ht="15" customHeight="1" x14ac:dyDescent="0.3">
      <c r="A302" s="108"/>
      <c r="B302" s="610" t="str">
        <f>IFERROR(VLOOKUP(A302,Sheet1!$A$4:$H$2722,5,0),"-")</f>
        <v>-</v>
      </c>
      <c r="C302" s="597"/>
      <c r="D302" s="622"/>
      <c r="E302" s="264" t="str">
        <f>IFERROR(VLOOKUP(A302,Sheet1!$A$4:$N$2722,7,1),"-")</f>
        <v>-</v>
      </c>
      <c r="F302" s="238" t="str">
        <f>IFERROR(VLOOKUP(A302,Sheet1!$A$4:$N$2722,9,1),"-")</f>
        <v>-</v>
      </c>
      <c r="G302" s="264" t="str">
        <f>IFERROR(VLOOKUP(A302,Sheet1!$A$4:$N$2722,10,1),"-")</f>
        <v>-</v>
      </c>
      <c r="H302" s="264" t="str">
        <f>IFERROR(VLOOKUP(A302,Sheet1!$A$4:$N$2722,11,1),"-")</f>
        <v>-</v>
      </c>
      <c r="I302" s="302" t="str">
        <f>IFERROR(VLOOKUP($A302,Sheet1!$A$4:$H$2722,8,1),"-")</f>
        <v>-</v>
      </c>
      <c r="J302" s="43" t="str">
        <f>IFERROR(VLOOKUP($A302,Sheet1!$A$4:$H$2722,8,1),"-")</f>
        <v>-</v>
      </c>
      <c r="K302" s="9"/>
      <c r="L302" s="811"/>
    </row>
    <row r="303" spans="1:12" ht="15" customHeight="1" x14ac:dyDescent="0.3">
      <c r="L303" s="811"/>
    </row>
    <row r="304" spans="1:12" ht="15" customHeight="1" x14ac:dyDescent="0.3">
      <c r="L304" s="811"/>
    </row>
    <row r="305" spans="1:12" ht="15" customHeight="1" x14ac:dyDescent="0.3">
      <c r="L305" s="811"/>
    </row>
    <row r="306" spans="1:12" ht="15" customHeight="1" x14ac:dyDescent="0.3">
      <c r="L306" s="811"/>
    </row>
    <row r="307" spans="1:12" ht="15" customHeight="1" x14ac:dyDescent="0.3">
      <c r="L307" s="811"/>
    </row>
    <row r="308" spans="1:12" ht="15" customHeight="1" x14ac:dyDescent="0.3">
      <c r="K308" s="7"/>
      <c r="L308" s="811"/>
    </row>
    <row r="309" spans="1:12" ht="15" customHeight="1" x14ac:dyDescent="0.3">
      <c r="L309" s="811"/>
    </row>
    <row r="310" spans="1:12" ht="15" customHeight="1" x14ac:dyDescent="0.3">
      <c r="L310" s="811"/>
    </row>
    <row r="311" spans="1:12" ht="15" customHeight="1" x14ac:dyDescent="0.3">
      <c r="L311" s="811"/>
    </row>
    <row r="312" spans="1:12" ht="15" customHeight="1" x14ac:dyDescent="0.3">
      <c r="L312" s="811"/>
    </row>
    <row r="313" spans="1:12" ht="15" customHeight="1" x14ac:dyDescent="0.3">
      <c r="L313" s="811"/>
    </row>
    <row r="314" spans="1:12" ht="15" customHeight="1" x14ac:dyDescent="0.3">
      <c r="L314" s="812" t="s">
        <v>3293</v>
      </c>
    </row>
    <row r="315" spans="1:12" ht="15" customHeight="1" thickBot="1" x14ac:dyDescent="0.35">
      <c r="L315" s="812"/>
    </row>
    <row r="316" spans="1:12" ht="15" customHeight="1" x14ac:dyDescent="0.3">
      <c r="A316" s="686"/>
      <c r="B316" s="794" t="s">
        <v>3316</v>
      </c>
      <c r="C316" s="794"/>
      <c r="D316" s="794"/>
      <c r="E316" s="794"/>
      <c r="F316" s="794"/>
      <c r="G316" s="794"/>
      <c r="H316" s="794"/>
      <c r="I316" s="738"/>
      <c r="J316" s="664"/>
      <c r="K316" s="8"/>
      <c r="L316" s="812"/>
    </row>
    <row r="317" spans="1:12" ht="15" customHeight="1" x14ac:dyDescent="0.3">
      <c r="A317" s="687"/>
      <c r="B317" s="676"/>
      <c r="C317" s="676"/>
      <c r="D317" s="676"/>
      <c r="E317" s="676"/>
      <c r="F317" s="676"/>
      <c r="G317" s="676"/>
      <c r="H317" s="676"/>
      <c r="I317" s="739"/>
      <c r="J317" s="665"/>
      <c r="L317" s="812"/>
    </row>
    <row r="318" spans="1:12" ht="15" customHeight="1" thickBot="1" x14ac:dyDescent="0.35">
      <c r="A318" s="688"/>
      <c r="B318" s="795"/>
      <c r="C318" s="795"/>
      <c r="D318" s="795"/>
      <c r="E318" s="795"/>
      <c r="F318" s="795"/>
      <c r="G318" s="795"/>
      <c r="H318" s="795"/>
      <c r="I318" s="740"/>
      <c r="J318" s="666"/>
      <c r="L318" s="812"/>
    </row>
    <row r="319" spans="1:12" ht="15" customHeight="1" x14ac:dyDescent="0.3">
      <c r="A319" s="1"/>
      <c r="B319" s="88"/>
      <c r="C319" s="4"/>
      <c r="D319" s="4"/>
      <c r="E319" s="4"/>
      <c r="F319" s="4"/>
      <c r="G319" s="4"/>
      <c r="H319" s="5"/>
      <c r="I319" s="3"/>
      <c r="J319" s="3"/>
      <c r="L319" s="812"/>
    </row>
    <row r="320" spans="1:12" ht="15" customHeight="1" x14ac:dyDescent="0.3">
      <c r="A320" s="667"/>
      <c r="B320" s="669" t="s">
        <v>3315</v>
      </c>
      <c r="C320" s="669"/>
      <c r="D320" s="669"/>
      <c r="E320" s="669"/>
      <c r="F320" s="669"/>
      <c r="G320" s="669"/>
      <c r="H320" s="669"/>
      <c r="I320" s="671"/>
      <c r="J320" s="672"/>
      <c r="L320" s="812"/>
    </row>
    <row r="321" spans="1:12" ht="15" customHeight="1" x14ac:dyDescent="0.3">
      <c r="A321" s="668"/>
      <c r="B321" s="670"/>
      <c r="C321" s="670"/>
      <c r="D321" s="670"/>
      <c r="E321" s="670"/>
      <c r="F321" s="670"/>
      <c r="G321" s="670"/>
      <c r="H321" s="670"/>
      <c r="I321" s="673"/>
      <c r="J321" s="674"/>
      <c r="L321" s="812"/>
    </row>
    <row r="322" spans="1:12" ht="15" customHeight="1" x14ac:dyDescent="0.3">
      <c r="A322" s="520" t="s">
        <v>2989</v>
      </c>
      <c r="B322" s="630" t="s">
        <v>2996</v>
      </c>
      <c r="C322" s="631"/>
      <c r="D322" s="786"/>
      <c r="E322" s="642" t="s">
        <v>3035</v>
      </c>
      <c r="F322" s="789" t="s">
        <v>2991</v>
      </c>
      <c r="G322" s="789" t="s">
        <v>2990</v>
      </c>
      <c r="H322" s="780" t="s">
        <v>3010</v>
      </c>
      <c r="I322" s="783" t="s">
        <v>3430</v>
      </c>
      <c r="J322" s="498" t="s">
        <v>3431</v>
      </c>
      <c r="L322" s="812"/>
    </row>
    <row r="323" spans="1:12" ht="15" customHeight="1" x14ac:dyDescent="0.3">
      <c r="A323" s="521"/>
      <c r="B323" s="632"/>
      <c r="C323" s="633"/>
      <c r="D323" s="787"/>
      <c r="E323" s="643"/>
      <c r="F323" s="790"/>
      <c r="G323" s="790"/>
      <c r="H323" s="781"/>
      <c r="I323" s="784"/>
      <c r="J323" s="500"/>
      <c r="L323" s="812"/>
    </row>
    <row r="324" spans="1:12" ht="15" customHeight="1" x14ac:dyDescent="0.3">
      <c r="A324" s="785"/>
      <c r="B324" s="634"/>
      <c r="C324" s="635"/>
      <c r="D324" s="788"/>
      <c r="E324" s="644"/>
      <c r="F324" s="791"/>
      <c r="G324" s="791"/>
      <c r="H324" s="782"/>
      <c r="I324" s="784"/>
      <c r="J324" s="500"/>
      <c r="L324" s="812"/>
    </row>
    <row r="325" spans="1:12" ht="15" customHeight="1" x14ac:dyDescent="0.3">
      <c r="A325" s="106">
        <f>Sheet1!A1966</f>
        <v>504024100500</v>
      </c>
      <c r="B325" s="773" t="str">
        <f>IFERROR(VLOOKUP(A325,Sheet1!$A$4:$H$2722,5,0),"-")</f>
        <v>Kerakoll Bio. Fondo Universale 14l</v>
      </c>
      <c r="C325" s="774" t="e">
        <f>VLOOKUP(#REF!,Sheet1!$A$4:$H$2722,7,1)</f>
        <v>#REF!</v>
      </c>
      <c r="D325" s="775" t="e">
        <f>VLOOKUP(#REF!,Sheet1!$A$4:$H$2722,7,1)</f>
        <v>#REF!</v>
      </c>
      <c r="E325" s="247" t="str">
        <f>IFERROR(VLOOKUP(A325,Sheet1!$A$4:$N$2722,7,1),"-")</f>
        <v>buc</v>
      </c>
      <c r="F325" s="247">
        <f>IFERROR(VLOOKUP(A325,Sheet1!$A$4:$N$2722,9,1),"-")</f>
        <v>0</v>
      </c>
      <c r="G325" s="247">
        <f>IFERROR(VLOOKUP(A325,Sheet1!$A$4:$N$2722,10,1),"-")</f>
        <v>0</v>
      </c>
      <c r="H325" s="247">
        <f>IFERROR(VLOOKUP(A325,Sheet1!$A$4:$N$2722,11,1),"-")</f>
        <v>0</v>
      </c>
      <c r="I325" s="26">
        <f>IFERROR(VLOOKUP($A325,Sheet1!$A$4:$H$2722,8,1),"-")</f>
        <v>26.64</v>
      </c>
      <c r="J325" s="26">
        <f>I325-(I325*Cuprins!$H$38)</f>
        <v>26.64</v>
      </c>
      <c r="K325" s="7"/>
      <c r="L325" s="812"/>
    </row>
    <row r="326" spans="1:12" ht="15" customHeight="1" x14ac:dyDescent="0.3">
      <c r="A326" s="107">
        <f>Sheet1!A1967</f>
        <v>504024101000</v>
      </c>
      <c r="B326" s="744" t="str">
        <f>IFERROR(VLOOKUP(A326,Sheet1!$A$4:$H$2722,5,0),"-")</f>
        <v>Kerakoll Bio. Fondo Universale 4l</v>
      </c>
      <c r="C326" s="728"/>
      <c r="D326" s="745"/>
      <c r="E326" s="235" t="str">
        <f>IFERROR(VLOOKUP(A326,Sheet1!$A$4:$N$2722,7,1),"-")</f>
        <v>buc</v>
      </c>
      <c r="F326" s="237">
        <f>IFERROR(VLOOKUP(A326,Sheet1!$A$4:$N$2722,9,1),"-")</f>
        <v>0</v>
      </c>
      <c r="G326" s="242">
        <f>IFERROR(VLOOKUP(A326,Sheet1!$A$4:$N$2722,10,1),"-")</f>
        <v>0</v>
      </c>
      <c r="H326" s="235">
        <f>IFERROR(VLOOKUP(A326,Sheet1!$A$4:$N$2722,11,1),"-")</f>
        <v>0</v>
      </c>
      <c r="I326" s="292">
        <f>IFERROR(VLOOKUP($A326,Sheet1!$A$4:$H$2722,8,1),"-")</f>
        <v>31.82</v>
      </c>
      <c r="J326" s="42">
        <f>I326-(I326*Cuprins!$H$38)</f>
        <v>31.82</v>
      </c>
      <c r="K326" s="9"/>
      <c r="L326" s="812"/>
    </row>
    <row r="327" spans="1:12" ht="15" customHeight="1" x14ac:dyDescent="0.3">
      <c r="A327" s="106">
        <f>Sheet1!A1968</f>
        <v>504024101400</v>
      </c>
      <c r="B327" s="773" t="str">
        <f>IFERROR(VLOOKUP(A327,Sheet1!$A$4:$H$2722,5,0),"-")</f>
        <v>KERADECOR ECO PAINT BIANCO 14</v>
      </c>
      <c r="C327" s="774" t="e">
        <f>VLOOKUP(#REF!,Sheet1!$A$4:$H$2722,7,1)</f>
        <v>#REF!</v>
      </c>
      <c r="D327" s="775" t="e">
        <f>VLOOKUP(#REF!,Sheet1!$A$4:$H$2722,7,1)</f>
        <v>#REF!</v>
      </c>
      <c r="E327" s="247" t="str">
        <f>IFERROR(VLOOKUP(A327,Sheet1!$A$4:$N$2722,7,1),"-")</f>
        <v>buc</v>
      </c>
      <c r="F327" s="247">
        <f>IFERROR(VLOOKUP(A327,Sheet1!$A$4:$N$2722,9,1),"-")</f>
        <v>0</v>
      </c>
      <c r="G327" s="247">
        <f>IFERROR(VLOOKUP(A327,Sheet1!$A$4:$N$2722,10,1),"-")</f>
        <v>0</v>
      </c>
      <c r="H327" s="247">
        <f>IFERROR(VLOOKUP(A327,Sheet1!$A$4:$N$2722,11,1),"-")</f>
        <v>0</v>
      </c>
      <c r="I327" s="26">
        <f>IFERROR(VLOOKUP($A327,Sheet1!$A$4:$H$2722,8,1),"-")</f>
        <v>255.61</v>
      </c>
      <c r="J327" s="26">
        <f>I327-(I327*Cuprins!$H$38)</f>
        <v>255.61</v>
      </c>
      <c r="L327" s="812"/>
    </row>
    <row r="328" spans="1:12" ht="15" customHeight="1" x14ac:dyDescent="0.3">
      <c r="A328" s="107">
        <f>Sheet1!A1969</f>
        <v>504024101500</v>
      </c>
      <c r="B328" s="744" t="str">
        <f>IFERROR(VLOOKUP(A328,Sheet1!$A$4:$H$2722,5,0),"-")</f>
        <v>Kerakoll Bio Tinteggio C3009 4l</v>
      </c>
      <c r="C328" s="728" t="e">
        <f>VLOOKUP(#REF!,Sheet1!$A$4:$H$2722,7,1)</f>
        <v>#REF!</v>
      </c>
      <c r="D328" s="745" t="e">
        <f>VLOOKUP(#REF!,Sheet1!$A$4:$H$2722,7,1)</f>
        <v>#REF!</v>
      </c>
      <c r="E328" s="235" t="str">
        <f>IFERROR(VLOOKUP(A328,Sheet1!$A$4:$N$2722,7,1),"-")</f>
        <v>buc</v>
      </c>
      <c r="F328" s="237">
        <f>IFERROR(VLOOKUP(A328,Sheet1!$A$4:$N$2722,9,1),"-")</f>
        <v>0</v>
      </c>
      <c r="G328" s="242">
        <f>IFERROR(VLOOKUP(A328,Sheet1!$A$4:$N$2722,10,1),"-")</f>
        <v>0</v>
      </c>
      <c r="H328" s="235">
        <f>IFERROR(VLOOKUP(A328,Sheet1!$A$4:$N$2722,11,1),"-")</f>
        <v>0</v>
      </c>
      <c r="I328" s="292">
        <f>IFERROR(VLOOKUP($A328,Sheet1!$A$4:$H$2722,8,1),"-")</f>
        <v>30.24</v>
      </c>
      <c r="J328" s="42">
        <f>I328-(I328*Cuprins!$H$38)</f>
        <v>30.24</v>
      </c>
      <c r="L328" s="812"/>
    </row>
    <row r="329" spans="1:12" ht="15" customHeight="1" x14ac:dyDescent="0.3">
      <c r="A329" s="106">
        <f>Sheet1!A1970</f>
        <v>504024102000</v>
      </c>
      <c r="B329" s="773" t="str">
        <f>IFERROR(VLOOKUP(A329,Sheet1!$A$4:$H$2722,5,0),"-")</f>
        <v>Kerakoll Bio Tinteggio C3009 14l</v>
      </c>
      <c r="C329" s="774" t="e">
        <f>VLOOKUP(#REF!,Sheet1!$A$4:$H$2722,7,1)</f>
        <v>#REF!</v>
      </c>
      <c r="D329" s="775" t="e">
        <f>VLOOKUP(#REF!,Sheet1!$A$4:$H$2722,7,1)</f>
        <v>#REF!</v>
      </c>
      <c r="E329" s="247" t="str">
        <f>IFERROR(VLOOKUP(A329,Sheet1!$A$4:$N$2722,7,1),"-")</f>
        <v>buc</v>
      </c>
      <c r="F329" s="247">
        <f>IFERROR(VLOOKUP(A329,Sheet1!$A$4:$N$2722,9,1),"-")</f>
        <v>0</v>
      </c>
      <c r="G329" s="247">
        <f>IFERROR(VLOOKUP(A329,Sheet1!$A$4:$N$2722,10,1),"-")</f>
        <v>0</v>
      </c>
      <c r="H329" s="247">
        <f>IFERROR(VLOOKUP(A329,Sheet1!$A$4:$N$2722,11,1),"-")</f>
        <v>0</v>
      </c>
      <c r="I329" s="26">
        <f>IFERROR(VLOOKUP($A329,Sheet1!$A$4:$H$2722,8,1),"-")</f>
        <v>23.67</v>
      </c>
      <c r="J329" s="26">
        <f>I329-(I329*Cuprins!$H$38)</f>
        <v>23.67</v>
      </c>
      <c r="L329" s="494">
        <f>L277+1</f>
        <v>125</v>
      </c>
    </row>
    <row r="330" spans="1:12" ht="15" customHeight="1" x14ac:dyDescent="0.3">
      <c r="A330" s="107">
        <f>Sheet1!A1971</f>
        <v>504024102500</v>
      </c>
      <c r="B330" s="744" t="str">
        <f>IFERROR(VLOOKUP(A330,Sheet1!$A$4:$H$2722,5,0),"-")</f>
        <v>Kerakoll Bio Tinteggio 1001 14l</v>
      </c>
      <c r="C330" s="728" t="e">
        <f>VLOOKUP(#REF!,Sheet1!$A$4:$H$2722,7,1)</f>
        <v>#REF!</v>
      </c>
      <c r="D330" s="745" t="e">
        <f>VLOOKUP(#REF!,Sheet1!$A$4:$H$2722,7,1)</f>
        <v>#REF!</v>
      </c>
      <c r="E330" s="235" t="str">
        <f>IFERROR(VLOOKUP(A330,Sheet1!$A$4:$N$2722,7,1),"-")</f>
        <v>buc</v>
      </c>
      <c r="F330" s="237">
        <f>IFERROR(VLOOKUP(A330,Sheet1!$A$4:$N$2722,9,1),"-")</f>
        <v>0</v>
      </c>
      <c r="G330" s="242">
        <f>IFERROR(VLOOKUP(A330,Sheet1!$A$4:$N$2722,10,1),"-")</f>
        <v>0</v>
      </c>
      <c r="H330" s="235">
        <f>IFERROR(VLOOKUP(A330,Sheet1!$A$4:$N$2722,11,1),"-")</f>
        <v>0</v>
      </c>
      <c r="I330" s="292">
        <f>IFERROR(VLOOKUP($A330,Sheet1!$A$4:$H$2722,8,1),"-")</f>
        <v>15.5</v>
      </c>
      <c r="J330" s="42">
        <f>I330-(I330*Cuprins!$H$38)</f>
        <v>15.5</v>
      </c>
      <c r="L330" s="494"/>
    </row>
    <row r="331" spans="1:12" ht="15" customHeight="1" x14ac:dyDescent="0.3">
      <c r="A331" s="106">
        <f>Sheet1!A1972</f>
        <v>504024103500</v>
      </c>
      <c r="B331" s="773" t="str">
        <f>IFERROR(VLOOKUP(A331,Sheet1!$A$4:$H$2722,5,0),"-")</f>
        <v>Kerakoll Bio Tinteggio 1001 4l</v>
      </c>
      <c r="C331" s="774" t="e">
        <f>VLOOKUP(#REF!,Sheet1!$A$4:$H$2722,7,1)</f>
        <v>#REF!</v>
      </c>
      <c r="D331" s="775" t="e">
        <f>VLOOKUP(#REF!,Sheet1!$A$4:$H$2722,7,1)</f>
        <v>#REF!</v>
      </c>
      <c r="E331" s="247" t="str">
        <f>IFERROR(VLOOKUP(A331,Sheet1!$A$4:$N$2722,7,1),"-")</f>
        <v>buc</v>
      </c>
      <c r="F331" s="247">
        <f>IFERROR(VLOOKUP(A331,Sheet1!$A$4:$N$2722,9,1),"-")</f>
        <v>0</v>
      </c>
      <c r="G331" s="247">
        <f>IFERROR(VLOOKUP(A331,Sheet1!$A$4:$N$2722,10,1),"-")</f>
        <v>0</v>
      </c>
      <c r="H331" s="247">
        <f>IFERROR(VLOOKUP(A331,Sheet1!$A$4:$N$2722,11,1),"-")</f>
        <v>0</v>
      </c>
      <c r="I331" s="26">
        <f>IFERROR(VLOOKUP($A331,Sheet1!$A$4:$H$2722,8,1),"-")</f>
        <v>20.73</v>
      </c>
      <c r="J331" s="26">
        <f>I331-(I331*Cuprins!$H$38)</f>
        <v>20.73</v>
      </c>
      <c r="L331" s="811" t="s">
        <v>3292</v>
      </c>
    </row>
    <row r="332" spans="1:12" ht="15" customHeight="1" x14ac:dyDescent="0.3">
      <c r="A332" s="107">
        <f>Sheet1!A1973</f>
        <v>504024200400</v>
      </c>
      <c r="B332" s="744" t="str">
        <f>IFERROR(VLOOKUP(A332,Sheet1!$A$4:$H$2722,5,0),"-")</f>
        <v>KERADECOR ECO KLIMA PAINT BIANCO 4</v>
      </c>
      <c r="C332" s="728" t="e">
        <f>VLOOKUP(#REF!,Sheet1!$A$4:$H$2722,7,1)</f>
        <v>#REF!</v>
      </c>
      <c r="D332" s="745" t="e">
        <f>VLOOKUP(#REF!,Sheet1!$A$4:$H$2722,7,1)</f>
        <v>#REF!</v>
      </c>
      <c r="E332" s="235" t="str">
        <f>IFERROR(VLOOKUP(A332,Sheet1!$A$4:$N$2722,7,1),"-")</f>
        <v>buc</v>
      </c>
      <c r="F332" s="237">
        <f>IFERROR(VLOOKUP(A332,Sheet1!$A$4:$N$2722,9,1),"-")</f>
        <v>0</v>
      </c>
      <c r="G332" s="242">
        <f>IFERROR(VLOOKUP(A332,Sheet1!$A$4:$N$2722,10,1),"-")</f>
        <v>0</v>
      </c>
      <c r="H332" s="235">
        <f>IFERROR(VLOOKUP(A332,Sheet1!$A$4:$N$2722,11,1),"-")</f>
        <v>0</v>
      </c>
      <c r="I332" s="292">
        <f>IFERROR(VLOOKUP($A332,Sheet1!$A$4:$H$2722,8,1),"-")</f>
        <v>187.89</v>
      </c>
      <c r="J332" s="42">
        <f>I332-(I332*Cuprins!$H$38)</f>
        <v>187.89</v>
      </c>
      <c r="L332" s="811"/>
    </row>
    <row r="333" spans="1:12" ht="15" customHeight="1" x14ac:dyDescent="0.3">
      <c r="A333" s="106">
        <f>Sheet1!A1974</f>
        <v>504024300500</v>
      </c>
      <c r="B333" s="773" t="str">
        <f>IFERROR(VLOOKUP(A333,Sheet1!$A$4:$H$2722,5,0),"-")</f>
        <v>KERADECOR ECO PRONTOFIX 5L</v>
      </c>
      <c r="C333" s="774" t="e">
        <f>VLOOKUP(#REF!,Sheet1!$A$4:$H$2722,7,1)</f>
        <v>#REF!</v>
      </c>
      <c r="D333" s="775" t="e">
        <f>VLOOKUP(#REF!,Sheet1!$A$4:$H$2722,7,1)</f>
        <v>#REF!</v>
      </c>
      <c r="E333" s="247" t="str">
        <f>IFERROR(VLOOKUP(A333,Sheet1!$A$4:$N$2722,7,1),"-")</f>
        <v>buc</v>
      </c>
      <c r="F333" s="247">
        <f>IFERROR(VLOOKUP(A333,Sheet1!$A$4:$N$2722,9,1),"-")</f>
        <v>0</v>
      </c>
      <c r="G333" s="247">
        <f>IFERROR(VLOOKUP(A333,Sheet1!$A$4:$N$2722,10,1),"-")</f>
        <v>0</v>
      </c>
      <c r="H333" s="247">
        <f>IFERROR(VLOOKUP(A333,Sheet1!$A$4:$N$2722,11,1),"-")</f>
        <v>0</v>
      </c>
      <c r="I333" s="26">
        <f>IFERROR(VLOOKUP($A333,Sheet1!$A$4:$H$2722,8,1),"-")</f>
        <v>75.98</v>
      </c>
      <c r="J333" s="26">
        <f>I333-(I333*Cuprins!$H$38)</f>
        <v>75.98</v>
      </c>
      <c r="L333" s="811"/>
    </row>
    <row r="334" spans="1:12" ht="15" customHeight="1" x14ac:dyDescent="0.3">
      <c r="A334" s="107">
        <f>Sheet1!A1975</f>
        <v>504024301000</v>
      </c>
      <c r="B334" s="744" t="str">
        <f>IFERROR(VLOOKUP(A334,Sheet1!$A$4:$H$2722,5,0),"-")</f>
        <v>KERADECOR ECO PRONTOFIX 10L</v>
      </c>
      <c r="C334" s="728" t="e">
        <f>VLOOKUP(#REF!,Sheet1!$A$4:$H$2722,7,1)</f>
        <v>#REF!</v>
      </c>
      <c r="D334" s="745" t="e">
        <f>VLOOKUP(#REF!,Sheet1!$A$4:$H$2722,7,1)</f>
        <v>#REF!</v>
      </c>
      <c r="E334" s="235" t="str">
        <f>IFERROR(VLOOKUP(A334,Sheet1!$A$4:$N$2722,7,1),"-")</f>
        <v>buc</v>
      </c>
      <c r="F334" s="237">
        <f>IFERROR(VLOOKUP(A334,Sheet1!$A$4:$N$2722,9,1),"-")</f>
        <v>0</v>
      </c>
      <c r="G334" s="242">
        <f>IFERROR(VLOOKUP(A334,Sheet1!$A$4:$N$2722,10,1),"-")</f>
        <v>0</v>
      </c>
      <c r="H334" s="235">
        <f>IFERROR(VLOOKUP(A334,Sheet1!$A$4:$N$2722,11,1),"-")</f>
        <v>0</v>
      </c>
      <c r="I334" s="292">
        <f>IFERROR(VLOOKUP($A334,Sheet1!$A$4:$H$2722,8,1),"-")</f>
        <v>113.37</v>
      </c>
      <c r="J334" s="42">
        <f>I334-(I334*Cuprins!$H$38)</f>
        <v>113.37</v>
      </c>
      <c r="L334" s="811"/>
    </row>
    <row r="335" spans="1:12" ht="15" customHeight="1" x14ac:dyDescent="0.3">
      <c r="A335" s="106">
        <f>Sheet1!A1976</f>
        <v>504024401000</v>
      </c>
      <c r="B335" s="773" t="str">
        <f>IFERROR(VLOOKUP(A335,Sheet1!$A$4:$H$2722,5,0),"-")</f>
        <v>KERAK. ECO ACRIL. FLEX 09455, 14l</v>
      </c>
      <c r="C335" s="774" t="e">
        <f>VLOOKUP(#REF!,Sheet1!$A$4:$H$2722,7,1)</f>
        <v>#REF!</v>
      </c>
      <c r="D335" s="775" t="e">
        <f>VLOOKUP(#REF!,Sheet1!$A$4:$H$2722,7,1)</f>
        <v>#REF!</v>
      </c>
      <c r="E335" s="247" t="str">
        <f>IFERROR(VLOOKUP(A335,Sheet1!$A$4:$N$2722,7,1),"-")</f>
        <v>buc</v>
      </c>
      <c r="F335" s="247">
        <f>IFERROR(VLOOKUP(A335,Sheet1!$A$4:$N$2722,9,1),"-")</f>
        <v>0</v>
      </c>
      <c r="G335" s="247">
        <f>IFERROR(VLOOKUP(A335,Sheet1!$A$4:$N$2722,10,1),"-")</f>
        <v>0</v>
      </c>
      <c r="H335" s="247">
        <f>IFERROR(VLOOKUP(A335,Sheet1!$A$4:$N$2722,11,1),"-")</f>
        <v>0</v>
      </c>
      <c r="I335" s="26">
        <f>IFERROR(VLOOKUP($A335,Sheet1!$A$4:$H$2722,8,1),"-")</f>
        <v>49.75</v>
      </c>
      <c r="J335" s="26">
        <f>I335-(I335*Cuprins!$H$38)</f>
        <v>49.75</v>
      </c>
      <c r="L335" s="811"/>
    </row>
    <row r="336" spans="1:12" ht="15" customHeight="1" x14ac:dyDescent="0.3">
      <c r="A336" s="108">
        <f>Sheet1!A1977</f>
        <v>504024401500</v>
      </c>
      <c r="B336" s="610" t="str">
        <f>IFERROR(VLOOKUP(A336,Sheet1!$A$4:$H$2722,5,0),"-")</f>
        <v>KERAK ECO ACR. FLEX K007002 25kg</v>
      </c>
      <c r="C336" s="597" t="e">
        <f>VLOOKUP(#REF!,Sheet1!$A$4:$H$2722,7,1)</f>
        <v>#REF!</v>
      </c>
      <c r="D336" s="622" t="e">
        <f>VLOOKUP(#REF!,Sheet1!$A$4:$H$2722,7,1)</f>
        <v>#REF!</v>
      </c>
      <c r="E336" s="264" t="str">
        <f>IFERROR(VLOOKUP(A336,Sheet1!$A$4:$N$2722,7,1),"-")</f>
        <v>buc</v>
      </c>
      <c r="F336" s="238">
        <f>IFERROR(VLOOKUP(A336,Sheet1!$A$4:$N$2722,9,1),"-")</f>
        <v>0</v>
      </c>
      <c r="G336" s="264">
        <f>IFERROR(VLOOKUP(A336,Sheet1!$A$4:$N$2722,10,1),"-")</f>
        <v>0</v>
      </c>
      <c r="H336" s="264">
        <f>IFERROR(VLOOKUP(A336,Sheet1!$A$4:$N$2722,11,1),"-")</f>
        <v>0</v>
      </c>
      <c r="I336" s="302">
        <f>IFERROR(VLOOKUP($A336,Sheet1!$A$4:$H$2722,8,1),"-")</f>
        <v>21.1</v>
      </c>
      <c r="J336" s="43">
        <f>I336-(I336*Cuprins!$H$38)</f>
        <v>21.1</v>
      </c>
      <c r="L336" s="811"/>
    </row>
    <row r="337" spans="11:12" ht="15" customHeight="1" x14ac:dyDescent="0.3">
      <c r="L337" s="811"/>
    </row>
    <row r="338" spans="11:12" ht="15" customHeight="1" x14ac:dyDescent="0.3">
      <c r="L338" s="811"/>
    </row>
    <row r="339" spans="11:12" ht="15" customHeight="1" x14ac:dyDescent="0.3">
      <c r="L339" s="811"/>
    </row>
    <row r="340" spans="11:12" ht="15" customHeight="1" x14ac:dyDescent="0.3">
      <c r="L340" s="811"/>
    </row>
    <row r="341" spans="11:12" ht="15" customHeight="1" x14ac:dyDescent="0.3">
      <c r="L341" s="811"/>
    </row>
    <row r="342" spans="11:12" ht="15" customHeight="1" x14ac:dyDescent="0.3">
      <c r="L342" s="811"/>
    </row>
    <row r="343" spans="11:12" ht="15" customHeight="1" x14ac:dyDescent="0.3">
      <c r="L343" s="811"/>
    </row>
    <row r="344" spans="11:12" ht="15" customHeight="1" x14ac:dyDescent="0.3">
      <c r="K344" s="9"/>
      <c r="L344" s="811"/>
    </row>
    <row r="345" spans="11:12" ht="15" customHeight="1" x14ac:dyDescent="0.3">
      <c r="K345" s="9"/>
      <c r="L345" s="811"/>
    </row>
    <row r="346" spans="11:12" ht="15" customHeight="1" x14ac:dyDescent="0.3">
      <c r="K346" s="9"/>
      <c r="L346" s="811"/>
    </row>
    <row r="347" spans="11:12" ht="15" customHeight="1" x14ac:dyDescent="0.3">
      <c r="K347" s="9"/>
      <c r="L347" s="811"/>
    </row>
    <row r="348" spans="11:12" ht="15" customHeight="1" x14ac:dyDescent="0.3">
      <c r="L348" s="811"/>
    </row>
    <row r="349" spans="11:12" ht="15" customHeight="1" x14ac:dyDescent="0.3">
      <c r="L349" s="811"/>
    </row>
    <row r="350" spans="11:12" ht="15" customHeight="1" x14ac:dyDescent="0.3">
      <c r="L350" s="811"/>
    </row>
    <row r="351" spans="11:12" ht="15" customHeight="1" x14ac:dyDescent="0.3">
      <c r="L351" s="811"/>
    </row>
    <row r="352" spans="11:12" ht="15" customHeight="1" x14ac:dyDescent="0.3">
      <c r="L352" s="811"/>
    </row>
    <row r="353" spans="12:12" ht="15" customHeight="1" x14ac:dyDescent="0.3">
      <c r="L353" s="811"/>
    </row>
    <row r="354" spans="12:12" ht="15" customHeight="1" x14ac:dyDescent="0.3">
      <c r="L354" s="811"/>
    </row>
    <row r="355" spans="12:12" ht="15" customHeight="1" x14ac:dyDescent="0.3">
      <c r="L355" s="811"/>
    </row>
    <row r="356" spans="12:12" ht="15" customHeight="1" x14ac:dyDescent="0.3">
      <c r="L356" s="811"/>
    </row>
    <row r="357" spans="12:12" ht="15" customHeight="1" x14ac:dyDescent="0.3">
      <c r="L357" s="811"/>
    </row>
    <row r="358" spans="12:12" ht="15" customHeight="1" x14ac:dyDescent="0.3">
      <c r="L358" s="811"/>
    </row>
    <row r="359" spans="12:12" ht="15" customHeight="1" x14ac:dyDescent="0.3">
      <c r="L359" s="811"/>
    </row>
    <row r="360" spans="12:12" ht="15" customHeight="1" x14ac:dyDescent="0.3">
      <c r="L360" s="811"/>
    </row>
    <row r="361" spans="12:12" ht="15" customHeight="1" x14ac:dyDescent="0.3">
      <c r="L361" s="811"/>
    </row>
    <row r="362" spans="12:12" ht="15" customHeight="1" x14ac:dyDescent="0.3">
      <c r="L362" s="811"/>
    </row>
    <row r="363" spans="12:12" ht="15" customHeight="1" x14ac:dyDescent="0.3">
      <c r="L363" s="811"/>
    </row>
    <row r="364" spans="12:12" ht="15" customHeight="1" x14ac:dyDescent="0.3">
      <c r="L364" s="811"/>
    </row>
    <row r="365" spans="12:12" ht="15" customHeight="1" x14ac:dyDescent="0.3">
      <c r="L365" s="811"/>
    </row>
    <row r="366" spans="12:12" ht="15" customHeight="1" x14ac:dyDescent="0.3"/>
  </sheetData>
  <mergeCells count="279">
    <mergeCell ref="L106:L120"/>
    <mergeCell ref="L121:L122"/>
    <mergeCell ref="L173:L174"/>
    <mergeCell ref="L175:L209"/>
    <mergeCell ref="L210:L224"/>
    <mergeCell ref="L225:L226"/>
    <mergeCell ref="B336:D336"/>
    <mergeCell ref="B333:D333"/>
    <mergeCell ref="B334:D334"/>
    <mergeCell ref="B335:D335"/>
    <mergeCell ref="B330:D330"/>
    <mergeCell ref="B331:D331"/>
    <mergeCell ref="B332:D332"/>
    <mergeCell ref="B327:D327"/>
    <mergeCell ref="B328:D328"/>
    <mergeCell ref="B329:D329"/>
    <mergeCell ref="E298:E300"/>
    <mergeCell ref="F298:F300"/>
    <mergeCell ref="G298:G300"/>
    <mergeCell ref="H298:H300"/>
    <mergeCell ref="I298:I300"/>
    <mergeCell ref="J298:J300"/>
    <mergeCell ref="B302:D302"/>
    <mergeCell ref="B326:D326"/>
    <mergeCell ref="L227:L261"/>
    <mergeCell ref="L262:L276"/>
    <mergeCell ref="B325:D325"/>
    <mergeCell ref="B294:D294"/>
    <mergeCell ref="B291:D291"/>
    <mergeCell ref="B292:D292"/>
    <mergeCell ref="B293:D293"/>
    <mergeCell ref="L277:L278"/>
    <mergeCell ref="L279:L313"/>
    <mergeCell ref="L314:L328"/>
    <mergeCell ref="B283:D283"/>
    <mergeCell ref="B284:D284"/>
    <mergeCell ref="B288:D288"/>
    <mergeCell ref="B285:D285"/>
    <mergeCell ref="B286:D286"/>
    <mergeCell ref="B287:D287"/>
    <mergeCell ref="B289:D289"/>
    <mergeCell ref="B290:D290"/>
    <mergeCell ref="B301:D301"/>
    <mergeCell ref="B298:D300"/>
    <mergeCell ref="B234:D234"/>
    <mergeCell ref="B235:D235"/>
    <mergeCell ref="B231:D231"/>
    <mergeCell ref="B232:D232"/>
    <mergeCell ref="B233:D233"/>
    <mergeCell ref="B270:D270"/>
    <mergeCell ref="B236:D236"/>
    <mergeCell ref="B278:D278"/>
    <mergeCell ref="B279:D279"/>
    <mergeCell ref="B275:D275"/>
    <mergeCell ref="B276:D276"/>
    <mergeCell ref="B272:D272"/>
    <mergeCell ref="B273:D273"/>
    <mergeCell ref="B274:D274"/>
    <mergeCell ref="B182:D182"/>
    <mergeCell ref="B183:D183"/>
    <mergeCell ref="B228:D228"/>
    <mergeCell ref="B229:D229"/>
    <mergeCell ref="B230:D230"/>
    <mergeCell ref="B225:D225"/>
    <mergeCell ref="B226:D226"/>
    <mergeCell ref="B227:D227"/>
    <mergeCell ref="B223:D223"/>
    <mergeCell ref="B224:D224"/>
    <mergeCell ref="B200:D200"/>
    <mergeCell ref="B201:D201"/>
    <mergeCell ref="B221:D221"/>
    <mergeCell ref="B202:D202"/>
    <mergeCell ref="B222:D222"/>
    <mergeCell ref="L123:L157"/>
    <mergeCell ref="L158:L172"/>
    <mergeCell ref="B175:D175"/>
    <mergeCell ref="B176:D176"/>
    <mergeCell ref="B171:D171"/>
    <mergeCell ref="B172:D172"/>
    <mergeCell ref="B173:D173"/>
    <mergeCell ref="B174:D174"/>
    <mergeCell ref="B169:D169"/>
    <mergeCell ref="B131:D131"/>
    <mergeCell ref="B132:D132"/>
    <mergeCell ref="B133:D133"/>
    <mergeCell ref="B140:D140"/>
    <mergeCell ref="B137:D137"/>
    <mergeCell ref="B138:D138"/>
    <mergeCell ref="B139:D139"/>
    <mergeCell ref="B134:D134"/>
    <mergeCell ref="B135:D135"/>
    <mergeCell ref="B136:D136"/>
    <mergeCell ref="B170:D170"/>
    <mergeCell ref="B127:D127"/>
    <mergeCell ref="B128:D128"/>
    <mergeCell ref="B129:D129"/>
    <mergeCell ref="B130:D130"/>
    <mergeCell ref="B117:D117"/>
    <mergeCell ref="B119:D119"/>
    <mergeCell ref="B120:D120"/>
    <mergeCell ref="B79:D79"/>
    <mergeCell ref="B80:D80"/>
    <mergeCell ref="B81:D81"/>
    <mergeCell ref="B118:D118"/>
    <mergeCell ref="B197:D197"/>
    <mergeCell ref="B198:D198"/>
    <mergeCell ref="B177:D177"/>
    <mergeCell ref="B178:D178"/>
    <mergeCell ref="B191:D191"/>
    <mergeCell ref="B192:D192"/>
    <mergeCell ref="B193:D193"/>
    <mergeCell ref="B188:D188"/>
    <mergeCell ref="B189:D189"/>
    <mergeCell ref="B190:D190"/>
    <mergeCell ref="B179:D179"/>
    <mergeCell ref="B184:D184"/>
    <mergeCell ref="B185:D185"/>
    <mergeCell ref="B186:D186"/>
    <mergeCell ref="B187:D187"/>
    <mergeCell ref="B180:D180"/>
    <mergeCell ref="B181:D181"/>
    <mergeCell ref="B124:D124"/>
    <mergeCell ref="B125:D125"/>
    <mergeCell ref="B126:D126"/>
    <mergeCell ref="B121:D121"/>
    <mergeCell ref="B122:D122"/>
    <mergeCell ref="B123:D123"/>
    <mergeCell ref="J10:J12"/>
    <mergeCell ref="B86:D86"/>
    <mergeCell ref="B82:D82"/>
    <mergeCell ref="B83:D83"/>
    <mergeCell ref="B25:D25"/>
    <mergeCell ref="B74:D74"/>
    <mergeCell ref="B69:D69"/>
    <mergeCell ref="B70:D70"/>
    <mergeCell ref="B71:D71"/>
    <mergeCell ref="B65:D65"/>
    <mergeCell ref="B67:D67"/>
    <mergeCell ref="B68:D68"/>
    <mergeCell ref="B72:D72"/>
    <mergeCell ref="B73:D73"/>
    <mergeCell ref="B66:D66"/>
    <mergeCell ref="B75:D75"/>
    <mergeCell ref="B76:D76"/>
    <mergeCell ref="B77:D77"/>
    <mergeCell ref="A4:A6"/>
    <mergeCell ref="B4:H6"/>
    <mergeCell ref="I4:J6"/>
    <mergeCell ref="A56:A58"/>
    <mergeCell ref="B56:H58"/>
    <mergeCell ref="I56:J58"/>
    <mergeCell ref="B13:D13"/>
    <mergeCell ref="B15:D15"/>
    <mergeCell ref="B14:D14"/>
    <mergeCell ref="A108:A110"/>
    <mergeCell ref="B108:H110"/>
    <mergeCell ref="I108:J110"/>
    <mergeCell ref="B19:D19"/>
    <mergeCell ref="B20:D20"/>
    <mergeCell ref="B21:D21"/>
    <mergeCell ref="B16:D16"/>
    <mergeCell ref="B17:D17"/>
    <mergeCell ref="B18:D18"/>
    <mergeCell ref="B26:D26"/>
    <mergeCell ref="B27:D27"/>
    <mergeCell ref="B28:D28"/>
    <mergeCell ref="B22:D22"/>
    <mergeCell ref="B23:D23"/>
    <mergeCell ref="B24:D24"/>
    <mergeCell ref="B78:D78"/>
    <mergeCell ref="B85:D85"/>
    <mergeCell ref="B84:D84"/>
    <mergeCell ref="A160:A162"/>
    <mergeCell ref="B160:H162"/>
    <mergeCell ref="I160:J162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A316:A318"/>
    <mergeCell ref="B316:H318"/>
    <mergeCell ref="I316:J318"/>
    <mergeCell ref="A264:A265"/>
    <mergeCell ref="B264:H265"/>
    <mergeCell ref="I264:J265"/>
    <mergeCell ref="A266:A268"/>
    <mergeCell ref="B266:D268"/>
    <mergeCell ref="E266:E268"/>
    <mergeCell ref="F266:F268"/>
    <mergeCell ref="G266:G268"/>
    <mergeCell ref="H266:H268"/>
    <mergeCell ref="I266:I268"/>
    <mergeCell ref="J266:J268"/>
    <mergeCell ref="A296:A297"/>
    <mergeCell ref="B296:H297"/>
    <mergeCell ref="I296:J297"/>
    <mergeCell ref="A298:A300"/>
    <mergeCell ref="B277:D277"/>
    <mergeCell ref="B269:D269"/>
    <mergeCell ref="B271:D271"/>
    <mergeCell ref="B280:D280"/>
    <mergeCell ref="B281:D281"/>
    <mergeCell ref="B282:D282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E218:E220"/>
    <mergeCell ref="F218:F220"/>
    <mergeCell ref="G218:G220"/>
    <mergeCell ref="H218:H220"/>
    <mergeCell ref="I218:I220"/>
    <mergeCell ref="J218:J220"/>
    <mergeCell ref="A164:A165"/>
    <mergeCell ref="B164:H165"/>
    <mergeCell ref="I164:J16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212:A214"/>
    <mergeCell ref="B212:H214"/>
    <mergeCell ref="I212:J214"/>
    <mergeCell ref="B199:D199"/>
    <mergeCell ref="B194:D194"/>
    <mergeCell ref="B195:D195"/>
    <mergeCell ref="B196:D196"/>
    <mergeCell ref="L329:L330"/>
    <mergeCell ref="L331:L365"/>
    <mergeCell ref="L17:L18"/>
    <mergeCell ref="L2:L16"/>
    <mergeCell ref="L19:L53"/>
    <mergeCell ref="L54:L68"/>
    <mergeCell ref="L69:L70"/>
    <mergeCell ref="L71:L105"/>
    <mergeCell ref="A320:A321"/>
    <mergeCell ref="B320:H321"/>
    <mergeCell ref="I320:J321"/>
    <mergeCell ref="A322:A324"/>
    <mergeCell ref="B322:D324"/>
    <mergeCell ref="E322:E324"/>
    <mergeCell ref="F322:F324"/>
    <mergeCell ref="G322:G324"/>
    <mergeCell ref="H322:H324"/>
    <mergeCell ref="I322:I324"/>
    <mergeCell ref="J322:J324"/>
    <mergeCell ref="A216:A217"/>
    <mergeCell ref="B216:H217"/>
    <mergeCell ref="I216:J217"/>
    <mergeCell ref="A218:A220"/>
    <mergeCell ref="B218:D220"/>
  </mergeCells>
  <hyperlinks>
    <hyperlink ref="A1" location="Cuprins!A1" display="cuprins" xr:uid="{00000000-0004-0000-2000-000000000000}"/>
    <hyperlink ref="C1" location="'Fisa de proiect'!A1" display="Fisa de Proiect" xr:uid="{00000000-0004-0000-20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  <rowBreaks count="1" manualBreakCount="1">
    <brk id="105" max="12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59999389629810485"/>
  </sheetPr>
  <dimension ref="A1:L53"/>
  <sheetViews>
    <sheetView view="pageBreakPreview" zoomScale="80" zoomScaleNormal="130" zoomScaleSheetLayoutView="80" workbookViewId="0">
      <pane ySplit="1" topLeftCell="A2" activePane="bottomLeft" state="frozen"/>
      <selection pane="bottomLeft" activeCell="L17" sqref="L17:L18"/>
    </sheetView>
  </sheetViews>
  <sheetFormatPr defaultRowHeight="14.4" x14ac:dyDescent="0.3"/>
  <cols>
    <col min="1" max="1" width="15.33203125" customWidth="1"/>
    <col min="2" max="4" width="11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4" t="s">
        <v>3299</v>
      </c>
    </row>
    <row r="3" spans="1:12" ht="15" customHeight="1" thickBot="1" x14ac:dyDescent="0.35">
      <c r="K3" s="7"/>
      <c r="L3" s="814"/>
    </row>
    <row r="4" spans="1:12" ht="15" customHeight="1" x14ac:dyDescent="0.3">
      <c r="A4" s="686"/>
      <c r="B4" s="794" t="s">
        <v>3298</v>
      </c>
      <c r="C4" s="794"/>
      <c r="D4" s="794"/>
      <c r="E4" s="794"/>
      <c r="F4" s="794"/>
      <c r="G4" s="794"/>
      <c r="H4" s="794"/>
      <c r="I4" s="738"/>
      <c r="J4" s="664"/>
      <c r="L4" s="814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4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4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L7" s="814"/>
    </row>
    <row r="8" spans="1:12" ht="15" customHeight="1" x14ac:dyDescent="0.3">
      <c r="A8" s="667"/>
      <c r="B8" s="669" t="s">
        <v>3299</v>
      </c>
      <c r="C8" s="669"/>
      <c r="D8" s="669"/>
      <c r="E8" s="669"/>
      <c r="F8" s="669"/>
      <c r="G8" s="669"/>
      <c r="H8" s="669"/>
      <c r="I8" s="671"/>
      <c r="J8" s="672"/>
      <c r="L8" s="814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4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4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4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4"/>
    </row>
    <row r="13" spans="1:12" ht="15" customHeight="1" x14ac:dyDescent="0.3">
      <c r="A13" s="106">
        <f>Sheet1!A1762</f>
        <v>458049203500</v>
      </c>
      <c r="B13" s="773" t="str">
        <f>IFERROR(VLOOKUP(A13,Sheet1!$A$4:$H$2722,5,0),"-")</f>
        <v>Sapa autoniv. Baumit Nivello Duo 25 kg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sac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46.11</v>
      </c>
      <c r="J13" s="26">
        <f>I13-(I13*Cuprins!$H$39)</f>
        <v>46.11</v>
      </c>
      <c r="K13" s="8"/>
      <c r="L13" s="814"/>
    </row>
    <row r="14" spans="1:12" ht="15" customHeight="1" x14ac:dyDescent="0.3">
      <c r="A14" s="107">
        <f>Sheet1!A1761</f>
        <v>458049203000</v>
      </c>
      <c r="B14" s="744" t="str">
        <f>IFERROR(VLOOKUP(A14,Sheet1!$A$4:$H$2722,5,0),"-")</f>
        <v>Sapa Baumit Estrich C20 40kg</v>
      </c>
      <c r="C14" s="728"/>
      <c r="D14" s="745"/>
      <c r="E14" s="235" t="str">
        <f>IFERROR(VLOOKUP(A14,Sheet1!$A$4:$N$2722,7,1),"-")</f>
        <v>sac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18.55</v>
      </c>
      <c r="J14" s="42">
        <f>I14-(I14*Cuprins!$H$39)</f>
        <v>18.55</v>
      </c>
      <c r="L14" s="814"/>
    </row>
    <row r="15" spans="1:12" ht="15" customHeight="1" x14ac:dyDescent="0.3">
      <c r="A15" s="106">
        <f>Sheet1!A1760</f>
        <v>458049202500</v>
      </c>
      <c r="B15" s="773" t="str">
        <f>IFERROR(VLOOKUP(A15,Sheet1!$A$4:$H$2722,5,0),"-")</f>
        <v>Sapa autonivelanta NivelloQuattro, 25kg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sac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51.92</v>
      </c>
      <c r="J15" s="26">
        <f>I15-(I15*Cuprins!$H$39)</f>
        <v>51.92</v>
      </c>
      <c r="L15" s="814"/>
    </row>
    <row r="16" spans="1:12" ht="15" customHeight="1" x14ac:dyDescent="0.3">
      <c r="A16" s="107">
        <f>Sheet1!A1759</f>
        <v>458049202100</v>
      </c>
      <c r="B16" s="744" t="str">
        <f>IFERROR(VLOOKUP(A16,Sheet1!$A$4:$H$2722,5,0),"-")</f>
        <v>Baumit Grund 25 kg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162.07</v>
      </c>
      <c r="J16" s="42">
        <f>I16-(I16*Cuprins!$H$39)</f>
        <v>162.07</v>
      </c>
      <c r="L16" s="814"/>
    </row>
    <row r="17" spans="1:12" ht="15" customHeight="1" x14ac:dyDescent="0.3">
      <c r="A17" s="106">
        <f>Sheet1!A1758</f>
        <v>458049202000</v>
      </c>
      <c r="B17" s="773" t="str">
        <f>IFERROR(VLOOKUP(A17,Sheet1!$A$4:$H$2722,5,0),"-")</f>
        <v>Baumit Grund 5 kg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34.979999999999997</v>
      </c>
      <c r="J17" s="26">
        <f>I17-(I17*Cuprins!$H$39)</f>
        <v>34.979999999999997</v>
      </c>
      <c r="L17" s="494">
        <f>Kerakoll!L329+1</f>
        <v>126</v>
      </c>
    </row>
    <row r="18" spans="1:12" ht="15" customHeight="1" x14ac:dyDescent="0.3">
      <c r="A18" s="107">
        <f>Sheet1!A1757</f>
        <v>458049200500</v>
      </c>
      <c r="B18" s="744" t="str">
        <f>IFERROR(VLOOKUP(A18,Sheet1!$A$4:$H$2722,5,0),"-")</f>
        <v>Grund Baumit pt. sapa 25 kg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157.43</v>
      </c>
      <c r="J18" s="42">
        <f>I18-(I18*Cuprins!$H$39)</f>
        <v>157.43</v>
      </c>
      <c r="L18" s="494"/>
    </row>
    <row r="19" spans="1:12" ht="15" customHeight="1" x14ac:dyDescent="0.3">
      <c r="A19" s="106">
        <f>Sheet1!A1756</f>
        <v>458049200200</v>
      </c>
      <c r="B19" s="773" t="str">
        <f>IFERROR(VLOOKUP(A19,Sheet1!$A$4:$H$2722,5,0),"-")</f>
        <v>Baumit Nisip NaturFuge GK1/GK4 25 kg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sac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57.85</v>
      </c>
      <c r="J19" s="26">
        <f>I19-(I19*Cuprins!$H$39)</f>
        <v>57.85</v>
      </c>
      <c r="L19" s="813" t="s">
        <v>3297</v>
      </c>
    </row>
    <row r="20" spans="1:12" ht="15" customHeight="1" x14ac:dyDescent="0.3">
      <c r="A20" s="107">
        <f>Sheet1!A1755</f>
        <v>458049200000</v>
      </c>
      <c r="B20" s="744" t="str">
        <f>IFERROR(VLOOKUP(A20,Sheet1!$A$4:$H$2722,5,0),"-")</f>
        <v>Nisip cuartos 0,1-0,3 mm, 30 kg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sac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12.82</v>
      </c>
      <c r="J20" s="42">
        <f>I20-(I20*Cuprins!$H$39)</f>
        <v>12.82</v>
      </c>
      <c r="L20" s="813"/>
    </row>
    <row r="21" spans="1:12" ht="15" customHeight="1" x14ac:dyDescent="0.3">
      <c r="A21" s="106">
        <f>Sheet1!A1754</f>
        <v>458049101000</v>
      </c>
      <c r="B21" s="773" t="str">
        <f>IFERROR(VLOOKUP(A21,Sheet1!$A$4:$H$2722,5,0),"-")</f>
        <v xml:space="preserve">Amorsa sape si hidroizolatii Baumit, 25 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165.39</v>
      </c>
      <c r="J21" s="26">
        <f>I21-(I21*Cuprins!$H$39)</f>
        <v>165.39</v>
      </c>
      <c r="L21" s="813"/>
    </row>
    <row r="22" spans="1:12" ht="15" customHeight="1" x14ac:dyDescent="0.3">
      <c r="A22" s="108"/>
      <c r="B22" s="610" t="str">
        <f>IFERROR(VLOOKUP(A22,Sheet1!$A$4:$H$2722,5,0),"-")</f>
        <v>-</v>
      </c>
      <c r="C22" s="597" t="e">
        <f>VLOOKUP(#REF!,Sheet1!$A$4:$H$2722,7,1)</f>
        <v>#REF!</v>
      </c>
      <c r="D22" s="622" t="e">
        <f>VLOOKUP(#REF!,Sheet1!$A$4:$H$2722,7,1)</f>
        <v>#REF!</v>
      </c>
      <c r="E22" s="264" t="str">
        <f>IFERROR(VLOOKUP(A22,Sheet1!$A$4:$N$2722,7,1),"-")</f>
        <v>-</v>
      </c>
      <c r="F22" s="238" t="str">
        <f>IFERROR(VLOOKUP(A22,Sheet1!$A$4:$N$2722,9,1),"-")</f>
        <v>-</v>
      </c>
      <c r="G22" s="264" t="str">
        <f>IFERROR(VLOOKUP(A22,Sheet1!$A$4:$N$2722,10,1),"-")</f>
        <v>-</v>
      </c>
      <c r="H22" s="264" t="str">
        <f>IFERROR(VLOOKUP(A22,Sheet1!$A$4:$N$2722,11,1),"-")</f>
        <v>-</v>
      </c>
      <c r="I22" s="302" t="str">
        <f>IFERROR(VLOOKUP($A22,Sheet1!$A$4:$H$2722,8,1),"-")</f>
        <v>-</v>
      </c>
      <c r="J22" s="43"/>
      <c r="K22" s="7"/>
      <c r="L22" s="813"/>
    </row>
    <row r="23" spans="1:12" ht="15" customHeight="1" x14ac:dyDescent="0.3">
      <c r="K23" s="9"/>
      <c r="L23" s="813"/>
    </row>
    <row r="24" spans="1:12" ht="15" customHeight="1" x14ac:dyDescent="0.3">
      <c r="L24" s="813"/>
    </row>
    <row r="25" spans="1:12" ht="15" customHeight="1" x14ac:dyDescent="0.3">
      <c r="K25" s="9"/>
      <c r="L25" s="813"/>
    </row>
    <row r="26" spans="1:12" ht="15" customHeight="1" x14ac:dyDescent="0.3">
      <c r="K26" s="9"/>
      <c r="L26" s="813"/>
    </row>
    <row r="27" spans="1:12" ht="15" customHeight="1" x14ac:dyDescent="0.3">
      <c r="K27" s="9"/>
      <c r="L27" s="813"/>
    </row>
    <row r="28" spans="1:12" ht="15" customHeight="1" x14ac:dyDescent="0.3">
      <c r="K28" s="9"/>
      <c r="L28" s="813"/>
    </row>
    <row r="29" spans="1:12" ht="15" customHeight="1" x14ac:dyDescent="0.3">
      <c r="L29" s="813"/>
    </row>
    <row r="30" spans="1:12" ht="15" customHeight="1" x14ac:dyDescent="0.3">
      <c r="L30" s="813"/>
    </row>
    <row r="31" spans="1:12" ht="15" customHeight="1" x14ac:dyDescent="0.3">
      <c r="L31" s="813"/>
    </row>
    <row r="32" spans="1:12" ht="15" customHeight="1" x14ac:dyDescent="0.3">
      <c r="L32" s="813"/>
    </row>
    <row r="33" spans="11:12" ht="15" customHeight="1" x14ac:dyDescent="0.3">
      <c r="L33" s="813"/>
    </row>
    <row r="34" spans="11:12" ht="15" customHeight="1" x14ac:dyDescent="0.3">
      <c r="L34" s="813"/>
    </row>
    <row r="35" spans="11:12" ht="15" customHeight="1" x14ac:dyDescent="0.3">
      <c r="L35" s="813"/>
    </row>
    <row r="36" spans="11:12" ht="15" customHeight="1" x14ac:dyDescent="0.3">
      <c r="K36" s="7"/>
      <c r="L36" s="813"/>
    </row>
    <row r="37" spans="11:12" ht="15" customHeight="1" x14ac:dyDescent="0.3">
      <c r="L37" s="813"/>
    </row>
    <row r="38" spans="11:12" ht="15" customHeight="1" x14ac:dyDescent="0.3">
      <c r="L38" s="813"/>
    </row>
    <row r="39" spans="11:12" ht="15" customHeight="1" x14ac:dyDescent="0.3">
      <c r="K39" s="9"/>
      <c r="L39" s="813"/>
    </row>
    <row r="40" spans="11:12" ht="15" customHeight="1" x14ac:dyDescent="0.3">
      <c r="L40" s="813"/>
    </row>
    <row r="41" spans="11:12" ht="15" customHeight="1" x14ac:dyDescent="0.3">
      <c r="L41" s="813"/>
    </row>
    <row r="42" spans="11:12" ht="15" customHeight="1" x14ac:dyDescent="0.3">
      <c r="L42" s="813"/>
    </row>
    <row r="43" spans="11:12" ht="15" customHeight="1" x14ac:dyDescent="0.3">
      <c r="K43" s="7"/>
      <c r="L43" s="813"/>
    </row>
    <row r="44" spans="11:12" ht="15" customHeight="1" x14ac:dyDescent="0.3">
      <c r="L44" s="813"/>
    </row>
    <row r="45" spans="11:12" ht="15" customHeight="1" x14ac:dyDescent="0.3">
      <c r="L45" s="813"/>
    </row>
    <row r="46" spans="11:12" ht="15" customHeight="1" x14ac:dyDescent="0.3">
      <c r="L46" s="813"/>
    </row>
    <row r="47" spans="11:12" ht="15" customHeight="1" x14ac:dyDescent="0.3">
      <c r="L47" s="813"/>
    </row>
    <row r="48" spans="11:12" ht="15" customHeight="1" x14ac:dyDescent="0.3">
      <c r="K48" s="9"/>
      <c r="L48" s="813"/>
    </row>
    <row r="49" spans="12:12" ht="15" customHeight="1" x14ac:dyDescent="0.3">
      <c r="L49" s="813"/>
    </row>
    <row r="50" spans="12:12" ht="15" customHeight="1" x14ac:dyDescent="0.3">
      <c r="L50" s="813"/>
    </row>
    <row r="51" spans="12:12" ht="15" customHeight="1" x14ac:dyDescent="0.3">
      <c r="L51" s="813"/>
    </row>
    <row r="52" spans="12:12" x14ac:dyDescent="0.3">
      <c r="L52" s="813"/>
    </row>
    <row r="53" spans="12:12" x14ac:dyDescent="0.3">
      <c r="L53" s="813"/>
    </row>
  </sheetData>
  <mergeCells count="27">
    <mergeCell ref="L19:L53"/>
    <mergeCell ref="L17:L18"/>
    <mergeCell ref="B13:D13"/>
    <mergeCell ref="B15:D15"/>
    <mergeCell ref="H10:H12"/>
    <mergeCell ref="I10:I12"/>
    <mergeCell ref="J10:J12"/>
    <mergeCell ref="B14:D14"/>
    <mergeCell ref="L2:L16"/>
    <mergeCell ref="B22:D22"/>
    <mergeCell ref="B19:D19"/>
    <mergeCell ref="B20:D20"/>
    <mergeCell ref="B21:D21"/>
    <mergeCell ref="B16:D16"/>
    <mergeCell ref="B17:D17"/>
    <mergeCell ref="B18:D18"/>
    <mergeCell ref="A4:A6"/>
    <mergeCell ref="B4:H6"/>
    <mergeCell ref="I4:J6"/>
    <mergeCell ref="A8:A9"/>
    <mergeCell ref="B8:H9"/>
    <mergeCell ref="I8:J9"/>
    <mergeCell ref="A10:A12"/>
    <mergeCell ref="B10:D12"/>
    <mergeCell ref="E10:E12"/>
    <mergeCell ref="F10:F12"/>
    <mergeCell ref="G10:G12"/>
  </mergeCells>
  <hyperlinks>
    <hyperlink ref="A1" location="Cuprins!A1" display="cuprins" xr:uid="{00000000-0004-0000-2100-000000000000}"/>
    <hyperlink ref="C1" location="'Fisa de proiect'!A1" display="Fisa de Proiect" xr:uid="{00000000-0004-0000-21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 tint="0.59999389629810485"/>
  </sheetPr>
  <dimension ref="A1:L56"/>
  <sheetViews>
    <sheetView view="pageBreakPreview" zoomScale="70" zoomScaleNormal="130" zoomScaleSheetLayoutView="70" workbookViewId="0">
      <pane ySplit="1" topLeftCell="A17" activePane="bottomLeft" state="frozen"/>
      <selection pane="bottomLeft" activeCell="L19" sqref="L19:L53"/>
    </sheetView>
  </sheetViews>
  <sheetFormatPr defaultRowHeight="14.4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5" t="s">
        <v>3309</v>
      </c>
    </row>
    <row r="3" spans="1:12" ht="15" customHeight="1" thickBot="1" x14ac:dyDescent="0.35">
      <c r="L3" s="815"/>
    </row>
    <row r="4" spans="1:12" ht="15" customHeight="1" x14ac:dyDescent="0.3">
      <c r="A4" s="686"/>
      <c r="B4" s="794" t="s">
        <v>3308</v>
      </c>
      <c r="C4" s="794"/>
      <c r="D4" s="794"/>
      <c r="E4" s="794"/>
      <c r="F4" s="794"/>
      <c r="G4" s="794"/>
      <c r="H4" s="794"/>
      <c r="I4" s="738"/>
      <c r="J4" s="664"/>
      <c r="L4" s="815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5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5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5"/>
    </row>
    <row r="8" spans="1:12" ht="15" customHeight="1" x14ac:dyDescent="0.3">
      <c r="A8" s="667"/>
      <c r="B8" s="669" t="s">
        <v>3311</v>
      </c>
      <c r="C8" s="669"/>
      <c r="D8" s="669"/>
      <c r="E8" s="669"/>
      <c r="F8" s="669"/>
      <c r="G8" s="669"/>
      <c r="H8" s="669"/>
      <c r="I8" s="671"/>
      <c r="J8" s="672"/>
      <c r="L8" s="815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5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5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5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5"/>
    </row>
    <row r="13" spans="1:12" ht="15" customHeight="1" x14ac:dyDescent="0.3">
      <c r="A13" s="106">
        <f>Sheet1!A1896</f>
        <v>501032100800</v>
      </c>
      <c r="B13" s="773" t="str">
        <f>IFERROR(VLOOKUP(A13,Sheet1!$A$4:$H$2722,5,0),"-")</f>
        <v>Caparol Tiefgrund 2,5 Ltr.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33.51</v>
      </c>
      <c r="J13" s="26">
        <f>I13-(I13*Cuprins!$H$40)</f>
        <v>33.51</v>
      </c>
      <c r="L13" s="815"/>
    </row>
    <row r="14" spans="1:12" ht="15" customHeight="1" x14ac:dyDescent="0.3">
      <c r="A14" s="107">
        <f>Sheet1!A1897</f>
        <v>501032101000</v>
      </c>
      <c r="B14" s="744" t="str">
        <f>IFERROR(VLOOKUP(A14,Sheet1!$A$4:$H$2722,5,0),"-")</f>
        <v>Caparol Tiefgrund 10 Ltr.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80.819999999999993</v>
      </c>
      <c r="J14" s="42">
        <f>I14-(I14*Cuprins!$H$40)</f>
        <v>80.819999999999993</v>
      </c>
      <c r="L14" s="815"/>
    </row>
    <row r="15" spans="1:12" ht="15" customHeight="1" x14ac:dyDescent="0.3">
      <c r="A15" s="106">
        <f>Sheet1!A1898</f>
        <v>501032102500</v>
      </c>
      <c r="B15" s="773" t="str">
        <f>IFERROR(VLOOKUP(A15,Sheet1!$A$4:$H$2722,5,0),"-")</f>
        <v>Grundier konzentrat  10 Ltr.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17.88</v>
      </c>
      <c r="J15" s="26">
        <f>I15-(I15*Cuprins!$H$40)</f>
        <v>17.88</v>
      </c>
      <c r="K15" s="8"/>
      <c r="L15" s="815"/>
    </row>
    <row r="16" spans="1:12" ht="15" customHeight="1" x14ac:dyDescent="0.3">
      <c r="A16" s="107">
        <f>Sheet1!A1899</f>
        <v>501032104000</v>
      </c>
      <c r="B16" s="744" t="str">
        <f>IFERROR(VLOOKUP(A16,Sheet1!$A$4:$H$2722,5,0),"-")</f>
        <v>Caparol WEISSGRUND 15 Ltr.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306.81</v>
      </c>
      <c r="J16" s="42">
        <f>I16-(I16*Cuprins!$H$40)</f>
        <v>306.81</v>
      </c>
      <c r="L16" s="815"/>
    </row>
    <row r="17" spans="1:12" ht="15" customHeight="1" x14ac:dyDescent="0.3">
      <c r="A17" s="106">
        <f>Sheet1!A1900</f>
        <v>501032104500</v>
      </c>
      <c r="B17" s="773" t="str">
        <f>IFERROR(VLOOKUP(A17,Sheet1!$A$4:$H$2722,5,0),"-")</f>
        <v>Caparol WEISSGRUND 5 Ltr.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119.12</v>
      </c>
      <c r="J17" s="26">
        <f>I17-(I17*Cuprins!$H$40)</f>
        <v>119.12</v>
      </c>
      <c r="L17" s="494">
        <f>baumit!L17+1</f>
        <v>127</v>
      </c>
    </row>
    <row r="18" spans="1:12" ht="15" customHeight="1" x14ac:dyDescent="0.3">
      <c r="A18" s="107">
        <f>Sheet1!A1901</f>
        <v>501032107500</v>
      </c>
      <c r="B18" s="744" t="str">
        <f>IFERROR(VLOOKUP(A18,Sheet1!$A$4:$H$2722,5,0),"-")</f>
        <v>Caparol FungiGrund 10 Ltr.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353.41</v>
      </c>
      <c r="J18" s="42">
        <f>I18-(I18*Cuprins!$H$40)</f>
        <v>353.41</v>
      </c>
      <c r="L18" s="494"/>
    </row>
    <row r="19" spans="1:12" ht="15" customHeight="1" x14ac:dyDescent="0.3">
      <c r="A19" s="106">
        <f>Sheet1!A1902</f>
        <v>501032121000</v>
      </c>
      <c r="B19" s="773" t="str">
        <f>IFERROR(VLOOKUP(A19,Sheet1!$A$4:$H$2722,5,0),"-")</f>
        <v>Amorsa Unigrund 5 kg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12.09</v>
      </c>
      <c r="J19" s="26">
        <f>I19-(I19*Cuprins!$H$40)</f>
        <v>12.09</v>
      </c>
      <c r="L19" s="811" t="s">
        <v>3310</v>
      </c>
    </row>
    <row r="20" spans="1:12" ht="15" customHeight="1" x14ac:dyDescent="0.3">
      <c r="A20" s="107">
        <f>Sheet1!A1903</f>
        <v>501032300500</v>
      </c>
      <c r="B20" s="744" t="str">
        <f>IFERROR(VLOOKUP(A20,Sheet1!$A$4:$H$2722,5,0),"-")</f>
        <v>Caparol ProjektGrund 7 kg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buc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279.36</v>
      </c>
      <c r="J20" s="42">
        <f>I20-(I20*Cuprins!$H$40)</f>
        <v>279.36</v>
      </c>
      <c r="L20" s="811"/>
    </row>
    <row r="21" spans="1:12" ht="15" customHeight="1" x14ac:dyDescent="0.3">
      <c r="A21" s="106">
        <f>Sheet1!A1904</f>
        <v>501032201000</v>
      </c>
      <c r="B21" s="773" t="str">
        <f>IFERROR(VLOOKUP(A21,Sheet1!$A$4:$H$2722,5,0),"-")</f>
        <v>Putzgrund Caparol 7 kg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96.43</v>
      </c>
      <c r="J21" s="26">
        <f>I21-(I21*Cuprins!$H$40)</f>
        <v>96.43</v>
      </c>
      <c r="L21" s="811"/>
    </row>
    <row r="22" spans="1:12" ht="15" customHeight="1" x14ac:dyDescent="0.3">
      <c r="A22" s="107">
        <f>Sheet1!A1905</f>
        <v>501032203000</v>
      </c>
      <c r="B22" s="744" t="str">
        <f>IFERROR(VLOOKUP(A22,Sheet1!$A$4:$H$2722,5,0),"-")</f>
        <v>Amorsa Caparol Putzgrund, 25kg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240.67</v>
      </c>
      <c r="J22" s="42">
        <f>I22-(I22*Cuprins!$H$40)</f>
        <v>240.67</v>
      </c>
      <c r="L22" s="811"/>
    </row>
    <row r="23" spans="1:12" ht="15" customHeight="1" x14ac:dyDescent="0.3">
      <c r="A23" s="106">
        <f>Sheet1!A1906</f>
        <v>501032248200</v>
      </c>
      <c r="B23" s="773" t="str">
        <f>IFERROR(VLOOKUP(A23,Sheet1!$A$4:$H$2722,5,0),"-")</f>
        <v>Caparol Sylitol Konzentrat 111 - 10 l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279.36</v>
      </c>
      <c r="J23" s="26">
        <f>I23-(I23*Cuprins!$H$40)</f>
        <v>279.36</v>
      </c>
      <c r="L23" s="811"/>
    </row>
    <row r="24" spans="1:12" ht="15" customHeight="1" x14ac:dyDescent="0.3">
      <c r="A24" s="108">
        <f>Sheet1!A1907</f>
        <v>501032301000</v>
      </c>
      <c r="B24" s="614" t="str">
        <f>IFERROR(VLOOKUP(A24,Sheet1!$A$4:$H$2722,5,0),"-")</f>
        <v>Caparol ProjektGrund 25 kg</v>
      </c>
      <c r="C24" s="609" t="e">
        <f>VLOOKUP(#REF!,Sheet1!$A$4:$H$2722,7,1)</f>
        <v>#REF!</v>
      </c>
      <c r="D24" s="615" t="e">
        <f>VLOOKUP(#REF!,Sheet1!$A$4:$H$2722,7,1)</f>
        <v>#REF!</v>
      </c>
      <c r="E24" s="264" t="str">
        <f>IFERROR(VLOOKUP(A24,Sheet1!$A$4:$N$2722,7,1),"-")</f>
        <v>buc</v>
      </c>
      <c r="F24" s="238">
        <f>IFERROR(VLOOKUP(A24,Sheet1!$A$4:$N$2722,9,1),"-")</f>
        <v>0</v>
      </c>
      <c r="G24" s="264">
        <f>IFERROR(VLOOKUP(A24,Sheet1!$A$4:$N$2722,10,1),"-")</f>
        <v>0</v>
      </c>
      <c r="H24" s="264">
        <f>IFERROR(VLOOKUP(A24,Sheet1!$A$4:$N$2722,11,1),"-")</f>
        <v>0</v>
      </c>
      <c r="I24" s="302">
        <f>IFERROR(VLOOKUP($A24,Sheet1!$A$4:$H$2722,8,1),"-")</f>
        <v>174.6</v>
      </c>
      <c r="J24" s="43">
        <f>I24-(I24*Cuprins!$H$40)</f>
        <v>174.6</v>
      </c>
      <c r="K24" s="7"/>
      <c r="L24" s="811"/>
    </row>
    <row r="25" spans="1:12" ht="15" customHeight="1" x14ac:dyDescent="0.3">
      <c r="K25" s="9"/>
      <c r="L25" s="811"/>
    </row>
    <row r="26" spans="1:12" ht="15" customHeight="1" x14ac:dyDescent="0.3">
      <c r="L26" s="811"/>
    </row>
    <row r="27" spans="1:12" ht="15" customHeight="1" x14ac:dyDescent="0.3">
      <c r="K27" s="9"/>
      <c r="L27" s="811"/>
    </row>
    <row r="28" spans="1:12" ht="15" customHeight="1" x14ac:dyDescent="0.3">
      <c r="K28" s="9"/>
      <c r="L28" s="811"/>
    </row>
    <row r="29" spans="1:12" ht="15" customHeight="1" x14ac:dyDescent="0.3">
      <c r="K29" s="9"/>
      <c r="L29" s="811"/>
    </row>
    <row r="30" spans="1:12" ht="15" customHeight="1" x14ac:dyDescent="0.3">
      <c r="K30" s="9"/>
      <c r="L30" s="811"/>
    </row>
    <row r="31" spans="1:12" ht="15" customHeight="1" x14ac:dyDescent="0.3">
      <c r="K31" s="9"/>
      <c r="L31" s="811"/>
    </row>
    <row r="32" spans="1:12" ht="15" customHeight="1" x14ac:dyDescent="0.3">
      <c r="K32" s="9"/>
      <c r="L32" s="811"/>
    </row>
    <row r="33" spans="11:12" ht="15" customHeight="1" x14ac:dyDescent="0.3">
      <c r="K33" s="9"/>
      <c r="L33" s="811"/>
    </row>
    <row r="34" spans="11:12" ht="15" customHeight="1" x14ac:dyDescent="0.3">
      <c r="K34" s="9"/>
      <c r="L34" s="811"/>
    </row>
    <row r="35" spans="11:12" ht="15" customHeight="1" x14ac:dyDescent="0.3">
      <c r="K35" s="9"/>
      <c r="L35" s="811"/>
    </row>
    <row r="36" spans="11:12" ht="15" customHeight="1" x14ac:dyDescent="0.3">
      <c r="K36" s="9"/>
      <c r="L36" s="811"/>
    </row>
    <row r="37" spans="11:12" ht="15" customHeight="1" x14ac:dyDescent="0.3">
      <c r="L37" s="811"/>
    </row>
    <row r="38" spans="11:12" ht="15" customHeight="1" x14ac:dyDescent="0.3">
      <c r="L38" s="811"/>
    </row>
    <row r="39" spans="11:12" ht="15" customHeight="1" x14ac:dyDescent="0.3">
      <c r="L39" s="811"/>
    </row>
    <row r="40" spans="11:12" ht="15" customHeight="1" x14ac:dyDescent="0.3">
      <c r="L40" s="811"/>
    </row>
    <row r="41" spans="11:12" ht="15" customHeight="1" x14ac:dyDescent="0.3">
      <c r="L41" s="811"/>
    </row>
    <row r="42" spans="11:12" ht="15" customHeight="1" x14ac:dyDescent="0.3">
      <c r="L42" s="811"/>
    </row>
    <row r="43" spans="11:12" ht="15" customHeight="1" x14ac:dyDescent="0.3">
      <c r="L43" s="811"/>
    </row>
    <row r="44" spans="11:12" ht="15" customHeight="1" x14ac:dyDescent="0.3">
      <c r="K44" s="7"/>
      <c r="L44" s="811"/>
    </row>
    <row r="45" spans="11:12" ht="15" customHeight="1" x14ac:dyDescent="0.3">
      <c r="L45" s="811"/>
    </row>
    <row r="46" spans="11:12" ht="15" customHeight="1" x14ac:dyDescent="0.3">
      <c r="L46" s="811"/>
    </row>
    <row r="47" spans="11:12" ht="15" customHeight="1" x14ac:dyDescent="0.3">
      <c r="K47" s="9"/>
      <c r="L47" s="811"/>
    </row>
    <row r="48" spans="11:12" ht="15" customHeight="1" x14ac:dyDescent="0.3">
      <c r="L48" s="811"/>
    </row>
    <row r="49" spans="11:12" ht="15" customHeight="1" x14ac:dyDescent="0.3">
      <c r="L49" s="811"/>
    </row>
    <row r="50" spans="11:12" ht="15" customHeight="1" x14ac:dyDescent="0.3">
      <c r="L50" s="811"/>
    </row>
    <row r="51" spans="11:12" ht="15" customHeight="1" x14ac:dyDescent="0.3">
      <c r="K51" s="7"/>
      <c r="L51" s="811"/>
    </row>
    <row r="52" spans="11:12" ht="15" customHeight="1" x14ac:dyDescent="0.3">
      <c r="L52" s="811"/>
    </row>
    <row r="53" spans="11:12" ht="15" customHeight="1" x14ac:dyDescent="0.3">
      <c r="L53" s="811"/>
    </row>
    <row r="54" spans="11:12" ht="15" customHeight="1" x14ac:dyDescent="0.3">
      <c r="L54" s="370"/>
    </row>
    <row r="55" spans="11:12" ht="15" customHeight="1" x14ac:dyDescent="0.3">
      <c r="L55" s="370"/>
    </row>
    <row r="56" spans="11:12" ht="15" customHeight="1" x14ac:dyDescent="0.3">
      <c r="K56" s="9"/>
      <c r="L56" s="370"/>
    </row>
  </sheetData>
  <mergeCells count="29">
    <mergeCell ref="B23:D23"/>
    <mergeCell ref="B24:D24"/>
    <mergeCell ref="B18:D18"/>
    <mergeCell ref="B19:D19"/>
    <mergeCell ref="B20:D20"/>
    <mergeCell ref="B21:D21"/>
    <mergeCell ref="B22:D22"/>
    <mergeCell ref="B15:D15"/>
    <mergeCell ref="B17:D17"/>
    <mergeCell ref="H10:H12"/>
    <mergeCell ref="I10:I12"/>
    <mergeCell ref="J10:J12"/>
    <mergeCell ref="B14:D14"/>
    <mergeCell ref="L17:L18"/>
    <mergeCell ref="L2:L16"/>
    <mergeCell ref="L19:L53"/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  <mergeCell ref="B16:D16"/>
    <mergeCell ref="B13:D13"/>
  </mergeCells>
  <hyperlinks>
    <hyperlink ref="A1" location="Cuprins!A1" display="cuprins" xr:uid="{00000000-0004-0000-2200-000000000000}"/>
    <hyperlink ref="C1" location="'Fisa de proiect'!A1" display="Fisa de Proiect" xr:uid="{00000000-0004-0000-22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59999389629810485"/>
  </sheetPr>
  <dimension ref="A1:S105"/>
  <sheetViews>
    <sheetView view="pageBreakPreview" zoomScale="70" zoomScaleNormal="130" zoomScaleSheetLayoutView="70" workbookViewId="0">
      <pane ySplit="1" topLeftCell="A71" activePane="bottomLeft" state="frozen"/>
      <selection pane="bottomLeft" activeCell="L71" sqref="L71:L105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5" t="s">
        <v>3314</v>
      </c>
    </row>
    <row r="3" spans="1:12" ht="15" customHeight="1" thickBot="1" x14ac:dyDescent="0.35">
      <c r="L3" s="815"/>
    </row>
    <row r="4" spans="1:12" ht="15" customHeight="1" x14ac:dyDescent="0.3">
      <c r="A4" s="686"/>
      <c r="B4" s="794" t="s">
        <v>3312</v>
      </c>
      <c r="C4" s="794"/>
      <c r="D4" s="794"/>
      <c r="E4" s="794"/>
      <c r="F4" s="794"/>
      <c r="G4" s="794"/>
      <c r="H4" s="794"/>
      <c r="I4" s="738"/>
      <c r="J4" s="664"/>
      <c r="L4" s="815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5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5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5"/>
    </row>
    <row r="8" spans="1:12" ht="15" customHeight="1" x14ac:dyDescent="0.3">
      <c r="A8" s="667"/>
      <c r="B8" s="669" t="s">
        <v>3313</v>
      </c>
      <c r="C8" s="669"/>
      <c r="D8" s="669"/>
      <c r="E8" s="669"/>
      <c r="F8" s="669"/>
      <c r="G8" s="669"/>
      <c r="H8" s="669"/>
      <c r="I8" s="671"/>
      <c r="J8" s="672"/>
      <c r="L8" s="815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5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5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5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5"/>
    </row>
    <row r="13" spans="1:12" ht="15" customHeight="1" x14ac:dyDescent="0.3">
      <c r="A13" s="106">
        <f>Sheet1!A1908</f>
        <v>502032100400</v>
      </c>
      <c r="B13" s="773" t="str">
        <f>IFERROR(VLOOKUP(A13,Sheet1!$A$4:$H$2722,5,0),"-")</f>
        <v>Vopsea Caparol Alb Interior 15 l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gal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117.78</v>
      </c>
      <c r="J13" s="26">
        <f>I13-(I13*Cuprins!$H$41)</f>
        <v>117.78</v>
      </c>
      <c r="L13" s="815"/>
    </row>
    <row r="14" spans="1:12" ht="15" customHeight="1" x14ac:dyDescent="0.3">
      <c r="A14" s="107">
        <f>Sheet1!A1909</f>
        <v>502032100500</v>
      </c>
      <c r="B14" s="744" t="str">
        <f>IFERROR(VLOOKUP(A14,Sheet1!$A$4:$H$2722,5,0),"-")</f>
        <v>Vopsea Caparol Alb Interior 28 l</v>
      </c>
      <c r="C14" s="728"/>
      <c r="D14" s="745"/>
      <c r="E14" s="235" t="str">
        <f>IFERROR(VLOOKUP(A14,Sheet1!$A$4:$N$2722,7,1),"-")</f>
        <v>gal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208.06</v>
      </c>
      <c r="J14" s="42">
        <f>I14-(I14*Cuprins!$H$41)</f>
        <v>208.06</v>
      </c>
      <c r="L14" s="815"/>
    </row>
    <row r="15" spans="1:12" ht="15" customHeight="1" x14ac:dyDescent="0.3">
      <c r="A15" s="106">
        <f>Sheet1!A1910</f>
        <v>502032101000</v>
      </c>
      <c r="B15" s="773" t="str">
        <f>IFERROR(VLOOKUP(A15,Sheet1!$A$4:$H$2722,5,0),"-")</f>
        <v>Caparol Blackboard Paint Matt 2,5 lt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gal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392.67</v>
      </c>
      <c r="J15" s="26">
        <f>I15-(I15*Cuprins!$H$41)</f>
        <v>392.67</v>
      </c>
      <c r="K15" s="8"/>
      <c r="L15" s="815"/>
    </row>
    <row r="16" spans="1:12" ht="15" customHeight="1" x14ac:dyDescent="0.3">
      <c r="A16" s="107">
        <f>Sheet1!A1911</f>
        <v>502032101500</v>
      </c>
      <c r="B16" s="744" t="str">
        <f>IFERROR(VLOOKUP(A16,Sheet1!$A$4:$H$2722,5,0),"-")</f>
        <v>Caparol Blackboard Paint Satin 2,5 lt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gal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392.67</v>
      </c>
      <c r="J16" s="42">
        <f>I16-(I16*Cuprins!$H$41)</f>
        <v>392.67</v>
      </c>
      <c r="L16" s="815"/>
    </row>
    <row r="17" spans="1:19" ht="15" customHeight="1" x14ac:dyDescent="0.3">
      <c r="A17" s="106">
        <f>Sheet1!A1912</f>
        <v>502032111000</v>
      </c>
      <c r="B17" s="773" t="str">
        <f>IFERROR(VLOOKUP(A17,Sheet1!$A$4:$H$2722,5,0),"-")</f>
        <v>Vopsea Caparol Premium Latex 12,5 l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gal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188.81</v>
      </c>
      <c r="J17" s="26">
        <f>I17-(I17*Cuprins!$H$41)</f>
        <v>188.81</v>
      </c>
      <c r="L17" s="494">
        <f>'Amorsa Caparol'!L17:L18+1</f>
        <v>128</v>
      </c>
    </row>
    <row r="18" spans="1:19" ht="15" customHeight="1" x14ac:dyDescent="0.3">
      <c r="A18" s="107">
        <f>Sheet1!A1913</f>
        <v>502032112200</v>
      </c>
      <c r="B18" s="744" t="str">
        <f>IFERROR(VLOOKUP(A18,Sheet1!$A$4:$H$2722,5,0),"-")</f>
        <v>Caparol Innenfarbe 100   15 Ltr.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gal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6.8</v>
      </c>
      <c r="J18" s="42">
        <f>I18-(I18*Cuprins!$H$41)</f>
        <v>6.8</v>
      </c>
      <c r="L18" s="494"/>
    </row>
    <row r="19" spans="1:19" ht="15" customHeight="1" x14ac:dyDescent="0.3">
      <c r="A19" s="106">
        <f>Sheet1!A1914</f>
        <v>502032114200</v>
      </c>
      <c r="B19" s="773" t="str">
        <f>IFERROR(VLOOKUP(A19,Sheet1!$A$4:$H$2722,5,0),"-")</f>
        <v>Caparol Innenfarbe 100   28 Ltr.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gal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6.07</v>
      </c>
      <c r="J19" s="26">
        <f>I19-(I19*Cuprins!$H$41)</f>
        <v>6.07</v>
      </c>
      <c r="L19" s="811" t="s">
        <v>3313</v>
      </c>
    </row>
    <row r="20" spans="1:19" ht="15" customHeight="1" x14ac:dyDescent="0.3">
      <c r="A20" s="107">
        <f>Sheet1!A1915</f>
        <v>502032118200</v>
      </c>
      <c r="B20" s="744" t="str">
        <f>IFERROR(VLOOKUP(A20,Sheet1!$A$4:$H$2722,5,0),"-")</f>
        <v>Vopsea Capatrend 9 lt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gal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12.92</v>
      </c>
      <c r="J20" s="42">
        <f>I20-(I20*Cuprins!$H$41)</f>
        <v>12.92</v>
      </c>
      <c r="L20" s="811"/>
    </row>
    <row r="21" spans="1:19" ht="15" customHeight="1" x14ac:dyDescent="0.3">
      <c r="A21" s="106">
        <f>Sheet1!A1916</f>
        <v>502032120200</v>
      </c>
      <c r="B21" s="773" t="str">
        <f>IFERROR(VLOOKUP(A21,Sheet1!$A$4:$H$2722,5,0),"-")</f>
        <v>CapaTrend 15 Ltr.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gal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11.56</v>
      </c>
      <c r="J21" s="26">
        <f>I21-(I21*Cuprins!$H$41)</f>
        <v>11.56</v>
      </c>
      <c r="L21" s="811"/>
    </row>
    <row r="22" spans="1:19" ht="15" customHeight="1" x14ac:dyDescent="0.3">
      <c r="A22" s="107">
        <f>Sheet1!A1918</f>
        <v>502032123100</v>
      </c>
      <c r="B22" s="744" t="str">
        <f>IFERROR(VLOOKUP(A22,Sheet1!$A$4:$H$2722,5,0),"-")</f>
        <v>Vopsea CapaStyle 2,5 lt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gal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36</v>
      </c>
      <c r="J22" s="42">
        <f>I22-(I22*Cuprins!$H$41)</f>
        <v>36</v>
      </c>
      <c r="L22" s="811"/>
    </row>
    <row r="23" spans="1:19" ht="15" customHeight="1" x14ac:dyDescent="0.3">
      <c r="A23" s="106">
        <f>Sheet1!A1919</f>
        <v>502032123200</v>
      </c>
      <c r="B23" s="773" t="str">
        <f>IFERROR(VLOOKUP(A23,Sheet1!$A$4:$H$2722,5,0),"-")</f>
        <v>Vopsea CapaStyle 15 lt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gal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173.9</v>
      </c>
      <c r="J23" s="26">
        <f>I23-(I23*Cuprins!$H$41)</f>
        <v>173.9</v>
      </c>
      <c r="L23" s="811"/>
    </row>
    <row r="24" spans="1:19" ht="15" customHeight="1" x14ac:dyDescent="0.3">
      <c r="A24" s="107">
        <f>Sheet1!A1920</f>
        <v>502032124200</v>
      </c>
      <c r="B24" s="744" t="str">
        <f>IFERROR(VLOOKUP(A24,Sheet1!$A$4:$H$2722,5,0),"-")</f>
        <v>Baza Capatrend B1 10 Ltr.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>gal</v>
      </c>
      <c r="F24" s="237">
        <f>IFERROR(VLOOKUP(A24,Sheet1!$A$4:$N$2722,9,1),"-")</f>
        <v>0</v>
      </c>
      <c r="G24" s="242">
        <f>IFERROR(VLOOKUP(A24,Sheet1!$A$4:$N$2722,10,1),"-")</f>
        <v>0</v>
      </c>
      <c r="H24" s="235">
        <f>IFERROR(VLOOKUP(A24,Sheet1!$A$4:$N$2722,11,1),"-")</f>
        <v>0</v>
      </c>
      <c r="I24" s="292">
        <f>IFERROR(VLOOKUP($A24,Sheet1!$A$4:$H$2722,8,1),"-")</f>
        <v>15.62</v>
      </c>
      <c r="J24" s="42">
        <f>I24-(I24*Cuprins!$H$41)</f>
        <v>15.62</v>
      </c>
      <c r="K24" s="7"/>
      <c r="L24" s="811"/>
    </row>
    <row r="25" spans="1:19" ht="15" customHeight="1" x14ac:dyDescent="0.3">
      <c r="A25" s="106">
        <f>Sheet1!A1921</f>
        <v>502032126200</v>
      </c>
      <c r="B25" s="773" t="str">
        <f>IFERROR(VLOOKUP(A25,Sheet1!$A$4:$H$2722,5,0),"-")</f>
        <v>Baza Capatrend B1 15 L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>gal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0</v>
      </c>
      <c r="I25" s="26">
        <f>IFERROR(VLOOKUP($A25,Sheet1!$A$4:$H$2722,8,1),"-")</f>
        <v>15.23</v>
      </c>
      <c r="J25" s="26">
        <f>I25-(I25*Cuprins!$H$41)</f>
        <v>15.23</v>
      </c>
      <c r="K25" s="9"/>
      <c r="L25" s="811"/>
    </row>
    <row r="26" spans="1:19" ht="15" customHeight="1" x14ac:dyDescent="0.3">
      <c r="A26" s="107">
        <f>Sheet1!A1922</f>
        <v>502032130200</v>
      </c>
      <c r="B26" s="744" t="str">
        <f>IFERROR(VLOOKUP(A26,Sheet1!$A$4:$H$2722,5,0),"-")</f>
        <v>Baza Capatrend B3 2.5 Ltr.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>gal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0</v>
      </c>
      <c r="I26" s="292">
        <f>IFERROR(VLOOKUP($A26,Sheet1!$A$4:$H$2722,8,1),"-")</f>
        <v>18.36</v>
      </c>
      <c r="J26" s="42">
        <f>I26-(I26*Cuprins!$H$41)</f>
        <v>18.36</v>
      </c>
      <c r="L26" s="811"/>
      <c r="S26" s="353"/>
    </row>
    <row r="27" spans="1:19" ht="15" customHeight="1" x14ac:dyDescent="0.3">
      <c r="A27" s="106">
        <f>Sheet1!A1923</f>
        <v>502032133000</v>
      </c>
      <c r="B27" s="773" t="str">
        <f>IFERROR(VLOOKUP(A27,Sheet1!$A$4:$H$2722,5,0),"-")</f>
        <v>Baza Capatrend B3 10 Ltr.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>gal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0</v>
      </c>
      <c r="I27" s="26">
        <f>IFERROR(VLOOKUP($A27,Sheet1!$A$4:$H$2722,8,1),"-")</f>
        <v>147.41</v>
      </c>
      <c r="J27" s="26">
        <f>I27-(I27*Cuprins!$H$41)</f>
        <v>147.41</v>
      </c>
      <c r="K27" s="9"/>
      <c r="L27" s="811"/>
    </row>
    <row r="28" spans="1:19" ht="15" customHeight="1" x14ac:dyDescent="0.3">
      <c r="A28" s="107">
        <f>Sheet1!A1924</f>
        <v>502032134000</v>
      </c>
      <c r="B28" s="744" t="str">
        <f>IFERROR(VLOOKUP(A28,Sheet1!$A$4:$H$2722,5,0),"-")</f>
        <v>Baza Capatrend B3 15 Ltr.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>gal</v>
      </c>
      <c r="F28" s="237">
        <f>IFERROR(VLOOKUP(A28,Sheet1!$A$4:$N$2722,9,1),"-")</f>
        <v>0</v>
      </c>
      <c r="G28" s="242">
        <f>IFERROR(VLOOKUP(A28,Sheet1!$A$4:$N$2722,10,1),"-")</f>
        <v>0</v>
      </c>
      <c r="H28" s="235">
        <f>IFERROR(VLOOKUP(A28,Sheet1!$A$4:$N$2722,11,1),"-")</f>
        <v>0</v>
      </c>
      <c r="I28" s="292">
        <f>IFERROR(VLOOKUP($A28,Sheet1!$A$4:$H$2722,8,1),"-")</f>
        <v>212.45</v>
      </c>
      <c r="J28" s="42">
        <f>I28-(I28*Cuprins!$H$41)</f>
        <v>212.45</v>
      </c>
      <c r="K28" s="9"/>
      <c r="L28" s="811"/>
    </row>
    <row r="29" spans="1:19" ht="15" customHeight="1" x14ac:dyDescent="0.3">
      <c r="A29" s="106">
        <f>Sheet1!A1925</f>
        <v>502032140200</v>
      </c>
      <c r="B29" s="773" t="str">
        <f>IFERROR(VLOOKUP(A29,Sheet1!$A$4:$H$2722,5,0),"-")</f>
        <v>CapaMaxx 15 Ltr.</v>
      </c>
      <c r="C29" s="774" t="e">
        <f>VLOOKUP(#REF!,Sheet1!$A$4:$H$2722,7,1)</f>
        <v>#REF!</v>
      </c>
      <c r="D29" s="775" t="e">
        <f>VLOOKUP(#REF!,Sheet1!$A$4:$H$2722,7,1)</f>
        <v>#REF!</v>
      </c>
      <c r="E29" s="247" t="str">
        <f>IFERROR(VLOOKUP(A29,Sheet1!$A$4:$N$2722,7,1),"-")</f>
        <v>gal</v>
      </c>
      <c r="F29" s="247">
        <f>IFERROR(VLOOKUP(A29,Sheet1!$A$4:$N$2722,9,1),"-")</f>
        <v>0</v>
      </c>
      <c r="G29" s="247">
        <f>IFERROR(VLOOKUP(A29,Sheet1!$A$4:$N$2722,10,1),"-")</f>
        <v>0</v>
      </c>
      <c r="H29" s="247">
        <f>IFERROR(VLOOKUP(A29,Sheet1!$A$4:$N$2722,11,1),"-")</f>
        <v>0</v>
      </c>
      <c r="I29" s="26">
        <f>IFERROR(VLOOKUP($A29,Sheet1!$A$4:$H$2722,8,1),"-")</f>
        <v>265.06</v>
      </c>
      <c r="J29" s="26">
        <f>I29-(I29*Cuprins!$H$41)</f>
        <v>265.06</v>
      </c>
      <c r="K29" s="9"/>
      <c r="L29" s="811"/>
    </row>
    <row r="30" spans="1:19" ht="15" customHeight="1" x14ac:dyDescent="0.3">
      <c r="A30" s="107">
        <f>Sheet1!A1926</f>
        <v>502032142200</v>
      </c>
      <c r="B30" s="744" t="str">
        <f>IFERROR(VLOOKUP(A30,Sheet1!$A$4:$H$2722,5,0),"-")</f>
        <v>Vopsea Capamaxx Baza B1, 2,5 l</v>
      </c>
      <c r="C30" s="728" t="e">
        <f>VLOOKUP(#REF!,Sheet1!$A$4:$H$2722,7,1)</f>
        <v>#REF!</v>
      </c>
      <c r="D30" s="745" t="e">
        <f>VLOOKUP(#REF!,Sheet1!$A$4:$H$2722,7,1)</f>
        <v>#REF!</v>
      </c>
      <c r="E30" s="235" t="str">
        <f>IFERROR(VLOOKUP(A30,Sheet1!$A$4:$N$2722,7,1),"-")</f>
        <v>gal</v>
      </c>
      <c r="F30" s="237">
        <f>IFERROR(VLOOKUP(A30,Sheet1!$A$4:$N$2722,9,1),"-")</f>
        <v>0</v>
      </c>
      <c r="G30" s="242">
        <f>IFERROR(VLOOKUP(A30,Sheet1!$A$4:$N$2722,10,1),"-")</f>
        <v>0</v>
      </c>
      <c r="H30" s="235">
        <f>IFERROR(VLOOKUP(A30,Sheet1!$A$4:$N$2722,11,1),"-")</f>
        <v>0</v>
      </c>
      <c r="I30" s="292">
        <f>IFERROR(VLOOKUP($A30,Sheet1!$A$4:$H$2722,8,1),"-")</f>
        <v>66.959999999999994</v>
      </c>
      <c r="J30" s="42">
        <f>I30-(I30*Cuprins!$H$41)</f>
        <v>66.959999999999994</v>
      </c>
      <c r="K30" s="9"/>
      <c r="L30" s="811"/>
    </row>
    <row r="31" spans="1:19" ht="15" customHeight="1" x14ac:dyDescent="0.3">
      <c r="A31" s="106">
        <f>Sheet1!A1927</f>
        <v>502032144200</v>
      </c>
      <c r="B31" s="773" t="str">
        <f>IFERROR(VLOOKUP(A31,Sheet1!$A$4:$H$2722,5,0),"-")</f>
        <v>Baza CapaMaxx B1 10 lt</v>
      </c>
      <c r="C31" s="774" t="e">
        <f>VLOOKUP(#REF!,Sheet1!$A$4:$H$2722,7,1)</f>
        <v>#REF!</v>
      </c>
      <c r="D31" s="775" t="e">
        <f>VLOOKUP(#REF!,Sheet1!$A$4:$H$2722,7,1)</f>
        <v>#REF!</v>
      </c>
      <c r="E31" s="247" t="str">
        <f>IFERROR(VLOOKUP(A31,Sheet1!$A$4:$N$2722,7,1),"-")</f>
        <v>gal</v>
      </c>
      <c r="F31" s="247">
        <f>IFERROR(VLOOKUP(A31,Sheet1!$A$4:$N$2722,9,1),"-")</f>
        <v>0</v>
      </c>
      <c r="G31" s="247">
        <f>IFERROR(VLOOKUP(A31,Sheet1!$A$4:$N$2722,10,1),"-")</f>
        <v>0</v>
      </c>
      <c r="H31" s="247">
        <f>IFERROR(VLOOKUP(A31,Sheet1!$A$4:$N$2722,11,1),"-")</f>
        <v>0</v>
      </c>
      <c r="I31" s="26">
        <f>IFERROR(VLOOKUP($A31,Sheet1!$A$4:$H$2722,8,1),"-")</f>
        <v>228.03</v>
      </c>
      <c r="J31" s="26">
        <f>I31-(I31*Cuprins!$H$41)</f>
        <v>228.03</v>
      </c>
      <c r="K31" s="9"/>
      <c r="L31" s="811"/>
    </row>
    <row r="32" spans="1:19" ht="15" customHeight="1" x14ac:dyDescent="0.3">
      <c r="A32" s="107">
        <f>Sheet1!A1928</f>
        <v>502032146200</v>
      </c>
      <c r="B32" s="744" t="str">
        <f>IFERROR(VLOOKUP(A32,Sheet1!$A$4:$H$2722,5,0),"-")</f>
        <v>Baza CapaMaxx B1 15 lt</v>
      </c>
      <c r="C32" s="728" t="e">
        <f>VLOOKUP(#REF!,Sheet1!$A$4:$H$2722,7,1)</f>
        <v>#REF!</v>
      </c>
      <c r="D32" s="745" t="e">
        <f>VLOOKUP(#REF!,Sheet1!$A$4:$H$2722,7,1)</f>
        <v>#REF!</v>
      </c>
      <c r="E32" s="235" t="str">
        <f>IFERROR(VLOOKUP(A32,Sheet1!$A$4:$N$2722,7,1),"-")</f>
        <v>gal</v>
      </c>
      <c r="F32" s="237">
        <f>IFERROR(VLOOKUP(A32,Sheet1!$A$4:$N$2722,9,1),"-")</f>
        <v>0</v>
      </c>
      <c r="G32" s="242">
        <f>IFERROR(VLOOKUP(A32,Sheet1!$A$4:$N$2722,10,1),"-")</f>
        <v>0</v>
      </c>
      <c r="H32" s="235">
        <f>IFERROR(VLOOKUP(A32,Sheet1!$A$4:$N$2722,11,1),"-")</f>
        <v>0</v>
      </c>
      <c r="I32" s="292">
        <f>IFERROR(VLOOKUP($A32,Sheet1!$A$4:$H$2722,8,1),"-")</f>
        <v>322.32</v>
      </c>
      <c r="J32" s="42">
        <f>I32-(I32*Cuprins!$H$41)</f>
        <v>322.32</v>
      </c>
      <c r="K32" s="9"/>
      <c r="L32" s="811"/>
    </row>
    <row r="33" spans="1:12" ht="15" customHeight="1" x14ac:dyDescent="0.3">
      <c r="A33" s="106">
        <f>Sheet1!A1929</f>
        <v>502032146800</v>
      </c>
      <c r="B33" s="773" t="str">
        <f>IFERROR(VLOOKUP(A33,Sheet1!$A$4:$H$2722,5,0),"-")</f>
        <v>Vopsea CapaMaxx B2,  2,45 l</v>
      </c>
      <c r="C33" s="774" t="e">
        <f>VLOOKUP(#REF!,Sheet1!$A$4:$H$2722,7,1)</f>
        <v>#REF!</v>
      </c>
      <c r="D33" s="775" t="e">
        <f>VLOOKUP(#REF!,Sheet1!$A$4:$H$2722,7,1)</f>
        <v>#REF!</v>
      </c>
      <c r="E33" s="247" t="str">
        <f>IFERROR(VLOOKUP(A33,Sheet1!$A$4:$N$2722,7,1),"-")</f>
        <v>gal</v>
      </c>
      <c r="F33" s="247">
        <f>IFERROR(VLOOKUP(A33,Sheet1!$A$4:$N$2722,9,1),"-")</f>
        <v>0</v>
      </c>
      <c r="G33" s="247">
        <f>IFERROR(VLOOKUP(A33,Sheet1!$A$4:$N$2722,10,1),"-")</f>
        <v>0</v>
      </c>
      <c r="H33" s="247">
        <f>IFERROR(VLOOKUP(A33,Sheet1!$A$4:$N$2722,11,1),"-")</f>
        <v>0</v>
      </c>
      <c r="I33" s="26">
        <f>IFERROR(VLOOKUP($A33,Sheet1!$A$4:$H$2722,8,1),"-")</f>
        <v>62.7</v>
      </c>
      <c r="J33" s="26">
        <f>I33-(I33*Cuprins!$H$41)</f>
        <v>62.7</v>
      </c>
      <c r="K33" s="9"/>
      <c r="L33" s="811"/>
    </row>
    <row r="34" spans="1:12" ht="15" customHeight="1" x14ac:dyDescent="0.3">
      <c r="A34" s="107">
        <f>Sheet1!A1930</f>
        <v>502032146900</v>
      </c>
      <c r="B34" s="744" t="str">
        <f>IFERROR(VLOOKUP(A34,Sheet1!$A$4:$H$2722,5,0),"-")</f>
        <v>Vopsea CapaMaxx B2,  9,8 l</v>
      </c>
      <c r="C34" s="728" t="e">
        <f>VLOOKUP(#REF!,Sheet1!$A$4:$H$2722,7,1)</f>
        <v>#REF!</v>
      </c>
      <c r="D34" s="745" t="e">
        <f>VLOOKUP(#REF!,Sheet1!$A$4:$H$2722,7,1)</f>
        <v>#REF!</v>
      </c>
      <c r="E34" s="235" t="str">
        <f>IFERROR(VLOOKUP(A34,Sheet1!$A$4:$N$2722,7,1),"-")</f>
        <v>gal</v>
      </c>
      <c r="F34" s="237">
        <f>IFERROR(VLOOKUP(A34,Sheet1!$A$4:$N$2722,9,1),"-")</f>
        <v>0</v>
      </c>
      <c r="G34" s="242">
        <f>IFERROR(VLOOKUP(A34,Sheet1!$A$4:$N$2722,10,1),"-")</f>
        <v>0</v>
      </c>
      <c r="H34" s="235">
        <f>IFERROR(VLOOKUP(A34,Sheet1!$A$4:$N$2722,11,1),"-")</f>
        <v>0</v>
      </c>
      <c r="I34" s="292">
        <f>IFERROR(VLOOKUP($A34,Sheet1!$A$4:$H$2722,8,1),"-")</f>
        <v>202.47</v>
      </c>
      <c r="J34" s="42">
        <f>I34-(I34*Cuprins!$H$41)</f>
        <v>202.47</v>
      </c>
      <c r="K34" s="9"/>
      <c r="L34" s="811"/>
    </row>
    <row r="35" spans="1:12" ht="15" customHeight="1" x14ac:dyDescent="0.3">
      <c r="A35" s="106">
        <f>Sheet1!A1931</f>
        <v>502032147000</v>
      </c>
      <c r="B35" s="773" t="str">
        <f>IFERROR(VLOOKUP(A35,Sheet1!$A$4:$H$2722,5,0),"-")</f>
        <v>Baza CapaMaxx B2 14,7 Ltr.</v>
      </c>
      <c r="C35" s="774" t="e">
        <f>VLOOKUP(#REF!,Sheet1!$A$4:$H$2722,7,1)</f>
        <v>#REF!</v>
      </c>
      <c r="D35" s="775" t="e">
        <f>VLOOKUP(#REF!,Sheet1!$A$4:$H$2722,7,1)</f>
        <v>#REF!</v>
      </c>
      <c r="E35" s="247" t="str">
        <f>IFERROR(VLOOKUP(A35,Sheet1!$A$4:$N$2722,7,1),"-")</f>
        <v>gal</v>
      </c>
      <c r="F35" s="247">
        <f>IFERROR(VLOOKUP(A35,Sheet1!$A$4:$N$2722,9,1),"-")</f>
        <v>0</v>
      </c>
      <c r="G35" s="247">
        <f>IFERROR(VLOOKUP(A35,Sheet1!$A$4:$N$2722,10,1),"-")</f>
        <v>0</v>
      </c>
      <c r="H35" s="247">
        <f>IFERROR(VLOOKUP(A35,Sheet1!$A$4:$N$2722,11,1),"-")</f>
        <v>0</v>
      </c>
      <c r="I35" s="26">
        <f>IFERROR(VLOOKUP($A35,Sheet1!$A$4:$H$2722,8,1),"-")</f>
        <v>288.42</v>
      </c>
      <c r="J35" s="26">
        <f>I35-(I35*Cuprins!$H$41)</f>
        <v>288.42</v>
      </c>
      <c r="K35" s="9"/>
      <c r="L35" s="811"/>
    </row>
    <row r="36" spans="1:12" ht="15" customHeight="1" x14ac:dyDescent="0.3">
      <c r="A36" s="107">
        <f>Sheet1!A1932</f>
        <v>502032147600</v>
      </c>
      <c r="B36" s="744" t="str">
        <f>IFERROR(VLOOKUP(A36,Sheet1!$A$4:$H$2722,5,0),"-")</f>
        <v>Vopsea Capamaxx Baza B3, 2,35 l</v>
      </c>
      <c r="C36" s="728" t="e">
        <f>VLOOKUP(#REF!,Sheet1!$A$4:$H$2722,7,1)</f>
        <v>#REF!</v>
      </c>
      <c r="D36" s="745" t="e">
        <f>VLOOKUP(#REF!,Sheet1!$A$4:$H$2722,7,1)</f>
        <v>#REF!</v>
      </c>
      <c r="E36" s="235" t="str">
        <f>IFERROR(VLOOKUP(A36,Sheet1!$A$4:$N$2722,7,1),"-")</f>
        <v>gal</v>
      </c>
      <c r="F36" s="237">
        <f>IFERROR(VLOOKUP(A36,Sheet1!$A$4:$N$2722,9,1),"-")</f>
        <v>0</v>
      </c>
      <c r="G36" s="242">
        <f>IFERROR(VLOOKUP(A36,Sheet1!$A$4:$N$2722,10,1),"-")</f>
        <v>0</v>
      </c>
      <c r="H36" s="235">
        <f>IFERROR(VLOOKUP(A36,Sheet1!$A$4:$N$2722,11,1),"-")</f>
        <v>0</v>
      </c>
      <c r="I36" s="292">
        <f>IFERROR(VLOOKUP($A36,Sheet1!$A$4:$H$2722,8,1),"-")</f>
        <v>43.07</v>
      </c>
      <c r="J36" s="42">
        <f>I36-(I36*Cuprins!$H$41)</f>
        <v>43.07</v>
      </c>
      <c r="K36" s="9"/>
      <c r="L36" s="811"/>
    </row>
    <row r="37" spans="1:12" ht="15" customHeight="1" x14ac:dyDescent="0.3">
      <c r="A37" s="106">
        <f>Sheet1!A1933</f>
        <v>502032148000</v>
      </c>
      <c r="B37" s="773" t="str">
        <f>IFERROR(VLOOKUP(A37,Sheet1!$A$4:$H$2722,5,0),"-")</f>
        <v>CAPAMAXX BAZA 3,  9,4 L</v>
      </c>
      <c r="C37" s="774" t="e">
        <f>VLOOKUP(#REF!,Sheet1!$A$4:$H$2722,7,1)</f>
        <v>#REF!</v>
      </c>
      <c r="D37" s="775" t="e">
        <f>VLOOKUP(#REF!,Sheet1!$A$4:$H$2722,7,1)</f>
        <v>#REF!</v>
      </c>
      <c r="E37" s="247" t="str">
        <f>IFERROR(VLOOKUP(A37,Sheet1!$A$4:$N$2722,7,1),"-")</f>
        <v>gal</v>
      </c>
      <c r="F37" s="247">
        <f>IFERROR(VLOOKUP(A37,Sheet1!$A$4:$N$2722,9,1),"-")</f>
        <v>0</v>
      </c>
      <c r="G37" s="247">
        <f>IFERROR(VLOOKUP(A37,Sheet1!$A$4:$N$2722,10,1),"-")</f>
        <v>0</v>
      </c>
      <c r="H37" s="247">
        <f>IFERROR(VLOOKUP(A37,Sheet1!$A$4:$N$2722,11,1),"-")</f>
        <v>0</v>
      </c>
      <c r="I37" s="26">
        <f>IFERROR(VLOOKUP($A37,Sheet1!$A$4:$H$2722,8,1),"-")</f>
        <v>142.88999999999999</v>
      </c>
      <c r="J37" s="26">
        <f>I37-(I37*Cuprins!$H$41)</f>
        <v>142.88999999999999</v>
      </c>
      <c r="L37" s="811"/>
    </row>
    <row r="38" spans="1:12" ht="15" customHeight="1" x14ac:dyDescent="0.3">
      <c r="A38" s="107">
        <f>Sheet1!A1934</f>
        <v>502032150000</v>
      </c>
      <c r="B38" s="744" t="str">
        <f>IFERROR(VLOOKUP(A38,Sheet1!$A$4:$H$2722,5,0),"-")</f>
        <v>Baza CapaMaxx B3 14,1 Ltr.</v>
      </c>
      <c r="C38" s="728" t="e">
        <f>VLOOKUP(#REF!,Sheet1!$A$4:$H$2722,7,1)</f>
        <v>#REF!</v>
      </c>
      <c r="D38" s="745" t="e">
        <f>VLOOKUP(#REF!,Sheet1!$A$4:$H$2722,7,1)</f>
        <v>#REF!</v>
      </c>
      <c r="E38" s="235" t="str">
        <f>IFERROR(VLOOKUP(A38,Sheet1!$A$4:$N$2722,7,1),"-")</f>
        <v>gal</v>
      </c>
      <c r="F38" s="237">
        <f>IFERROR(VLOOKUP(A38,Sheet1!$A$4:$N$2722,9,1),"-")</f>
        <v>0</v>
      </c>
      <c r="G38" s="242">
        <f>IFERROR(VLOOKUP(A38,Sheet1!$A$4:$N$2722,10,1),"-")</f>
        <v>0</v>
      </c>
      <c r="H38" s="235">
        <f>IFERROR(VLOOKUP(A38,Sheet1!$A$4:$N$2722,11,1),"-")</f>
        <v>0</v>
      </c>
      <c r="I38" s="292">
        <f>IFERROR(VLOOKUP($A38,Sheet1!$A$4:$H$2722,8,1),"-")</f>
        <v>203.59</v>
      </c>
      <c r="J38" s="42">
        <f>I38-(I38*Cuprins!$H$41)</f>
        <v>203.59</v>
      </c>
      <c r="L38" s="811"/>
    </row>
    <row r="39" spans="1:12" ht="15" customHeight="1" x14ac:dyDescent="0.3">
      <c r="A39" s="106">
        <f>Sheet1!A1935</f>
        <v>502032152000</v>
      </c>
      <c r="B39" s="773" t="str">
        <f>IFERROR(VLOOKUP(A39,Sheet1!$A$4:$H$2722,5,0),"-")</f>
        <v>Capalatex 12,5 l</v>
      </c>
      <c r="C39" s="774" t="e">
        <f>VLOOKUP(#REF!,Sheet1!$A$4:$H$2722,7,1)</f>
        <v>#REF!</v>
      </c>
      <c r="D39" s="775" t="e">
        <f>VLOOKUP(#REF!,Sheet1!$A$4:$H$2722,7,1)</f>
        <v>#REF!</v>
      </c>
      <c r="E39" s="247" t="str">
        <f>IFERROR(VLOOKUP(A39,Sheet1!$A$4:$N$2722,7,1),"-")</f>
        <v>gal</v>
      </c>
      <c r="F39" s="247">
        <f>IFERROR(VLOOKUP(A39,Sheet1!$A$4:$N$2722,9,1),"-")</f>
        <v>0</v>
      </c>
      <c r="G39" s="247">
        <f>IFERROR(VLOOKUP(A39,Sheet1!$A$4:$N$2722,10,1),"-")</f>
        <v>0</v>
      </c>
      <c r="H39" s="247">
        <f>IFERROR(VLOOKUP(A39,Sheet1!$A$4:$N$2722,11,1),"-")</f>
        <v>0</v>
      </c>
      <c r="I39" s="26">
        <f>IFERROR(VLOOKUP($A39,Sheet1!$A$4:$H$2722,8,1),"-")</f>
        <v>343.62</v>
      </c>
      <c r="J39" s="26">
        <f>I39-(I39*Cuprins!$H$41)</f>
        <v>343.62</v>
      </c>
      <c r="L39" s="811"/>
    </row>
    <row r="40" spans="1:12" ht="15" customHeight="1" x14ac:dyDescent="0.3">
      <c r="A40" s="107">
        <f>Sheet1!A1936</f>
        <v>502032154800</v>
      </c>
      <c r="B40" s="744" t="str">
        <f>IFERROR(VLOOKUP(A40,Sheet1!$A$4:$H$2722,5,0),"-")</f>
        <v>Baza Capalatex B1 2,5 l</v>
      </c>
      <c r="C40" s="728" t="e">
        <f>VLOOKUP(#REF!,Sheet1!$A$4:$H$2722,7,1)</f>
        <v>#REF!</v>
      </c>
      <c r="D40" s="745" t="e">
        <f>VLOOKUP(#REF!,Sheet1!$A$4:$H$2722,7,1)</f>
        <v>#REF!</v>
      </c>
      <c r="E40" s="235" t="str">
        <f>IFERROR(VLOOKUP(A40,Sheet1!$A$4:$N$2722,7,1),"-")</f>
        <v>gal</v>
      </c>
      <c r="F40" s="237">
        <f>IFERROR(VLOOKUP(A40,Sheet1!$A$4:$N$2722,9,1),"-")</f>
        <v>0</v>
      </c>
      <c r="G40" s="242">
        <f>IFERROR(VLOOKUP(A40,Sheet1!$A$4:$N$2722,10,1),"-")</f>
        <v>0</v>
      </c>
      <c r="H40" s="235">
        <f>IFERROR(VLOOKUP(A40,Sheet1!$A$4:$N$2722,11,1),"-")</f>
        <v>0</v>
      </c>
      <c r="I40" s="292">
        <f>IFERROR(VLOOKUP($A40,Sheet1!$A$4:$H$2722,8,1),"-")</f>
        <v>90.93</v>
      </c>
      <c r="J40" s="42">
        <f>I40-(I40*Cuprins!$H$41)</f>
        <v>90.93</v>
      </c>
      <c r="L40" s="811"/>
    </row>
    <row r="41" spans="1:12" ht="15" customHeight="1" x14ac:dyDescent="0.3">
      <c r="A41" s="106">
        <f>Sheet1!A1937</f>
        <v>502032155000</v>
      </c>
      <c r="B41" s="773" t="str">
        <f>IFERROR(VLOOKUP(A41,Sheet1!$A$4:$H$2722,5,0),"-")</f>
        <v>Vopsea Capalatex Hygiene 15 l</v>
      </c>
      <c r="C41" s="774" t="e">
        <f>VLOOKUP(#REF!,Sheet1!$A$4:$H$2722,7,1)</f>
        <v>#REF!</v>
      </c>
      <c r="D41" s="775" t="e">
        <f>VLOOKUP(#REF!,Sheet1!$A$4:$H$2722,7,1)</f>
        <v>#REF!</v>
      </c>
      <c r="E41" s="247" t="str">
        <f>IFERROR(VLOOKUP(A41,Sheet1!$A$4:$N$2722,7,1),"-")</f>
        <v>gal</v>
      </c>
      <c r="F41" s="247">
        <f>IFERROR(VLOOKUP(A41,Sheet1!$A$4:$N$2722,9,1),"-")</f>
        <v>0</v>
      </c>
      <c r="G41" s="247">
        <f>IFERROR(VLOOKUP(A41,Sheet1!$A$4:$N$2722,10,1),"-")</f>
        <v>0</v>
      </c>
      <c r="H41" s="247">
        <f>IFERROR(VLOOKUP(A41,Sheet1!$A$4:$N$2722,11,1),"-")</f>
        <v>0</v>
      </c>
      <c r="I41" s="26">
        <f>IFERROR(VLOOKUP($A41,Sheet1!$A$4:$H$2722,8,1),"-")</f>
        <v>611.12</v>
      </c>
      <c r="J41" s="26">
        <f>I41-(I41*Cuprins!$H$41)</f>
        <v>611.12</v>
      </c>
      <c r="L41" s="811"/>
    </row>
    <row r="42" spans="1:12" ht="15" customHeight="1" x14ac:dyDescent="0.3">
      <c r="A42" s="107">
        <f>Sheet1!A1938</f>
        <v>502032156000</v>
      </c>
      <c r="B42" s="744" t="str">
        <f>IFERROR(VLOOKUP(A42,Sheet1!$A$4:$H$2722,5,0),"-")</f>
        <v>Baza CapaLatex B1 10 Ltr.</v>
      </c>
      <c r="C42" s="728" t="e">
        <f>VLOOKUP(#REF!,Sheet1!$A$4:$H$2722,7,1)</f>
        <v>#REF!</v>
      </c>
      <c r="D42" s="745" t="e">
        <f>VLOOKUP(#REF!,Sheet1!$A$4:$H$2722,7,1)</f>
        <v>#REF!</v>
      </c>
      <c r="E42" s="235" t="str">
        <f>IFERROR(VLOOKUP(A42,Sheet1!$A$4:$N$2722,7,1),"-")</f>
        <v>gal</v>
      </c>
      <c r="F42" s="237">
        <f>IFERROR(VLOOKUP(A42,Sheet1!$A$4:$N$2722,9,1),"-")</f>
        <v>0</v>
      </c>
      <c r="G42" s="242">
        <f>IFERROR(VLOOKUP(A42,Sheet1!$A$4:$N$2722,10,1),"-")</f>
        <v>0</v>
      </c>
      <c r="H42" s="235">
        <f>IFERROR(VLOOKUP(A42,Sheet1!$A$4:$N$2722,11,1),"-")</f>
        <v>0</v>
      </c>
      <c r="I42" s="292">
        <f>IFERROR(VLOOKUP($A42,Sheet1!$A$4:$H$2722,8,1),"-")</f>
        <v>337.85</v>
      </c>
      <c r="J42" s="42">
        <f>I42-(I42*Cuprins!$H$41)</f>
        <v>337.85</v>
      </c>
      <c r="L42" s="811"/>
    </row>
    <row r="43" spans="1:12" ht="15" customHeight="1" x14ac:dyDescent="0.3">
      <c r="A43" s="106">
        <f>Sheet1!A1939</f>
        <v>502032158000</v>
      </c>
      <c r="B43" s="773" t="str">
        <f>IFERROR(VLOOKUP(A43,Sheet1!$A$4:$H$2722,5,0),"-")</f>
        <v>Baza CapaLatex B1 15 lt</v>
      </c>
      <c r="C43" s="774" t="e">
        <f>VLOOKUP(#REF!,Sheet1!$A$4:$H$2722,7,1)</f>
        <v>#REF!</v>
      </c>
      <c r="D43" s="775" t="e">
        <f>VLOOKUP(#REF!,Sheet1!$A$4:$H$2722,7,1)</f>
        <v>#REF!</v>
      </c>
      <c r="E43" s="247" t="str">
        <f>IFERROR(VLOOKUP(A43,Sheet1!$A$4:$N$2722,7,1),"-")</f>
        <v>gal</v>
      </c>
      <c r="F43" s="247">
        <f>IFERROR(VLOOKUP(A43,Sheet1!$A$4:$N$2722,9,1),"-")</f>
        <v>0</v>
      </c>
      <c r="G43" s="247">
        <f>IFERROR(VLOOKUP(A43,Sheet1!$A$4:$N$2722,10,1),"-")</f>
        <v>0</v>
      </c>
      <c r="H43" s="247">
        <f>IFERROR(VLOOKUP(A43,Sheet1!$A$4:$N$2722,11,1),"-")</f>
        <v>0</v>
      </c>
      <c r="I43" s="26">
        <f>IFERROR(VLOOKUP($A43,Sheet1!$A$4:$H$2722,8,1),"-")</f>
        <v>494.14</v>
      </c>
      <c r="J43" s="26">
        <f>I43-(I43*Cuprins!$H$41)</f>
        <v>494.14</v>
      </c>
      <c r="L43" s="811"/>
    </row>
    <row r="44" spans="1:12" ht="15" customHeight="1" x14ac:dyDescent="0.3">
      <c r="A44" s="107">
        <f>Sheet1!A1940</f>
        <v>502032160000</v>
      </c>
      <c r="B44" s="744" t="str">
        <f>IFERROR(VLOOKUP(A44,Sheet1!$A$4:$H$2722,5,0),"-")</f>
        <v>Capalatex B3- 2,35L</v>
      </c>
      <c r="C44" s="728" t="e">
        <f>VLOOKUP(#REF!,Sheet1!$A$4:$H$2722,7,1)</f>
        <v>#REF!</v>
      </c>
      <c r="D44" s="745" t="e">
        <f>VLOOKUP(#REF!,Sheet1!$A$4:$H$2722,7,1)</f>
        <v>#REF!</v>
      </c>
      <c r="E44" s="235" t="str">
        <f>IFERROR(VLOOKUP(A44,Sheet1!$A$4:$N$2722,7,1),"-")</f>
        <v>gal</v>
      </c>
      <c r="F44" s="237">
        <f>IFERROR(VLOOKUP(A44,Sheet1!$A$4:$N$2722,9,1),"-")</f>
        <v>0</v>
      </c>
      <c r="G44" s="242">
        <f>IFERROR(VLOOKUP(A44,Sheet1!$A$4:$N$2722,10,1),"-")</f>
        <v>0</v>
      </c>
      <c r="H44" s="235">
        <f>IFERROR(VLOOKUP(A44,Sheet1!$A$4:$N$2722,11,1),"-")</f>
        <v>0</v>
      </c>
      <c r="I44" s="292">
        <f>IFERROR(VLOOKUP($A44,Sheet1!$A$4:$H$2722,8,1),"-")</f>
        <v>73.27</v>
      </c>
      <c r="J44" s="42">
        <f>I44-(I44*Cuprins!$H$41)</f>
        <v>73.27</v>
      </c>
      <c r="K44" s="7"/>
      <c r="L44" s="811"/>
    </row>
    <row r="45" spans="1:12" ht="15" customHeight="1" x14ac:dyDescent="0.3">
      <c r="A45" s="106">
        <f>Sheet1!A1941</f>
        <v>502032162000</v>
      </c>
      <c r="B45" s="773" t="str">
        <f>IFERROR(VLOOKUP(A45,Sheet1!$A$4:$H$2722,5,0),"-")</f>
        <v>Baza CapaLatex B3 9.4 Ltr.</v>
      </c>
      <c r="C45" s="774" t="e">
        <f>VLOOKUP(#REF!,Sheet1!$A$4:$H$2722,7,1)</f>
        <v>#REF!</v>
      </c>
      <c r="D45" s="775" t="e">
        <f>VLOOKUP(#REF!,Sheet1!$A$4:$H$2722,7,1)</f>
        <v>#REF!</v>
      </c>
      <c r="E45" s="247" t="str">
        <f>IFERROR(VLOOKUP(A45,Sheet1!$A$4:$N$2722,7,1),"-")</f>
        <v>gal</v>
      </c>
      <c r="F45" s="247">
        <f>IFERROR(VLOOKUP(A45,Sheet1!$A$4:$N$2722,9,1),"-")</f>
        <v>0</v>
      </c>
      <c r="G45" s="247">
        <f>IFERROR(VLOOKUP(A45,Sheet1!$A$4:$N$2722,10,1),"-")</f>
        <v>0</v>
      </c>
      <c r="H45" s="247">
        <f>IFERROR(VLOOKUP(A45,Sheet1!$A$4:$N$2722,11,1),"-")</f>
        <v>0</v>
      </c>
      <c r="I45" s="26">
        <f>IFERROR(VLOOKUP($A45,Sheet1!$A$4:$H$2722,8,1),"-")</f>
        <v>231.9</v>
      </c>
      <c r="J45" s="26">
        <f>I45-(I45*Cuprins!$H$41)</f>
        <v>231.9</v>
      </c>
      <c r="L45" s="811"/>
    </row>
    <row r="46" spans="1:12" ht="15" customHeight="1" x14ac:dyDescent="0.3">
      <c r="A46" s="107">
        <f>Sheet1!A1942</f>
        <v>502032164000</v>
      </c>
      <c r="B46" s="744" t="str">
        <f>IFERROR(VLOOKUP(A46,Sheet1!$A$4:$H$2722,5,0),"-")</f>
        <v>Baza CapaLatex B3 14.1 Ltr.</v>
      </c>
      <c r="C46" s="728" t="e">
        <f>VLOOKUP(#REF!,Sheet1!$A$4:$H$2722,7,1)</f>
        <v>#REF!</v>
      </c>
      <c r="D46" s="745" t="e">
        <f>VLOOKUP(#REF!,Sheet1!$A$4:$H$2722,7,1)</f>
        <v>#REF!</v>
      </c>
      <c r="E46" s="235" t="str">
        <f>IFERROR(VLOOKUP(A46,Sheet1!$A$4:$N$2722,7,1),"-")</f>
        <v>gal</v>
      </c>
      <c r="F46" s="237">
        <f>IFERROR(VLOOKUP(A46,Sheet1!$A$4:$N$2722,9,1),"-")</f>
        <v>0</v>
      </c>
      <c r="G46" s="242">
        <f>IFERROR(VLOOKUP(A46,Sheet1!$A$4:$N$2722,10,1),"-")</f>
        <v>0</v>
      </c>
      <c r="H46" s="235">
        <f>IFERROR(VLOOKUP(A46,Sheet1!$A$4:$N$2722,11,1),"-")</f>
        <v>0</v>
      </c>
      <c r="I46" s="292">
        <f>IFERROR(VLOOKUP($A46,Sheet1!$A$4:$H$2722,8,1),"-")</f>
        <v>356.02</v>
      </c>
      <c r="J46" s="42">
        <f>I46-(I46*Cuprins!$H$41)</f>
        <v>356.02</v>
      </c>
      <c r="L46" s="811"/>
    </row>
    <row r="47" spans="1:12" ht="15" customHeight="1" x14ac:dyDescent="0.3">
      <c r="A47" s="106">
        <f>Sheet1!A1943</f>
        <v>502032166000</v>
      </c>
      <c r="B47" s="773" t="str">
        <f>IFERROR(VLOOKUP(A47,Sheet1!$A$4:$H$2722,5,0),"-")</f>
        <v>Caparol Indeko-plus 12,5 Ltr.</v>
      </c>
      <c r="C47" s="774" t="e">
        <f>VLOOKUP(#REF!,Sheet1!$A$4:$H$2722,7,1)</f>
        <v>#REF!</v>
      </c>
      <c r="D47" s="775" t="e">
        <f>VLOOKUP(#REF!,Sheet1!$A$4:$H$2722,7,1)</f>
        <v>#REF!</v>
      </c>
      <c r="E47" s="247" t="str">
        <f>IFERROR(VLOOKUP(A47,Sheet1!$A$4:$N$2722,7,1),"-")</f>
        <v>gal</v>
      </c>
      <c r="F47" s="247">
        <f>IFERROR(VLOOKUP(A47,Sheet1!$A$4:$N$2722,9,1),"-")</f>
        <v>0</v>
      </c>
      <c r="G47" s="247">
        <f>IFERROR(VLOOKUP(A47,Sheet1!$A$4:$N$2722,10,1),"-")</f>
        <v>0</v>
      </c>
      <c r="H47" s="247">
        <f>IFERROR(VLOOKUP(A47,Sheet1!$A$4:$N$2722,11,1),"-")</f>
        <v>0</v>
      </c>
      <c r="I47" s="26">
        <f>IFERROR(VLOOKUP($A47,Sheet1!$A$4:$H$2722,8,1),"-")</f>
        <v>569.77</v>
      </c>
      <c r="J47" s="26">
        <f>I47-(I47*Cuprins!$H$41)</f>
        <v>569.77</v>
      </c>
      <c r="K47" s="9"/>
      <c r="L47" s="811"/>
    </row>
    <row r="48" spans="1:12" ht="15" customHeight="1" x14ac:dyDescent="0.3">
      <c r="A48" s="107">
        <f>Sheet1!A1944</f>
        <v>502032170000</v>
      </c>
      <c r="B48" s="744" t="str">
        <f>IFERROR(VLOOKUP(A48,Sheet1!$A$4:$H$2722,5,0),"-")</f>
        <v>Baza Indeko-plus B1  5 Ltr.</v>
      </c>
      <c r="C48" s="728" t="e">
        <f>VLOOKUP(#REF!,Sheet1!$A$4:$H$2722,7,1)</f>
        <v>#REF!</v>
      </c>
      <c r="D48" s="745" t="e">
        <f>VLOOKUP(#REF!,Sheet1!$A$4:$H$2722,7,1)</f>
        <v>#REF!</v>
      </c>
      <c r="E48" s="235" t="str">
        <f>IFERROR(VLOOKUP(A48,Sheet1!$A$4:$N$2722,7,1),"-")</f>
        <v>gal</v>
      </c>
      <c r="F48" s="237">
        <f>IFERROR(VLOOKUP(A48,Sheet1!$A$4:$N$2722,9,1),"-")</f>
        <v>0</v>
      </c>
      <c r="G48" s="242">
        <f>IFERROR(VLOOKUP(A48,Sheet1!$A$4:$N$2722,10,1),"-")</f>
        <v>0</v>
      </c>
      <c r="H48" s="235">
        <f>IFERROR(VLOOKUP(A48,Sheet1!$A$4:$N$2722,11,1),"-")</f>
        <v>0</v>
      </c>
      <c r="I48" s="292">
        <f>IFERROR(VLOOKUP($A48,Sheet1!$A$4:$H$2722,8,1),"-")</f>
        <v>272.02999999999997</v>
      </c>
      <c r="J48" s="42">
        <f>I48-(I48*Cuprins!$H$41)</f>
        <v>272.02999999999997</v>
      </c>
      <c r="L48" s="811"/>
    </row>
    <row r="49" spans="1:12" ht="15" customHeight="1" x14ac:dyDescent="0.3">
      <c r="A49" s="106">
        <f>Sheet1!A1945</f>
        <v>502032172000</v>
      </c>
      <c r="B49" s="773" t="str">
        <f>IFERROR(VLOOKUP(A49,Sheet1!$A$4:$H$2722,5,0),"-")</f>
        <v>Baza Indeko-plus B1  10 Ltr.</v>
      </c>
      <c r="C49" s="774" t="e">
        <f>VLOOKUP(#REF!,Sheet1!$A$4:$H$2722,7,1)</f>
        <v>#REF!</v>
      </c>
      <c r="D49" s="775" t="e">
        <f>VLOOKUP(#REF!,Sheet1!$A$4:$H$2722,7,1)</f>
        <v>#REF!</v>
      </c>
      <c r="E49" s="247" t="str">
        <f>IFERROR(VLOOKUP(A49,Sheet1!$A$4:$N$2722,7,1),"-")</f>
        <v>gal</v>
      </c>
      <c r="F49" s="247">
        <f>IFERROR(VLOOKUP(A49,Sheet1!$A$4:$N$2722,9,1),"-")</f>
        <v>0</v>
      </c>
      <c r="G49" s="247">
        <f>IFERROR(VLOOKUP(A49,Sheet1!$A$4:$N$2722,10,1),"-")</f>
        <v>0</v>
      </c>
      <c r="H49" s="247">
        <f>IFERROR(VLOOKUP(A49,Sheet1!$A$4:$N$2722,11,1),"-")</f>
        <v>0</v>
      </c>
      <c r="I49" s="26">
        <f>IFERROR(VLOOKUP($A49,Sheet1!$A$4:$H$2722,8,1),"-")</f>
        <v>487.81</v>
      </c>
      <c r="J49" s="26">
        <f>I49-(I49*Cuprins!$H$41)</f>
        <v>487.81</v>
      </c>
      <c r="L49" s="811"/>
    </row>
    <row r="50" spans="1:12" ht="15" customHeight="1" x14ac:dyDescent="0.3">
      <c r="A50" s="108">
        <f>Sheet1!A1946</f>
        <v>502032202000</v>
      </c>
      <c r="B50" s="614" t="str">
        <f>IFERROR(VLOOKUP(A50,Sheet1!$A$4:$H$2722,5,0),"-")</f>
        <v>Vopsea Seidenlatex B1, 5 l</v>
      </c>
      <c r="C50" s="609" t="e">
        <f>VLOOKUP(#REF!,Sheet1!$A$4:$H$2722,7,1)</f>
        <v>#REF!</v>
      </c>
      <c r="D50" s="615" t="e">
        <f>VLOOKUP(#REF!,Sheet1!$A$4:$H$2722,7,1)</f>
        <v>#REF!</v>
      </c>
      <c r="E50" s="264" t="str">
        <f>IFERROR(VLOOKUP(A50,Sheet1!$A$4:$N$2722,7,1),"-")</f>
        <v>gal</v>
      </c>
      <c r="F50" s="238">
        <f>IFERROR(VLOOKUP(A50,Sheet1!$A$4:$N$2722,9,1),"-")</f>
        <v>0</v>
      </c>
      <c r="G50" s="264">
        <f>IFERROR(VLOOKUP(A50,Sheet1!$A$4:$N$2722,10,1),"-")</f>
        <v>0</v>
      </c>
      <c r="H50" s="264">
        <f>IFERROR(VLOOKUP(A50,Sheet1!$A$4:$N$2722,11,1),"-")</f>
        <v>0</v>
      </c>
      <c r="I50" s="302">
        <f>IFERROR(VLOOKUP($A50,Sheet1!$A$4:$H$2722,8,1),"-")</f>
        <v>225.4</v>
      </c>
      <c r="J50" s="43">
        <f>I50-(I50*Cuprins!$H$41)</f>
        <v>225.4</v>
      </c>
      <c r="L50" s="811"/>
    </row>
    <row r="51" spans="1:12" ht="15" customHeight="1" x14ac:dyDescent="0.3">
      <c r="K51" s="7"/>
      <c r="L51" s="811"/>
    </row>
    <row r="52" spans="1:12" ht="15" customHeight="1" x14ac:dyDescent="0.3">
      <c r="L52" s="811"/>
    </row>
    <row r="53" spans="1:12" ht="15" customHeight="1" x14ac:dyDescent="0.3">
      <c r="L53" s="811"/>
    </row>
    <row r="54" spans="1:12" ht="15" customHeight="1" x14ac:dyDescent="0.3">
      <c r="L54" s="815" t="s">
        <v>3314</v>
      </c>
    </row>
    <row r="55" spans="1:12" ht="15" customHeight="1" thickBot="1" x14ac:dyDescent="0.35">
      <c r="L55" s="815"/>
    </row>
    <row r="56" spans="1:12" ht="15" customHeight="1" x14ac:dyDescent="0.3">
      <c r="A56" s="686"/>
      <c r="B56" s="794" t="s">
        <v>3312</v>
      </c>
      <c r="C56" s="794"/>
      <c r="D56" s="794"/>
      <c r="E56" s="794"/>
      <c r="F56" s="794"/>
      <c r="G56" s="794"/>
      <c r="H56" s="794"/>
      <c r="I56" s="738"/>
      <c r="J56" s="664"/>
      <c r="K56" s="9"/>
      <c r="L56" s="815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5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5"/>
    </row>
    <row r="59" spans="1:12" ht="15" customHeight="1" x14ac:dyDescent="0.3">
      <c r="L59" s="815"/>
    </row>
    <row r="60" spans="1:12" ht="15" customHeight="1" x14ac:dyDescent="0.3">
      <c r="A60" s="667"/>
      <c r="B60" s="669" t="s">
        <v>3313</v>
      </c>
      <c r="C60" s="669"/>
      <c r="D60" s="669"/>
      <c r="E60" s="669"/>
      <c r="F60" s="669"/>
      <c r="G60" s="669"/>
      <c r="H60" s="669"/>
      <c r="I60" s="671"/>
      <c r="J60" s="672"/>
      <c r="L60" s="815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5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L62" s="815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5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5"/>
    </row>
    <row r="65" spans="1:12" ht="15" customHeight="1" x14ac:dyDescent="0.3">
      <c r="A65" s="106">
        <f>Sheet1!A1947</f>
        <v>502032202200</v>
      </c>
      <c r="B65" s="773" t="str">
        <f>IFERROR(VLOOKUP(A65,Sheet1!$A$4:$H$2722,5,0),"-")</f>
        <v>CX Indeko Neu B2  5 L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gal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188.51</v>
      </c>
      <c r="J65" s="26">
        <f>I65-(I65*Cuprins!$H$41)</f>
        <v>188.51</v>
      </c>
      <c r="L65" s="815"/>
    </row>
    <row r="66" spans="1:12" ht="15" customHeight="1" x14ac:dyDescent="0.3">
      <c r="A66" s="107">
        <f>Sheet1!A1948</f>
        <v>502032208200</v>
      </c>
      <c r="B66" s="744" t="str">
        <f>IFERROR(VLOOKUP(A66,Sheet1!$A$4:$H$2722,5,0),"-")</f>
        <v>CX Indeko Neu B3  4,7 L</v>
      </c>
      <c r="C66" s="728" t="e">
        <f>VLOOKUP(#REF!,Sheet1!$A$4:$H$2722,7,1)</f>
        <v>#REF!</v>
      </c>
      <c r="D66" s="745" t="e">
        <f>VLOOKUP(#REF!,Sheet1!$A$4:$H$2722,7,1)</f>
        <v>#REF!</v>
      </c>
      <c r="E66" s="235" t="str">
        <f>IFERROR(VLOOKUP(A66,Sheet1!$A$4:$N$2722,7,1),"-")</f>
        <v>gal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161.72999999999999</v>
      </c>
      <c r="J66" s="42">
        <f>I66-(I66*Cuprins!$H$41)</f>
        <v>161.72999999999999</v>
      </c>
      <c r="L66" s="815"/>
    </row>
    <row r="67" spans="1:12" ht="15" customHeight="1" x14ac:dyDescent="0.3">
      <c r="A67" s="106">
        <f>Sheet1!A1949</f>
        <v>502032210200</v>
      </c>
      <c r="B67" s="773" t="str">
        <f>IFERROR(VLOOKUP(A67,Sheet1!$A$4:$H$2722,5,0),"-")</f>
        <v>Baza Indeko Neu B3  9,4 Litr.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gal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278.76</v>
      </c>
      <c r="J67" s="26">
        <f>I67-(I67*Cuprins!$H$41)</f>
        <v>278.76</v>
      </c>
      <c r="K67" s="7"/>
      <c r="L67" s="815"/>
    </row>
    <row r="68" spans="1:12" ht="15" customHeight="1" x14ac:dyDescent="0.3">
      <c r="A68" s="107">
        <f>Sheet1!A1951</f>
        <v>502032212200</v>
      </c>
      <c r="B68" s="744" t="str">
        <f>IFERROR(VLOOKUP(A68,Sheet1!$A$4:$H$2722,5,0),"-")</f>
        <v>Caparol SeidenLatex ELF 12,5 LT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gal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692.02</v>
      </c>
      <c r="J68" s="42">
        <f>I68-(I68*Cuprins!$H$41)</f>
        <v>692.02</v>
      </c>
      <c r="L68" s="815"/>
    </row>
    <row r="69" spans="1:12" ht="15" customHeight="1" x14ac:dyDescent="0.3">
      <c r="A69" s="106">
        <f>Sheet1!A1952</f>
        <v>502032214200</v>
      </c>
      <c r="B69" s="773" t="str">
        <f>IFERROR(VLOOKUP(A69,Sheet1!$A$4:$H$2722,5,0),"-")</f>
        <v>CX Seidenlatex  B1    2,5 Ltr.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gal</v>
      </c>
      <c r="F69" s="247">
        <f>IFERROR(VLOOKUP(A69,Sheet1!$A$4:$N$2722,9,1),"-")</f>
        <v>0</v>
      </c>
      <c r="G69" s="247">
        <f>IFERROR(VLOOKUP(A69,Sheet1!$A$4:$N$2722,10,1),"-")</f>
        <v>0</v>
      </c>
      <c r="H69" s="247">
        <f>IFERROR(VLOOKUP(A69,Sheet1!$A$4:$N$2722,11,1),"-")</f>
        <v>0</v>
      </c>
      <c r="I69" s="26">
        <f>IFERROR(VLOOKUP($A69,Sheet1!$A$4:$H$2722,8,1),"-")</f>
        <v>118.48</v>
      </c>
      <c r="J69" s="26">
        <f>I69-(I69*Cuprins!$H$41)</f>
        <v>118.48</v>
      </c>
      <c r="L69" s="494">
        <f>L17+1</f>
        <v>129</v>
      </c>
    </row>
    <row r="70" spans="1:12" ht="15" customHeight="1" x14ac:dyDescent="0.3">
      <c r="A70" s="107">
        <f>Sheet1!A1953</f>
        <v>502032218200</v>
      </c>
      <c r="B70" s="744" t="str">
        <f>IFERROR(VLOOKUP(A70,Sheet1!$A$4:$H$2722,5,0),"-")</f>
        <v>CX Seidenlatex  B1   10Ltr.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gal</v>
      </c>
      <c r="F70" s="237">
        <f>IFERROR(VLOOKUP(A70,Sheet1!$A$4:$N$2722,9,1),"-")</f>
        <v>0</v>
      </c>
      <c r="G70" s="242">
        <f>IFERROR(VLOOKUP(A70,Sheet1!$A$4:$N$2722,10,1),"-")</f>
        <v>0</v>
      </c>
      <c r="H70" s="235">
        <f>IFERROR(VLOOKUP(A70,Sheet1!$A$4:$N$2722,11,1),"-")</f>
        <v>0</v>
      </c>
      <c r="I70" s="292">
        <f>IFERROR(VLOOKUP($A70,Sheet1!$A$4:$H$2722,8,1),"-")</f>
        <v>438.45</v>
      </c>
      <c r="J70" s="42">
        <f>I70-(I70*Cuprins!$H$41)</f>
        <v>438.45</v>
      </c>
      <c r="L70" s="494"/>
    </row>
    <row r="71" spans="1:12" ht="15" customHeight="1" x14ac:dyDescent="0.3">
      <c r="A71" s="106">
        <f>Sheet1!A1950</f>
        <v>502032111500</v>
      </c>
      <c r="B71" s="773" t="str">
        <f>IFERROR(VLOOKUP(A71,Sheet1!$A$4:$H$2722,5,0),"-")</f>
        <v>Vopsea Capadin 12,5 l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gal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188.81</v>
      </c>
      <c r="J71" s="26">
        <f>I71-(I71*Cuprins!$H$41)</f>
        <v>188.81</v>
      </c>
      <c r="L71" s="811" t="s">
        <v>3313</v>
      </c>
    </row>
    <row r="72" spans="1:12" ht="15" customHeight="1" x14ac:dyDescent="0.3">
      <c r="A72" s="107">
        <f>Sheet1!A1954</f>
        <v>502032224200</v>
      </c>
      <c r="B72" s="744" t="str">
        <f>IFERROR(VLOOKUP(A72,Sheet1!$A$4:$H$2722,5,0),"-")</f>
        <v>CX Seidenlatex  B3  2,35 l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gal</v>
      </c>
      <c r="F72" s="237">
        <f>IFERROR(VLOOKUP(A72,Sheet1!$A$4:$N$2722,9,1),"-")</f>
        <v>0</v>
      </c>
      <c r="G72" s="242">
        <f>IFERROR(VLOOKUP(A72,Sheet1!$A$4:$N$2722,10,1),"-")</f>
        <v>0</v>
      </c>
      <c r="H72" s="235">
        <f>IFERROR(VLOOKUP(A72,Sheet1!$A$4:$N$2722,11,1),"-")</f>
        <v>0</v>
      </c>
      <c r="I72" s="292">
        <f>IFERROR(VLOOKUP($A72,Sheet1!$A$4:$H$2722,8,1),"-")</f>
        <v>99.32</v>
      </c>
      <c r="J72" s="42">
        <f>I72-(I72*Cuprins!$H$41)</f>
        <v>99.32</v>
      </c>
      <c r="L72" s="811"/>
    </row>
    <row r="73" spans="1:12" ht="15" customHeight="1" x14ac:dyDescent="0.3">
      <c r="A73" s="106">
        <f>Sheet1!A1955</f>
        <v>502032226200</v>
      </c>
      <c r="B73" s="773" t="str">
        <f>IFERROR(VLOOKUP(A73,Sheet1!$A$4:$H$2722,5,0),"-")</f>
        <v>Baza Seidenlatex  B3   4,7 Ltr.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>gal</v>
      </c>
      <c r="F73" s="247">
        <f>IFERROR(VLOOKUP(A73,Sheet1!$A$4:$N$2722,9,1),"-")</f>
        <v>0</v>
      </c>
      <c r="G73" s="247">
        <f>IFERROR(VLOOKUP(A73,Sheet1!$A$4:$N$2722,10,1),"-")</f>
        <v>0</v>
      </c>
      <c r="H73" s="247">
        <f>IFERROR(VLOOKUP(A73,Sheet1!$A$4:$N$2722,11,1),"-")</f>
        <v>0</v>
      </c>
      <c r="I73" s="26">
        <f>IFERROR(VLOOKUP($A73,Sheet1!$A$4:$H$2722,8,1),"-")</f>
        <v>183.51</v>
      </c>
      <c r="J73" s="26">
        <f>I73-(I73*Cuprins!$H$41)</f>
        <v>183.51</v>
      </c>
      <c r="L73" s="811"/>
    </row>
    <row r="74" spans="1:12" ht="15" customHeight="1" x14ac:dyDescent="0.3">
      <c r="A74" s="108">
        <f>Sheet1!A1956</f>
        <v>502032228200</v>
      </c>
      <c r="B74" s="614" t="str">
        <f>IFERROR(VLOOKUP(A74,Sheet1!$A$4:$H$2722,5,0),"-")</f>
        <v>Baza Seidenlatex  B3  9,4 Ltr.</v>
      </c>
      <c r="C74" s="609" t="e">
        <f>VLOOKUP(#REF!,Sheet1!$A$4:$H$2722,7,1)</f>
        <v>#REF!</v>
      </c>
      <c r="D74" s="615" t="e">
        <f>VLOOKUP(#REF!,Sheet1!$A$4:$H$2722,7,1)</f>
        <v>#REF!</v>
      </c>
      <c r="E74" s="264" t="str">
        <f>IFERROR(VLOOKUP(A74,Sheet1!$A$4:$N$2722,7,1),"-")</f>
        <v>gal</v>
      </c>
      <c r="F74" s="238">
        <f>IFERROR(VLOOKUP(A74,Sheet1!$A$4:$N$2722,9,1),"-")</f>
        <v>0</v>
      </c>
      <c r="G74" s="264">
        <f>IFERROR(VLOOKUP(A74,Sheet1!$A$4:$N$2722,10,1),"-")</f>
        <v>0</v>
      </c>
      <c r="H74" s="264">
        <f>IFERROR(VLOOKUP(A74,Sheet1!$A$4:$N$2722,11,1),"-")</f>
        <v>0</v>
      </c>
      <c r="I74" s="302">
        <f>IFERROR(VLOOKUP($A74,Sheet1!$A$4:$H$2722,8,1),"-")</f>
        <v>313.5</v>
      </c>
      <c r="J74" s="43">
        <f>I74-(I74*Cuprins!$H$41)</f>
        <v>313.5</v>
      </c>
      <c r="L74" s="811"/>
    </row>
    <row r="75" spans="1:12" ht="15" customHeight="1" x14ac:dyDescent="0.3">
      <c r="A75" s="1"/>
      <c r="B75" s="88"/>
      <c r="C75" s="4"/>
      <c r="D75" s="4"/>
      <c r="E75" s="4"/>
      <c r="F75" s="4"/>
      <c r="G75" s="4"/>
      <c r="H75" s="5"/>
      <c r="I75" s="3"/>
      <c r="J75" s="3"/>
      <c r="K75" s="8"/>
      <c r="L75" s="811"/>
    </row>
    <row r="76" spans="1:12" ht="15" customHeight="1" x14ac:dyDescent="0.3">
      <c r="A76" s="667"/>
      <c r="B76" s="669" t="s">
        <v>3313</v>
      </c>
      <c r="C76" s="669"/>
      <c r="D76" s="669"/>
      <c r="E76" s="669"/>
      <c r="F76" s="669"/>
      <c r="G76" s="669"/>
      <c r="H76" s="669"/>
      <c r="I76" s="671"/>
      <c r="J76" s="672"/>
      <c r="L76" s="811"/>
    </row>
    <row r="77" spans="1:12" ht="15" customHeight="1" x14ac:dyDescent="0.3">
      <c r="A77" s="668"/>
      <c r="B77" s="670"/>
      <c r="C77" s="670"/>
      <c r="D77" s="670"/>
      <c r="E77" s="670"/>
      <c r="F77" s="670"/>
      <c r="G77" s="670"/>
      <c r="H77" s="670"/>
      <c r="I77" s="673"/>
      <c r="J77" s="674"/>
      <c r="L77" s="811"/>
    </row>
    <row r="78" spans="1:12" ht="15" customHeight="1" x14ac:dyDescent="0.3">
      <c r="A78" s="520" t="s">
        <v>2989</v>
      </c>
      <c r="B78" s="630" t="s">
        <v>2996</v>
      </c>
      <c r="C78" s="631"/>
      <c r="D78" s="786"/>
      <c r="E78" s="642" t="s">
        <v>3035</v>
      </c>
      <c r="F78" s="789" t="s">
        <v>2991</v>
      </c>
      <c r="G78" s="789" t="s">
        <v>2990</v>
      </c>
      <c r="H78" s="780" t="s">
        <v>3010</v>
      </c>
      <c r="I78" s="783" t="s">
        <v>3430</v>
      </c>
      <c r="J78" s="498" t="s">
        <v>3431</v>
      </c>
      <c r="L78" s="811"/>
    </row>
    <row r="79" spans="1:12" ht="15" customHeight="1" x14ac:dyDescent="0.3">
      <c r="A79" s="521"/>
      <c r="B79" s="632"/>
      <c r="C79" s="633"/>
      <c r="D79" s="787"/>
      <c r="E79" s="643"/>
      <c r="F79" s="790"/>
      <c r="G79" s="790"/>
      <c r="H79" s="781"/>
      <c r="I79" s="784"/>
      <c r="J79" s="500"/>
      <c r="L79" s="811"/>
    </row>
    <row r="80" spans="1:12" ht="15" customHeight="1" x14ac:dyDescent="0.3">
      <c r="A80" s="785"/>
      <c r="B80" s="634"/>
      <c r="C80" s="635"/>
      <c r="D80" s="788"/>
      <c r="E80" s="644"/>
      <c r="F80" s="791"/>
      <c r="G80" s="791"/>
      <c r="H80" s="782"/>
      <c r="I80" s="784"/>
      <c r="J80" s="500"/>
      <c r="L80" s="811"/>
    </row>
    <row r="81" spans="1:12" ht="15" customHeight="1" x14ac:dyDescent="0.3">
      <c r="A81" s="106">
        <f>Sheet1!A1957</f>
        <v>502032230500</v>
      </c>
      <c r="B81" s="773" t="str">
        <f>IFERROR(VLOOKUP(A81,Sheet1!$A$4:$H$2722,5,0),"-")</f>
        <v>Caparol CapaSilan 12,5 l</v>
      </c>
      <c r="C81" s="774" t="e">
        <f>VLOOKUP(#REF!,Sheet1!$A$4:$H$2722,7,1)</f>
        <v>#REF!</v>
      </c>
      <c r="D81" s="775" t="e">
        <f>VLOOKUP(#REF!,Sheet1!$A$4:$H$2722,7,1)</f>
        <v>#REF!</v>
      </c>
      <c r="E81" s="247" t="str">
        <f>IFERROR(VLOOKUP(A81,Sheet1!$A$4:$N$2722,7,1),"-")</f>
        <v>gal</v>
      </c>
      <c r="F81" s="247">
        <f>IFERROR(VLOOKUP(A81,Sheet1!$A$4:$N$2722,9,1),"-")</f>
        <v>0</v>
      </c>
      <c r="G81" s="247">
        <f>IFERROR(VLOOKUP(A81,Sheet1!$A$4:$N$2722,10,1),"-")</f>
        <v>0</v>
      </c>
      <c r="H81" s="247">
        <f>IFERROR(VLOOKUP(A81,Sheet1!$A$4:$N$2722,11,1),"-")</f>
        <v>0</v>
      </c>
      <c r="I81" s="26">
        <f>IFERROR(VLOOKUP($A81,Sheet1!$A$4:$H$2722,8,1),"-")</f>
        <v>545.51</v>
      </c>
      <c r="J81" s="26">
        <f>I81-(I81*Cuprins!$H$41)</f>
        <v>545.51</v>
      </c>
      <c r="L81" s="811"/>
    </row>
    <row r="82" spans="1:12" ht="15" customHeight="1" x14ac:dyDescent="0.3">
      <c r="A82" s="107">
        <f>Sheet1!A1958</f>
        <v>502032246200</v>
      </c>
      <c r="B82" s="744" t="str">
        <f>IFERROR(VLOOKUP(A82,Sheet1!$A$4:$H$2722,5,0),"-")</f>
        <v>Capamix Sylitol Bio-Innenfarb B1   12,5L</v>
      </c>
      <c r="C82" s="728"/>
      <c r="D82" s="745"/>
      <c r="E82" s="235" t="str">
        <f>IFERROR(VLOOKUP(A82,Sheet1!$A$4:$N$2722,7,1),"-")</f>
        <v>gal</v>
      </c>
      <c r="F82" s="237">
        <f>IFERROR(VLOOKUP(A82,Sheet1!$A$4:$N$2722,9,1),"-")</f>
        <v>0</v>
      </c>
      <c r="G82" s="242">
        <f>IFERROR(VLOOKUP(A82,Sheet1!$A$4:$N$2722,10,1),"-")</f>
        <v>0</v>
      </c>
      <c r="H82" s="235">
        <f>IFERROR(VLOOKUP(A82,Sheet1!$A$4:$N$2722,11,1),"-")</f>
        <v>0</v>
      </c>
      <c r="I82" s="292">
        <f>IFERROR(VLOOKUP($A82,Sheet1!$A$4:$H$2722,8,1),"-")</f>
        <v>342.42</v>
      </c>
      <c r="J82" s="42">
        <f>I82-(I82*Cuprins!$H$41)</f>
        <v>342.42</v>
      </c>
      <c r="L82" s="811"/>
    </row>
    <row r="83" spans="1:12" ht="15" customHeight="1" x14ac:dyDescent="0.3">
      <c r="A83" s="106">
        <f>Sheet1!A1959</f>
        <v>502032250200</v>
      </c>
      <c r="B83" s="773" t="str">
        <f>IFERROR(VLOOKUP(A83,Sheet1!$A$4:$H$2722,5,0),"-")</f>
        <v>Caparol Sensitiv Weiss 12,5 l</v>
      </c>
      <c r="C83" s="774" t="e">
        <f>VLOOKUP(#REF!,Sheet1!$A$4:$H$2722,7,1)</f>
        <v>#REF!</v>
      </c>
      <c r="D83" s="775" t="e">
        <f>VLOOKUP(#REF!,Sheet1!$A$4:$H$2722,7,1)</f>
        <v>#REF!</v>
      </c>
      <c r="E83" s="247" t="str">
        <f>IFERROR(VLOOKUP(A83,Sheet1!$A$4:$N$2722,7,1),"-")</f>
        <v>gal</v>
      </c>
      <c r="F83" s="247">
        <f>IFERROR(VLOOKUP(A83,Sheet1!$A$4:$N$2722,9,1),"-")</f>
        <v>0</v>
      </c>
      <c r="G83" s="247">
        <f>IFERROR(VLOOKUP(A83,Sheet1!$A$4:$N$2722,10,1),"-")</f>
        <v>0</v>
      </c>
      <c r="H83" s="247">
        <f>IFERROR(VLOOKUP(A83,Sheet1!$A$4:$N$2722,11,1),"-")</f>
        <v>0</v>
      </c>
      <c r="I83" s="26">
        <f>IFERROR(VLOOKUP($A83,Sheet1!$A$4:$H$2722,8,1),"-")</f>
        <v>329.41</v>
      </c>
      <c r="J83" s="26">
        <f>I83-(I83*Cuprins!$H$41)</f>
        <v>329.41</v>
      </c>
      <c r="L83" s="811"/>
    </row>
    <row r="84" spans="1:12" ht="15" customHeight="1" x14ac:dyDescent="0.3">
      <c r="A84" s="107">
        <f>Sheet1!A1960</f>
        <v>502032274200</v>
      </c>
      <c r="B84" s="744" t="str">
        <f>IFERROR(VLOOKUP(A84,Sheet1!$A$4:$H$2722,5,0),"-")</f>
        <v>Sylitol Bio-Innenfarbe Weiß   12,5 Ltr.</v>
      </c>
      <c r="C84" s="728" t="e">
        <f>VLOOKUP(#REF!,Sheet1!$A$4:$H$2722,7,1)</f>
        <v>#REF!</v>
      </c>
      <c r="D84" s="745" t="e">
        <f>VLOOKUP(#REF!,Sheet1!$A$4:$H$2722,7,1)</f>
        <v>#REF!</v>
      </c>
      <c r="E84" s="235" t="str">
        <f>IFERROR(VLOOKUP(A84,Sheet1!$A$4:$N$2722,7,1),"-")</f>
        <v>gal</v>
      </c>
      <c r="F84" s="237">
        <f>IFERROR(VLOOKUP(A84,Sheet1!$A$4:$N$2722,9,1),"-")</f>
        <v>0</v>
      </c>
      <c r="G84" s="242">
        <f>IFERROR(VLOOKUP(A84,Sheet1!$A$4:$N$2722,10,1),"-")</f>
        <v>0</v>
      </c>
      <c r="H84" s="235">
        <f>IFERROR(VLOOKUP(A84,Sheet1!$A$4:$N$2722,11,1),"-")</f>
        <v>0</v>
      </c>
      <c r="I84" s="292">
        <f>IFERROR(VLOOKUP($A84,Sheet1!$A$4:$H$2722,8,1),"-")</f>
        <v>387.99</v>
      </c>
      <c r="J84" s="42">
        <f>I84-(I84*Cuprins!$H$41)</f>
        <v>387.99</v>
      </c>
      <c r="K84" s="7"/>
      <c r="L84" s="811"/>
    </row>
    <row r="85" spans="1:12" ht="15" customHeight="1" x14ac:dyDescent="0.3">
      <c r="A85" s="106">
        <f>Sheet1!A1961</f>
        <v>502032288200</v>
      </c>
      <c r="B85" s="773" t="str">
        <f>IFERROR(VLOOKUP(A85,Sheet1!$A$4:$H$2722,5,0),"-")</f>
        <v>Caparol  FungiSTOP W  9 lt</v>
      </c>
      <c r="C85" s="774" t="e">
        <f>VLOOKUP(#REF!,Sheet1!$A$4:$H$2722,7,1)</f>
        <v>#REF!</v>
      </c>
      <c r="D85" s="775" t="e">
        <f>VLOOKUP(#REF!,Sheet1!$A$4:$H$2722,7,1)</f>
        <v>#REF!</v>
      </c>
      <c r="E85" s="247" t="str">
        <f>IFERROR(VLOOKUP(A85,Sheet1!$A$4:$N$2722,7,1),"-")</f>
        <v>gal</v>
      </c>
      <c r="F85" s="247">
        <f>IFERROR(VLOOKUP(A85,Sheet1!$A$4:$N$2722,9,1),"-")</f>
        <v>0</v>
      </c>
      <c r="G85" s="247">
        <f>IFERROR(VLOOKUP(A85,Sheet1!$A$4:$N$2722,10,1),"-")</f>
        <v>0</v>
      </c>
      <c r="H85" s="247">
        <f>IFERROR(VLOOKUP(A85,Sheet1!$A$4:$N$2722,11,1),"-")</f>
        <v>0</v>
      </c>
      <c r="I85" s="26">
        <f>IFERROR(VLOOKUP($A85,Sheet1!$A$4:$H$2722,8,1),"-")</f>
        <v>164.03</v>
      </c>
      <c r="J85" s="26">
        <f>I85-(I85*Cuprins!$H$41)</f>
        <v>164.03</v>
      </c>
      <c r="K85" s="9"/>
      <c r="L85" s="811"/>
    </row>
    <row r="86" spans="1:12" ht="15" customHeight="1" x14ac:dyDescent="0.3">
      <c r="A86" s="107">
        <f>Sheet1!A1962</f>
        <v>502032292200</v>
      </c>
      <c r="B86" s="744" t="str">
        <f>IFERROR(VLOOKUP(A86,Sheet1!$A$4:$H$2722,5,0),"-")</f>
        <v>Caparol Fungitex-W 12,5 Ltr.</v>
      </c>
      <c r="C86" s="728" t="e">
        <f>VLOOKUP(#REF!,Sheet1!$A$4:$H$2722,7,1)</f>
        <v>#REF!</v>
      </c>
      <c r="D86" s="745" t="e">
        <f>VLOOKUP(#REF!,Sheet1!$A$4:$H$2722,7,1)</f>
        <v>#REF!</v>
      </c>
      <c r="E86" s="235" t="str">
        <f>IFERROR(VLOOKUP(A86,Sheet1!$A$4:$N$2722,7,1),"-")</f>
        <v>gal</v>
      </c>
      <c r="F86" s="237">
        <f>IFERROR(VLOOKUP(A86,Sheet1!$A$4:$N$2722,9,1),"-")</f>
        <v>0</v>
      </c>
      <c r="G86" s="242">
        <f>IFERROR(VLOOKUP(A86,Sheet1!$A$4:$N$2722,10,1),"-")</f>
        <v>0</v>
      </c>
      <c r="H86" s="235">
        <f>IFERROR(VLOOKUP(A86,Sheet1!$A$4:$N$2722,11,1),"-")</f>
        <v>0</v>
      </c>
      <c r="I86" s="292">
        <f>IFERROR(VLOOKUP($A86,Sheet1!$A$4:$H$2722,8,1),"-")</f>
        <v>1046.97</v>
      </c>
      <c r="J86" s="42">
        <f>I86-(I86*Cuprins!$H$41)</f>
        <v>1046.97</v>
      </c>
      <c r="L86" s="811"/>
    </row>
    <row r="87" spans="1:12" ht="15" customHeight="1" x14ac:dyDescent="0.3">
      <c r="A87" s="106">
        <f>Sheet1!A1963</f>
        <v>502032292800</v>
      </c>
      <c r="B87" s="773" t="str">
        <f>IFERROR(VLOOKUP(A87,Sheet1!$A$4:$H$2722,5,0),"-")</f>
        <v xml:space="preserve">Caparol PremiumClean 12,5 Ltr._x000D_
</v>
      </c>
      <c r="C87" s="774" t="e">
        <f>VLOOKUP(#REF!,Sheet1!$A$4:$H$2722,7,1)</f>
        <v>#REF!</v>
      </c>
      <c r="D87" s="775" t="e">
        <f>VLOOKUP(#REF!,Sheet1!$A$4:$H$2722,7,1)</f>
        <v>#REF!</v>
      </c>
      <c r="E87" s="247" t="str">
        <f>IFERROR(VLOOKUP(A87,Sheet1!$A$4:$N$2722,7,1),"-")</f>
        <v>gal</v>
      </c>
      <c r="F87" s="247">
        <f>IFERROR(VLOOKUP(A87,Sheet1!$A$4:$N$2722,9,1),"-")</f>
        <v>0</v>
      </c>
      <c r="G87" s="247">
        <f>IFERROR(VLOOKUP(A87,Sheet1!$A$4:$N$2722,10,1),"-")</f>
        <v>0</v>
      </c>
      <c r="H87" s="247">
        <f>IFERROR(VLOOKUP(A87,Sheet1!$A$4:$N$2722,11,1),"-")</f>
        <v>0</v>
      </c>
      <c r="I87" s="26">
        <f>IFERROR(VLOOKUP($A87,Sheet1!$A$4:$H$2722,8,1),"-")</f>
        <v>819.55</v>
      </c>
      <c r="J87" s="26">
        <f>I87-(I87*Cuprins!$H$41)</f>
        <v>819.55</v>
      </c>
      <c r="K87" s="9"/>
      <c r="L87" s="811"/>
    </row>
    <row r="88" spans="1:12" ht="15" customHeight="1" x14ac:dyDescent="0.3">
      <c r="A88" s="107">
        <f>Sheet1!A1964</f>
        <v>502032306200</v>
      </c>
      <c r="B88" s="744" t="str">
        <f>IFERROR(VLOOKUP(A88,Sheet1!$A$4:$H$2722,5,0),"-")</f>
        <v>Capatox 2,5 l</v>
      </c>
      <c r="C88" s="728" t="e">
        <f>VLOOKUP(#REF!,Sheet1!$A$4:$H$2722,7,1)</f>
        <v>#REF!</v>
      </c>
      <c r="D88" s="745" t="e">
        <f>VLOOKUP(#REF!,Sheet1!$A$4:$H$2722,7,1)</f>
        <v>#REF!</v>
      </c>
      <c r="E88" s="235" t="str">
        <f>IFERROR(VLOOKUP(A88,Sheet1!$A$4:$N$2722,7,1),"-")</f>
        <v>gal</v>
      </c>
      <c r="F88" s="237">
        <f>IFERROR(VLOOKUP(A88,Sheet1!$A$4:$N$2722,9,1),"-")</f>
        <v>0</v>
      </c>
      <c r="G88" s="242">
        <f>IFERROR(VLOOKUP(A88,Sheet1!$A$4:$N$2722,10,1),"-")</f>
        <v>0</v>
      </c>
      <c r="H88" s="235">
        <f>IFERROR(VLOOKUP(A88,Sheet1!$A$4:$N$2722,11,1),"-")</f>
        <v>0</v>
      </c>
      <c r="I88" s="292">
        <f>IFERROR(VLOOKUP($A88,Sheet1!$A$4:$H$2722,8,1),"-")</f>
        <v>20.97</v>
      </c>
      <c r="J88" s="42">
        <f>I88-(I88*Cuprins!$H$41)</f>
        <v>20.97</v>
      </c>
      <c r="K88" s="9"/>
      <c r="L88" s="811"/>
    </row>
    <row r="89" spans="1:12" ht="15" customHeight="1" x14ac:dyDescent="0.3">
      <c r="A89" s="106">
        <f>Sheet1!A1965</f>
        <v>502032307000</v>
      </c>
      <c r="B89" s="773" t="str">
        <f>IFERROR(VLOOKUP(A89,Sheet1!$A$4:$H$2722,5,0),"-")</f>
        <v>Vopsea interior Mattlatex 12,5 l</v>
      </c>
      <c r="C89" s="774" t="e">
        <f>VLOOKUP(#REF!,Sheet1!$A$4:$H$2722,7,1)</f>
        <v>#REF!</v>
      </c>
      <c r="D89" s="775" t="e">
        <f>VLOOKUP(#REF!,Sheet1!$A$4:$H$2722,7,1)</f>
        <v>#REF!</v>
      </c>
      <c r="E89" s="247" t="str">
        <f>IFERROR(VLOOKUP(A89,Sheet1!$A$4:$N$2722,7,1),"-")</f>
        <v>gal</v>
      </c>
      <c r="F89" s="247">
        <f>IFERROR(VLOOKUP(A89,Sheet1!$A$4:$N$2722,9,1),"-")</f>
        <v>0</v>
      </c>
      <c r="G89" s="247">
        <f>IFERROR(VLOOKUP(A89,Sheet1!$A$4:$N$2722,10,1),"-")</f>
        <v>0</v>
      </c>
      <c r="H89" s="247">
        <f>IFERROR(VLOOKUP(A89,Sheet1!$A$4:$N$2722,11,1),"-")</f>
        <v>0</v>
      </c>
      <c r="I89" s="26">
        <f>IFERROR(VLOOKUP($A89,Sheet1!$A$4:$H$2722,8,1),"-")</f>
        <v>569.77</v>
      </c>
      <c r="J89" s="26">
        <f>I89-(I89*Cuprins!$H$41)</f>
        <v>569.77</v>
      </c>
      <c r="K89" s="9"/>
      <c r="L89" s="811"/>
    </row>
    <row r="90" spans="1:12" ht="15" customHeight="1" x14ac:dyDescent="0.3">
      <c r="A90" s="108"/>
      <c r="B90" s="614" t="str">
        <f>IFERROR(VLOOKUP(A90,Sheet1!$A$4:$H$2722,5,0),"-")</f>
        <v>-</v>
      </c>
      <c r="C90" s="609" t="e">
        <f>VLOOKUP(#REF!,Sheet1!$A$4:$H$2722,7,1)</f>
        <v>#REF!</v>
      </c>
      <c r="D90" s="615" t="e">
        <f>VLOOKUP(#REF!,Sheet1!$A$4:$H$2722,7,1)</f>
        <v>#REF!</v>
      </c>
      <c r="E90" s="264" t="str">
        <f>IFERROR(VLOOKUP(A90,Sheet1!$A$4:$N$2722,7,1),"-")</f>
        <v>-</v>
      </c>
      <c r="F90" s="238" t="str">
        <f>IFERROR(VLOOKUP(A90,Sheet1!$A$4:$N$2722,9,1),"-")</f>
        <v>-</v>
      </c>
      <c r="G90" s="264" t="str">
        <f>IFERROR(VLOOKUP(A90,Sheet1!$A$4:$N$2722,10,1),"-")</f>
        <v>-</v>
      </c>
      <c r="H90" s="264" t="str">
        <f>IFERROR(VLOOKUP(A90,Sheet1!$A$4:$N$2722,11,1),"-")</f>
        <v>-</v>
      </c>
      <c r="I90" s="302" t="str">
        <f>IFERROR(VLOOKUP($A90,Sheet1!$A$4:$H$2722,8,1),"-")</f>
        <v>-</v>
      </c>
      <c r="J90" s="43" t="str">
        <f>IFERROR(VLOOKUP($A90,Sheet1!$A$4:$H$2722,8,1),"-")</f>
        <v>-</v>
      </c>
      <c r="K90" s="9"/>
      <c r="L90" s="811"/>
    </row>
    <row r="91" spans="1:12" ht="15" customHeight="1" x14ac:dyDescent="0.3">
      <c r="K91" s="9"/>
      <c r="L91" s="811"/>
    </row>
    <row r="92" spans="1:12" ht="15" customHeight="1" x14ac:dyDescent="0.3">
      <c r="K92" s="9"/>
      <c r="L92" s="811"/>
    </row>
    <row r="93" spans="1:12" ht="15" customHeight="1" x14ac:dyDescent="0.3">
      <c r="K93" s="9"/>
      <c r="L93" s="811"/>
    </row>
    <row r="94" spans="1:12" ht="15" customHeight="1" x14ac:dyDescent="0.3">
      <c r="K94" s="9"/>
      <c r="L94" s="811"/>
    </row>
    <row r="95" spans="1:12" ht="15" customHeight="1" x14ac:dyDescent="0.3">
      <c r="K95" s="9"/>
      <c r="L95" s="811"/>
    </row>
    <row r="96" spans="1:12" ht="15" customHeight="1" x14ac:dyDescent="0.3">
      <c r="K96" s="9"/>
      <c r="L96" s="811"/>
    </row>
    <row r="97" spans="11:12" ht="15" customHeight="1" x14ac:dyDescent="0.3">
      <c r="L97" s="811"/>
    </row>
    <row r="98" spans="11:12" ht="15" customHeight="1" x14ac:dyDescent="0.3">
      <c r="L98" s="811"/>
    </row>
    <row r="99" spans="11:12" ht="15" customHeight="1" x14ac:dyDescent="0.3">
      <c r="L99" s="811"/>
    </row>
    <row r="100" spans="11:12" ht="15" customHeight="1" x14ac:dyDescent="0.3">
      <c r="L100" s="811"/>
    </row>
    <row r="101" spans="11:12" ht="15" customHeight="1" x14ac:dyDescent="0.3">
      <c r="L101" s="811"/>
    </row>
    <row r="102" spans="11:12" ht="15" customHeight="1" x14ac:dyDescent="0.3">
      <c r="L102" s="811"/>
    </row>
    <row r="103" spans="11:12" ht="15" customHeight="1" x14ac:dyDescent="0.3">
      <c r="L103" s="811"/>
    </row>
    <row r="104" spans="11:12" ht="15" customHeight="1" x14ac:dyDescent="0.3">
      <c r="K104" s="7"/>
      <c r="L104" s="811"/>
    </row>
    <row r="105" spans="11:12" ht="15" customHeight="1" x14ac:dyDescent="0.3">
      <c r="L105" s="811"/>
    </row>
  </sheetData>
  <mergeCells count="103">
    <mergeCell ref="L71:L105"/>
    <mergeCell ref="B83:D83"/>
    <mergeCell ref="B84:D84"/>
    <mergeCell ref="B85:D85"/>
    <mergeCell ref="B81:D81"/>
    <mergeCell ref="L54:L68"/>
    <mergeCell ref="L69:L70"/>
    <mergeCell ref="B72:D72"/>
    <mergeCell ref="B73:D73"/>
    <mergeCell ref="B74:D74"/>
    <mergeCell ref="B69:D69"/>
    <mergeCell ref="B70:D70"/>
    <mergeCell ref="B71:D71"/>
    <mergeCell ref="B89:D89"/>
    <mergeCell ref="B90:D90"/>
    <mergeCell ref="B86:D86"/>
    <mergeCell ref="B87:D87"/>
    <mergeCell ref="B88:D88"/>
    <mergeCell ref="B82:D82"/>
    <mergeCell ref="B66:D66"/>
    <mergeCell ref="B67:D67"/>
    <mergeCell ref="B68:D68"/>
    <mergeCell ref="I56:J58"/>
    <mergeCell ref="I60:J61"/>
    <mergeCell ref="L17:L18"/>
    <mergeCell ref="B25:D25"/>
    <mergeCell ref="B26:D26"/>
    <mergeCell ref="B27:D27"/>
    <mergeCell ref="B19:D19"/>
    <mergeCell ref="B20:D20"/>
    <mergeCell ref="L2:L16"/>
    <mergeCell ref="L19:L53"/>
    <mergeCell ref="B18:D18"/>
    <mergeCell ref="B23:D23"/>
    <mergeCell ref="B43:D43"/>
    <mergeCell ref="B35:D35"/>
    <mergeCell ref="B36:D36"/>
    <mergeCell ref="B31:D31"/>
    <mergeCell ref="B30:D30"/>
    <mergeCell ref="B32:D32"/>
    <mergeCell ref="B42:D42"/>
    <mergeCell ref="B37:D37"/>
    <mergeCell ref="B38:D38"/>
    <mergeCell ref="B39:D39"/>
    <mergeCell ref="B34:D34"/>
    <mergeCell ref="B46:D46"/>
    <mergeCell ref="B47:D47"/>
    <mergeCell ref="B48:D48"/>
    <mergeCell ref="B24:D24"/>
    <mergeCell ref="B44:D44"/>
    <mergeCell ref="B45:D45"/>
    <mergeCell ref="B33:D33"/>
    <mergeCell ref="B40:D40"/>
    <mergeCell ref="B41:D41"/>
    <mergeCell ref="B15:D15"/>
    <mergeCell ref="B16:D16"/>
    <mergeCell ref="B17:D17"/>
    <mergeCell ref="B21:D21"/>
    <mergeCell ref="B22:D22"/>
    <mergeCell ref="A62:A64"/>
    <mergeCell ref="B62:D64"/>
    <mergeCell ref="E62:E64"/>
    <mergeCell ref="F62:F64"/>
    <mergeCell ref="G62:G64"/>
    <mergeCell ref="H62:H64"/>
    <mergeCell ref="I62:I64"/>
    <mergeCell ref="J62:J64"/>
    <mergeCell ref="G78:G80"/>
    <mergeCell ref="H78:H80"/>
    <mergeCell ref="I78:I80"/>
    <mergeCell ref="J78:J80"/>
    <mergeCell ref="A76:A77"/>
    <mergeCell ref="B76:H77"/>
    <mergeCell ref="I76:J77"/>
    <mergeCell ref="A78:A80"/>
    <mergeCell ref="B78:D80"/>
    <mergeCell ref="E78:E80"/>
    <mergeCell ref="F78:F80"/>
    <mergeCell ref="B65:D65"/>
    <mergeCell ref="A60:A61"/>
    <mergeCell ref="B60:H61"/>
    <mergeCell ref="A56:A58"/>
    <mergeCell ref="B56:H58"/>
    <mergeCell ref="A4:A6"/>
    <mergeCell ref="B4:H6"/>
    <mergeCell ref="I4:J6"/>
    <mergeCell ref="G10:G12"/>
    <mergeCell ref="H10:H12"/>
    <mergeCell ref="I10:I12"/>
    <mergeCell ref="B13:D13"/>
    <mergeCell ref="J10:J12"/>
    <mergeCell ref="B14:D14"/>
    <mergeCell ref="A8:A9"/>
    <mergeCell ref="B8:H9"/>
    <mergeCell ref="I8:J9"/>
    <mergeCell ref="A10:A12"/>
    <mergeCell ref="B10:D12"/>
    <mergeCell ref="B49:D49"/>
    <mergeCell ref="B50:D50"/>
    <mergeCell ref="B28:D28"/>
    <mergeCell ref="E10:E12"/>
    <mergeCell ref="F10:F12"/>
    <mergeCell ref="B29:D29"/>
  </mergeCells>
  <hyperlinks>
    <hyperlink ref="A1" location="Cuprins!A1" display="cuprins" xr:uid="{00000000-0004-0000-2300-000000000000}"/>
    <hyperlink ref="C1" location="'Fisa de proiect'!A1" display="Fisa de Proiect" xr:uid="{00000000-0004-0000-23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59999389629810485"/>
  </sheetPr>
  <dimension ref="A1:L105"/>
  <sheetViews>
    <sheetView view="pageBreakPreview" zoomScale="70" zoomScaleNormal="130" zoomScaleSheetLayoutView="70" workbookViewId="0">
      <pane ySplit="1" topLeftCell="A86" activePane="bottomLeft" state="frozen"/>
      <selection pane="bottomLeft" activeCell="L71" sqref="L71:L105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5" t="s">
        <v>3314</v>
      </c>
    </row>
    <row r="3" spans="1:12" ht="15" customHeight="1" thickBot="1" x14ac:dyDescent="0.35">
      <c r="L3" s="815"/>
    </row>
    <row r="4" spans="1:12" ht="15" customHeight="1" x14ac:dyDescent="0.3">
      <c r="A4" s="686"/>
      <c r="B4" s="794" t="s">
        <v>3316</v>
      </c>
      <c r="C4" s="794"/>
      <c r="D4" s="794"/>
      <c r="E4" s="794"/>
      <c r="F4" s="794"/>
      <c r="G4" s="794"/>
      <c r="H4" s="794"/>
      <c r="I4" s="738"/>
      <c r="J4" s="664"/>
      <c r="L4" s="815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5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5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5"/>
    </row>
    <row r="8" spans="1:12" ht="15" customHeight="1" x14ac:dyDescent="0.3">
      <c r="A8" s="667"/>
      <c r="B8" s="669" t="s">
        <v>3315</v>
      </c>
      <c r="C8" s="669"/>
      <c r="D8" s="669"/>
      <c r="E8" s="669"/>
      <c r="F8" s="669"/>
      <c r="G8" s="669"/>
      <c r="H8" s="669"/>
      <c r="I8" s="671"/>
      <c r="J8" s="672"/>
      <c r="L8" s="815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5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5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5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5"/>
    </row>
    <row r="13" spans="1:12" ht="15" customHeight="1" x14ac:dyDescent="0.3">
      <c r="A13" s="106">
        <f>Sheet1!A1966</f>
        <v>504024100500</v>
      </c>
      <c r="B13" s="773" t="str">
        <f>IFERROR(VLOOKUP(A13,Sheet1!$A$4:$H$2722,5,0),"-")</f>
        <v>Kerakoll Bio. Fondo Universale 14l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26.64</v>
      </c>
      <c r="J13" s="26">
        <f>I13-(I13*Cuprins!$H$42)</f>
        <v>26.64</v>
      </c>
      <c r="L13" s="815"/>
    </row>
    <row r="14" spans="1:12" ht="15" customHeight="1" x14ac:dyDescent="0.3">
      <c r="A14" s="107">
        <f>Sheet1!A1967</f>
        <v>504024101000</v>
      </c>
      <c r="B14" s="744" t="str">
        <f>IFERROR(VLOOKUP(A14,Sheet1!$A$4:$H$2722,5,0),"-")</f>
        <v>Kerakoll Bio. Fondo Universale 4l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31.82</v>
      </c>
      <c r="J14" s="42">
        <f>I14-(I14*Cuprins!$H$42)</f>
        <v>31.82</v>
      </c>
      <c r="L14" s="815"/>
    </row>
    <row r="15" spans="1:12" ht="15" customHeight="1" x14ac:dyDescent="0.3">
      <c r="A15" s="106">
        <f>Sheet1!A1968</f>
        <v>504024101400</v>
      </c>
      <c r="B15" s="773" t="str">
        <f>IFERROR(VLOOKUP(A15,Sheet1!$A$4:$H$2722,5,0),"-")</f>
        <v>KERADECOR ECO PAINT BIANCO 14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255.61</v>
      </c>
      <c r="J15" s="26">
        <f>I15-(I15*Cuprins!$H$42)</f>
        <v>255.61</v>
      </c>
      <c r="K15" s="8"/>
      <c r="L15" s="815"/>
    </row>
    <row r="16" spans="1:12" ht="15" customHeight="1" x14ac:dyDescent="0.3">
      <c r="A16" s="107">
        <f>Sheet1!A1969</f>
        <v>504024101500</v>
      </c>
      <c r="B16" s="744" t="str">
        <f>IFERROR(VLOOKUP(A16,Sheet1!$A$4:$H$2722,5,0),"-")</f>
        <v>Kerakoll Bio Tinteggio C3009 4l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30.24</v>
      </c>
      <c r="J16" s="42">
        <f>I16-(I16*Cuprins!$H$42)</f>
        <v>30.24</v>
      </c>
      <c r="L16" s="815"/>
    </row>
    <row r="17" spans="1:12" ht="15" customHeight="1" x14ac:dyDescent="0.3">
      <c r="A17" s="106">
        <f>Sheet1!A1970</f>
        <v>504024102000</v>
      </c>
      <c r="B17" s="773" t="str">
        <f>IFERROR(VLOOKUP(A17,Sheet1!$A$4:$H$2722,5,0),"-")</f>
        <v>Kerakoll Bio Tinteggio C3009 14l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23.67</v>
      </c>
      <c r="J17" s="26">
        <f>I17-(I17*Cuprins!$H$42)</f>
        <v>23.67</v>
      </c>
      <c r="L17" s="494">
        <f>'Vopsea Interior'!L69+1</f>
        <v>130</v>
      </c>
    </row>
    <row r="18" spans="1:12" ht="15" customHeight="1" x14ac:dyDescent="0.3">
      <c r="A18" s="107">
        <f>Sheet1!A1971</f>
        <v>504024102500</v>
      </c>
      <c r="B18" s="744" t="str">
        <f>IFERROR(VLOOKUP(A18,Sheet1!$A$4:$H$2722,5,0),"-")</f>
        <v>Kerakoll Bio Tinteggio 1001 14l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15.5</v>
      </c>
      <c r="J18" s="42">
        <f>I18-(I18*Cuprins!$H$42)</f>
        <v>15.5</v>
      </c>
      <c r="L18" s="494"/>
    </row>
    <row r="19" spans="1:12" ht="15" customHeight="1" x14ac:dyDescent="0.3">
      <c r="A19" s="106">
        <f>Sheet1!A1972</f>
        <v>504024103500</v>
      </c>
      <c r="B19" s="773" t="str">
        <f>IFERROR(VLOOKUP(A19,Sheet1!$A$4:$H$2722,5,0),"-")</f>
        <v>Kerakoll Bio Tinteggio 1001 4l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20.73</v>
      </c>
      <c r="J19" s="26">
        <f>I19-(I19*Cuprins!$H$42)</f>
        <v>20.73</v>
      </c>
      <c r="L19" s="811" t="s">
        <v>3315</v>
      </c>
    </row>
    <row r="20" spans="1:12" ht="15" customHeight="1" x14ac:dyDescent="0.3">
      <c r="A20" s="107">
        <f>Sheet1!A1973</f>
        <v>504024200400</v>
      </c>
      <c r="B20" s="744" t="str">
        <f>IFERROR(VLOOKUP(A20,Sheet1!$A$4:$H$2722,5,0),"-")</f>
        <v>KERADECOR ECO KLIMA PAINT BIANCO 4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buc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187.89</v>
      </c>
      <c r="J20" s="42">
        <f>I20-(I20*Cuprins!$H$42)</f>
        <v>187.89</v>
      </c>
      <c r="L20" s="811"/>
    </row>
    <row r="21" spans="1:12" ht="15" customHeight="1" x14ac:dyDescent="0.3">
      <c r="A21" s="106">
        <f>Sheet1!A1974</f>
        <v>504024300500</v>
      </c>
      <c r="B21" s="773" t="str">
        <f>IFERROR(VLOOKUP(A21,Sheet1!$A$4:$H$2722,5,0),"-")</f>
        <v>KERADECOR ECO PRONTOFIX 5L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75.98</v>
      </c>
      <c r="J21" s="26">
        <f>I21-(I21*Cuprins!$H$42)</f>
        <v>75.98</v>
      </c>
      <c r="L21" s="811"/>
    </row>
    <row r="22" spans="1:12" ht="15" customHeight="1" x14ac:dyDescent="0.3">
      <c r="A22" s="107">
        <f>Sheet1!A1975</f>
        <v>504024301000</v>
      </c>
      <c r="B22" s="744" t="str">
        <f>IFERROR(VLOOKUP(A22,Sheet1!$A$4:$H$2722,5,0),"-")</f>
        <v>KERADECOR ECO PRONTOFIX 10L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113.37</v>
      </c>
      <c r="J22" s="42">
        <f>I22-(I22*Cuprins!$H$42)</f>
        <v>113.37</v>
      </c>
      <c r="L22" s="811"/>
    </row>
    <row r="23" spans="1:12" ht="15" customHeight="1" x14ac:dyDescent="0.3">
      <c r="A23" s="106">
        <f>Sheet1!A1976</f>
        <v>504024401000</v>
      </c>
      <c r="B23" s="773" t="str">
        <f>IFERROR(VLOOKUP(A23,Sheet1!$A$4:$H$2722,5,0),"-")</f>
        <v>KERAK. ECO ACRIL. FLEX 09455, 14l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49.75</v>
      </c>
      <c r="J23" s="26">
        <f>I23-(I23*Cuprins!$H$42)</f>
        <v>49.75</v>
      </c>
      <c r="L23" s="811"/>
    </row>
    <row r="24" spans="1:12" ht="15" customHeight="1" x14ac:dyDescent="0.3">
      <c r="A24" s="108">
        <f>Sheet1!A1977</f>
        <v>504024401500</v>
      </c>
      <c r="B24" s="614" t="str">
        <f>IFERROR(VLOOKUP(A24,Sheet1!$A$4:$H$2722,5,0),"-")</f>
        <v>KERAK ECO ACR. FLEX K007002 25kg</v>
      </c>
      <c r="C24" s="609" t="e">
        <f>VLOOKUP(#REF!,Sheet1!$A$4:$H$2722,7,1)</f>
        <v>#REF!</v>
      </c>
      <c r="D24" s="615" t="e">
        <f>VLOOKUP(#REF!,Sheet1!$A$4:$H$2722,7,1)</f>
        <v>#REF!</v>
      </c>
      <c r="E24" s="264" t="str">
        <f>IFERROR(VLOOKUP(A24,Sheet1!$A$4:$N$2722,7,1),"-")</f>
        <v>buc</v>
      </c>
      <c r="F24" s="238">
        <f>IFERROR(VLOOKUP(A24,Sheet1!$A$4:$N$2722,9,1),"-")</f>
        <v>0</v>
      </c>
      <c r="G24" s="264">
        <f>IFERROR(VLOOKUP(A24,Sheet1!$A$4:$N$2722,10,1),"-")</f>
        <v>0</v>
      </c>
      <c r="H24" s="264">
        <f>IFERROR(VLOOKUP(A24,Sheet1!$A$4:$N$2722,11,1),"-")</f>
        <v>0</v>
      </c>
      <c r="I24" s="302">
        <f>IFERROR(VLOOKUP($A24,Sheet1!$A$4:$H$2722,8,1),"-")</f>
        <v>21.1</v>
      </c>
      <c r="J24" s="43">
        <f>I24-(I24*Cuprins!$H$42)</f>
        <v>21.1</v>
      </c>
      <c r="K24" s="7"/>
      <c r="L24" s="811"/>
    </row>
    <row r="25" spans="1:12" ht="15" customHeight="1" x14ac:dyDescent="0.3">
      <c r="K25" s="9"/>
      <c r="L25" s="811"/>
    </row>
    <row r="26" spans="1:12" ht="15" customHeight="1" x14ac:dyDescent="0.3">
      <c r="L26" s="811"/>
    </row>
    <row r="27" spans="1:12" ht="15" customHeight="1" x14ac:dyDescent="0.3">
      <c r="K27" s="9"/>
      <c r="L27" s="811"/>
    </row>
    <row r="28" spans="1:12" ht="15" customHeight="1" x14ac:dyDescent="0.3">
      <c r="K28" s="9"/>
      <c r="L28" s="811"/>
    </row>
    <row r="29" spans="1:12" ht="15" customHeight="1" x14ac:dyDescent="0.3">
      <c r="K29" s="9"/>
      <c r="L29" s="811"/>
    </row>
    <row r="30" spans="1:12" ht="15" customHeight="1" x14ac:dyDescent="0.3">
      <c r="K30" s="9"/>
      <c r="L30" s="811"/>
    </row>
    <row r="31" spans="1:12" ht="15" customHeight="1" x14ac:dyDescent="0.3">
      <c r="K31" s="9"/>
      <c r="L31" s="811"/>
    </row>
    <row r="32" spans="1:12" ht="15" customHeight="1" x14ac:dyDescent="0.3">
      <c r="K32" s="9"/>
      <c r="L32" s="811"/>
    </row>
    <row r="33" spans="11:12" ht="15" customHeight="1" x14ac:dyDescent="0.3">
      <c r="K33" s="9"/>
      <c r="L33" s="811"/>
    </row>
    <row r="34" spans="11:12" ht="15" customHeight="1" x14ac:dyDescent="0.3">
      <c r="K34" s="9"/>
      <c r="L34" s="811"/>
    </row>
    <row r="35" spans="11:12" ht="15" customHeight="1" x14ac:dyDescent="0.3">
      <c r="K35" s="9"/>
      <c r="L35" s="811"/>
    </row>
    <row r="36" spans="11:12" ht="15" customHeight="1" x14ac:dyDescent="0.3">
      <c r="K36" s="9"/>
      <c r="L36" s="811"/>
    </row>
    <row r="37" spans="11:12" ht="15" customHeight="1" x14ac:dyDescent="0.3">
      <c r="L37" s="811"/>
    </row>
    <row r="38" spans="11:12" ht="15" customHeight="1" x14ac:dyDescent="0.3">
      <c r="L38" s="811"/>
    </row>
    <row r="39" spans="11:12" ht="15" customHeight="1" x14ac:dyDescent="0.3">
      <c r="L39" s="811"/>
    </row>
    <row r="40" spans="11:12" ht="15" customHeight="1" x14ac:dyDescent="0.3">
      <c r="L40" s="811"/>
    </row>
    <row r="41" spans="11:12" ht="15" customHeight="1" x14ac:dyDescent="0.3">
      <c r="L41" s="811"/>
    </row>
    <row r="42" spans="11:12" ht="15" customHeight="1" x14ac:dyDescent="0.3">
      <c r="L42" s="811"/>
    </row>
    <row r="43" spans="11:12" ht="15" customHeight="1" x14ac:dyDescent="0.3">
      <c r="L43" s="811"/>
    </row>
    <row r="44" spans="11:12" ht="15" customHeight="1" x14ac:dyDescent="0.3">
      <c r="K44" s="7"/>
      <c r="L44" s="811"/>
    </row>
    <row r="45" spans="11:12" ht="15" customHeight="1" x14ac:dyDescent="0.3">
      <c r="L45" s="811"/>
    </row>
    <row r="46" spans="11:12" ht="15" customHeight="1" x14ac:dyDescent="0.3">
      <c r="L46" s="811"/>
    </row>
    <row r="47" spans="11:12" ht="15" customHeight="1" x14ac:dyDescent="0.3">
      <c r="K47" s="9"/>
      <c r="L47" s="811"/>
    </row>
    <row r="48" spans="11:12" ht="15" customHeight="1" x14ac:dyDescent="0.3">
      <c r="L48" s="811"/>
    </row>
    <row r="49" spans="1:12" ht="15" customHeight="1" x14ac:dyDescent="0.3">
      <c r="L49" s="811"/>
    </row>
    <row r="50" spans="1:12" ht="15" customHeight="1" x14ac:dyDescent="0.3">
      <c r="L50" s="811"/>
    </row>
    <row r="51" spans="1:12" ht="15" customHeight="1" x14ac:dyDescent="0.3">
      <c r="K51" s="7"/>
      <c r="L51" s="811"/>
    </row>
    <row r="52" spans="1:12" ht="15" customHeight="1" x14ac:dyDescent="0.3">
      <c r="L52" s="811"/>
    </row>
    <row r="53" spans="1:12" ht="15" customHeight="1" x14ac:dyDescent="0.3">
      <c r="L53" s="811"/>
    </row>
    <row r="54" spans="1:12" ht="15" customHeight="1" x14ac:dyDescent="0.3">
      <c r="L54" s="815" t="s">
        <v>3314</v>
      </c>
    </row>
    <row r="55" spans="1:12" ht="15" customHeight="1" thickBot="1" x14ac:dyDescent="0.35">
      <c r="L55" s="815"/>
    </row>
    <row r="56" spans="1:12" ht="15" customHeight="1" x14ac:dyDescent="0.3">
      <c r="A56" s="686"/>
      <c r="B56" s="794" t="s">
        <v>3312</v>
      </c>
      <c r="C56" s="794"/>
      <c r="D56" s="794"/>
      <c r="E56" s="794"/>
      <c r="F56" s="794"/>
      <c r="G56" s="794"/>
      <c r="H56" s="794"/>
      <c r="I56" s="738"/>
      <c r="J56" s="664"/>
      <c r="K56" s="9"/>
      <c r="L56" s="815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5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5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815"/>
    </row>
    <row r="60" spans="1:12" ht="15" customHeight="1" x14ac:dyDescent="0.3">
      <c r="A60" s="667"/>
      <c r="B60" s="669" t="s">
        <v>3315</v>
      </c>
      <c r="C60" s="669"/>
      <c r="D60" s="669"/>
      <c r="E60" s="669"/>
      <c r="F60" s="669"/>
      <c r="G60" s="669"/>
      <c r="H60" s="669"/>
      <c r="I60" s="671"/>
      <c r="J60" s="672"/>
      <c r="L60" s="815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5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K62" s="7"/>
      <c r="L62" s="815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5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5"/>
    </row>
    <row r="65" spans="1:12" ht="15" customHeight="1" x14ac:dyDescent="0.3">
      <c r="A65" s="106">
        <f>Sheet1!A1978</f>
        <v>504032101000</v>
      </c>
      <c r="B65" s="773" t="str">
        <f>IFERROR(VLOOKUP(A65,Sheet1!$A$4:$H$2722,5,0),"-")</f>
        <v>Caparol Fassadenweiss 15 l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gal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221.61</v>
      </c>
      <c r="J65" s="26">
        <f>I65-(I65*Cuprins!$H$42)</f>
        <v>221.61</v>
      </c>
      <c r="L65" s="815"/>
    </row>
    <row r="66" spans="1:12" ht="15" customHeight="1" x14ac:dyDescent="0.3">
      <c r="A66" s="107">
        <f>Sheet1!A1979</f>
        <v>504032110500</v>
      </c>
      <c r="B66" s="744" t="str">
        <f>IFERROR(VLOOKUP(A66,Sheet1!$A$4:$H$2722,5,0),"-")</f>
        <v>Vopsea Superfassadenfarbe 15 l</v>
      </c>
      <c r="C66" s="728"/>
      <c r="D66" s="745"/>
      <c r="E66" s="235" t="str">
        <f>IFERROR(VLOOKUP(A66,Sheet1!$A$4:$N$2722,7,1),"-")</f>
        <v>gal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282.33</v>
      </c>
      <c r="J66" s="42">
        <f>I66-(I66*Cuprins!$H$42)</f>
        <v>282.33</v>
      </c>
      <c r="L66" s="815"/>
    </row>
    <row r="67" spans="1:12" ht="15" customHeight="1" x14ac:dyDescent="0.3">
      <c r="A67" s="106">
        <f>Sheet1!A1980</f>
        <v>504032119600</v>
      </c>
      <c r="B67" s="773" t="str">
        <f>IFERROR(VLOOKUP(A67,Sheet1!$A$4:$H$2722,5,0),"-")</f>
        <v>VOPSEA SuperFassadenfarbe, 10l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gal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167.58</v>
      </c>
      <c r="J67" s="26">
        <f>I67-(I67*Cuprins!$H$42)</f>
        <v>167.58</v>
      </c>
      <c r="L67" s="815"/>
    </row>
    <row r="68" spans="1:12" ht="15" customHeight="1" x14ac:dyDescent="0.3">
      <c r="A68" s="107">
        <f>Sheet1!A1981</f>
        <v>504032121500</v>
      </c>
      <c r="B68" s="744" t="str">
        <f>IFERROR(VLOOKUP(A68,Sheet1!$A$4:$H$2722,5,0),"-")</f>
        <v>Baza  SuperFassadenfarbe B1 2.5 L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gal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58.59</v>
      </c>
      <c r="J68" s="42">
        <f>I68-(I68*Cuprins!$H$42)</f>
        <v>58.59</v>
      </c>
      <c r="L68" s="815"/>
    </row>
    <row r="69" spans="1:12" ht="15" customHeight="1" x14ac:dyDescent="0.3">
      <c r="A69" s="106">
        <f>Sheet1!A1982</f>
        <v>504032122500</v>
      </c>
      <c r="B69" s="773" t="str">
        <f>IFERROR(VLOOKUP(A69,Sheet1!$A$4:$H$2722,5,0),"-")</f>
        <v>Muresko-plus Baza 1, 15 l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gal</v>
      </c>
      <c r="F69" s="247">
        <f>IFERROR(VLOOKUP(A69,Sheet1!$A$4:$N$2722,9,1),"-")</f>
        <v>0</v>
      </c>
      <c r="G69" s="247">
        <f>IFERROR(VLOOKUP(A69,Sheet1!$A$4:$N$2722,10,1),"-")</f>
        <v>0</v>
      </c>
      <c r="H69" s="247">
        <f>IFERROR(VLOOKUP(A69,Sheet1!$A$4:$N$2722,11,1),"-")</f>
        <v>0</v>
      </c>
      <c r="I69" s="26">
        <f>IFERROR(VLOOKUP($A69,Sheet1!$A$4:$H$2722,8,1),"-")</f>
        <v>467.67</v>
      </c>
      <c r="J69" s="26">
        <f>I69-(I69*Cuprins!$H$42)</f>
        <v>467.67</v>
      </c>
      <c r="L69" s="494">
        <f>L17+1</f>
        <v>131</v>
      </c>
    </row>
    <row r="70" spans="1:12" ht="15" customHeight="1" x14ac:dyDescent="0.3">
      <c r="A70" s="107">
        <f>Sheet1!A1983</f>
        <v>504032122700</v>
      </c>
      <c r="B70" s="744" t="str">
        <f>IFERROR(VLOOKUP(A70,Sheet1!$A$4:$H$2722,5,0),"-")</f>
        <v>Vopsea Muresko-plus Baza 1 15 lt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gal</v>
      </c>
      <c r="F70" s="237">
        <f>IFERROR(VLOOKUP(A70,Sheet1!$A$4:$N$2722,9,1),"-")</f>
        <v>0</v>
      </c>
      <c r="G70" s="242">
        <f>IFERROR(VLOOKUP(A70,Sheet1!$A$4:$N$2722,10,1),"-")</f>
        <v>0</v>
      </c>
      <c r="H70" s="235">
        <f>IFERROR(VLOOKUP(A70,Sheet1!$A$4:$N$2722,11,1),"-")</f>
        <v>0</v>
      </c>
      <c r="I70" s="292">
        <f>IFERROR(VLOOKUP($A70,Sheet1!$A$4:$H$2722,8,1),"-")</f>
        <v>378.97</v>
      </c>
      <c r="J70" s="42">
        <f>I70-(I70*Cuprins!$H$42)</f>
        <v>378.97</v>
      </c>
      <c r="K70" s="8"/>
      <c r="L70" s="494"/>
    </row>
    <row r="71" spans="1:12" ht="15" customHeight="1" x14ac:dyDescent="0.3">
      <c r="A71" s="106">
        <f>Sheet1!A1984</f>
        <v>504032122800</v>
      </c>
      <c r="B71" s="773" t="str">
        <f>IFERROR(VLOOKUP(A71,Sheet1!$A$4:$H$2722,5,0),"-")</f>
        <v>Vopsea Muresko Emotion 3161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gal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264.73</v>
      </c>
      <c r="J71" s="26">
        <f>I71-(I71*Cuprins!$H$42)</f>
        <v>264.73</v>
      </c>
      <c r="L71" s="816" t="s">
        <v>3315</v>
      </c>
    </row>
    <row r="72" spans="1:12" ht="15" customHeight="1" x14ac:dyDescent="0.3">
      <c r="A72" s="107">
        <f>Sheet1!A1985</f>
        <v>504032122900</v>
      </c>
      <c r="B72" s="744" t="str">
        <f>IFERROR(VLOOKUP(A72,Sheet1!$A$4:$H$2722,5,0),"-")</f>
        <v>Vopsea Muresko Emotion 3105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gal</v>
      </c>
      <c r="F72" s="237">
        <f>IFERROR(VLOOKUP(A72,Sheet1!$A$4:$N$2722,9,1),"-")</f>
        <v>0</v>
      </c>
      <c r="G72" s="242">
        <f>IFERROR(VLOOKUP(A72,Sheet1!$A$4:$N$2722,10,1),"-")</f>
        <v>0</v>
      </c>
      <c r="H72" s="235">
        <f>IFERROR(VLOOKUP(A72,Sheet1!$A$4:$N$2722,11,1),"-")</f>
        <v>0</v>
      </c>
      <c r="I72" s="292">
        <f>IFERROR(VLOOKUP($A72,Sheet1!$A$4:$H$2722,8,1),"-")</f>
        <v>337.8</v>
      </c>
      <c r="J72" s="42">
        <f>I72-(I72*Cuprins!$H$42)</f>
        <v>337.8</v>
      </c>
      <c r="L72" s="816"/>
    </row>
    <row r="73" spans="1:12" ht="15" customHeight="1" x14ac:dyDescent="0.3">
      <c r="A73" s="106">
        <f>Sheet1!A1986</f>
        <v>504032123000</v>
      </c>
      <c r="B73" s="773" t="str">
        <f>IFERROR(VLOOKUP(A73,Sheet1!$A$4:$H$2722,5,0),"-")</f>
        <v>Vopsea Muresko Emotion 3291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>gal</v>
      </c>
      <c r="F73" s="247">
        <f>IFERROR(VLOOKUP(A73,Sheet1!$A$4:$N$2722,9,1),"-")</f>
        <v>0</v>
      </c>
      <c r="G73" s="247">
        <f>IFERROR(VLOOKUP(A73,Sheet1!$A$4:$N$2722,10,1),"-")</f>
        <v>0</v>
      </c>
      <c r="H73" s="247">
        <f>IFERROR(VLOOKUP(A73,Sheet1!$A$4:$N$2722,11,1),"-")</f>
        <v>0</v>
      </c>
      <c r="I73" s="26">
        <f>IFERROR(VLOOKUP($A73,Sheet1!$A$4:$H$2722,8,1),"-")</f>
        <v>247.77</v>
      </c>
      <c r="J73" s="26">
        <f>I73-(I73*Cuprins!$H$42)</f>
        <v>247.77</v>
      </c>
      <c r="L73" s="816"/>
    </row>
    <row r="74" spans="1:12" ht="15" customHeight="1" x14ac:dyDescent="0.3">
      <c r="A74" s="107">
        <f>Sheet1!A1987</f>
        <v>504032123100</v>
      </c>
      <c r="B74" s="744" t="str">
        <f>IFERROR(VLOOKUP(A74,Sheet1!$A$4:$H$2722,5,0),"-")</f>
        <v>Vopsea Muresko-plus Baza 1 10 ltTibet 12</v>
      </c>
      <c r="C74" s="728" t="e">
        <f>VLOOKUP(#REF!,Sheet1!$A$4:$H$2722,7,1)</f>
        <v>#REF!</v>
      </c>
      <c r="D74" s="745" t="e">
        <f>VLOOKUP(#REF!,Sheet1!$A$4:$H$2722,7,1)</f>
        <v>#REF!</v>
      </c>
      <c r="E74" s="235" t="str">
        <f>IFERROR(VLOOKUP(A74,Sheet1!$A$4:$N$2722,7,1),"-")</f>
        <v>gal</v>
      </c>
      <c r="F74" s="237">
        <f>IFERROR(VLOOKUP(A74,Sheet1!$A$4:$N$2722,9,1),"-")</f>
        <v>0</v>
      </c>
      <c r="G74" s="242">
        <f>IFERROR(VLOOKUP(A74,Sheet1!$A$4:$N$2722,10,1),"-")</f>
        <v>0</v>
      </c>
      <c r="H74" s="235">
        <f>IFERROR(VLOOKUP(A74,Sheet1!$A$4:$N$2722,11,1),"-")</f>
        <v>0</v>
      </c>
      <c r="I74" s="292">
        <f>IFERROR(VLOOKUP($A74,Sheet1!$A$4:$H$2722,8,1),"-")</f>
        <v>259.58999999999997</v>
      </c>
      <c r="J74" s="42">
        <f>I74-(I74*Cuprins!$H$42)</f>
        <v>259.58999999999997</v>
      </c>
      <c r="L74" s="816"/>
    </row>
    <row r="75" spans="1:12" ht="15" customHeight="1" x14ac:dyDescent="0.3">
      <c r="A75" s="106">
        <f>Sheet1!A1988</f>
        <v>504032123200</v>
      </c>
      <c r="B75" s="773" t="str">
        <f>IFERROR(VLOOKUP(A75,Sheet1!$A$4:$H$2722,5,0),"-")</f>
        <v xml:space="preserve">Vopsea Muresko-plus Baza 1 10 lt Muskat </v>
      </c>
      <c r="C75" s="774" t="e">
        <f>VLOOKUP(#REF!,Sheet1!$A$4:$H$2722,7,1)</f>
        <v>#REF!</v>
      </c>
      <c r="D75" s="775" t="e">
        <f>VLOOKUP(#REF!,Sheet1!$A$4:$H$2722,7,1)</f>
        <v>#REF!</v>
      </c>
      <c r="E75" s="247" t="str">
        <f>IFERROR(VLOOKUP(A75,Sheet1!$A$4:$N$2722,7,1),"-")</f>
        <v>gal</v>
      </c>
      <c r="F75" s="247">
        <f>IFERROR(VLOOKUP(A75,Sheet1!$A$4:$N$2722,9,1),"-")</f>
        <v>0</v>
      </c>
      <c r="G75" s="247">
        <f>IFERROR(VLOOKUP(A75,Sheet1!$A$4:$N$2722,10,1),"-")</f>
        <v>0</v>
      </c>
      <c r="H75" s="247">
        <f>IFERROR(VLOOKUP(A75,Sheet1!$A$4:$N$2722,11,1),"-")</f>
        <v>0</v>
      </c>
      <c r="I75" s="26">
        <f>IFERROR(VLOOKUP($A75,Sheet1!$A$4:$H$2722,8,1),"-")</f>
        <v>238.68</v>
      </c>
      <c r="J75" s="26">
        <f>I75-(I75*Cuprins!$H$42)</f>
        <v>238.68</v>
      </c>
      <c r="L75" s="816"/>
    </row>
    <row r="76" spans="1:12" ht="15" customHeight="1" x14ac:dyDescent="0.3">
      <c r="A76" s="107">
        <f>Sheet1!A1989</f>
        <v>504032123500</v>
      </c>
      <c r="B76" s="744" t="str">
        <f>IFERROR(VLOOKUP(A76,Sheet1!$A$4:$H$2722,5,0),"-")</f>
        <v>Muresko-plus Baza 2, 14,7 l</v>
      </c>
      <c r="C76" s="728" t="e">
        <f>VLOOKUP(#REF!,Sheet1!$A$4:$H$2722,7,1)</f>
        <v>#REF!</v>
      </c>
      <c r="D76" s="745" t="e">
        <f>VLOOKUP(#REF!,Sheet1!$A$4:$H$2722,7,1)</f>
        <v>#REF!</v>
      </c>
      <c r="E76" s="235" t="str">
        <f>IFERROR(VLOOKUP(A76,Sheet1!$A$4:$N$2722,7,1),"-")</f>
        <v>gal</v>
      </c>
      <c r="F76" s="237">
        <f>IFERROR(VLOOKUP(A76,Sheet1!$A$4:$N$2722,9,1),"-")</f>
        <v>0</v>
      </c>
      <c r="G76" s="242">
        <f>IFERROR(VLOOKUP(A76,Sheet1!$A$4:$N$2722,10,1),"-")</f>
        <v>0</v>
      </c>
      <c r="H76" s="235">
        <f>IFERROR(VLOOKUP(A76,Sheet1!$A$4:$N$2722,11,1),"-")</f>
        <v>0</v>
      </c>
      <c r="I76" s="292">
        <f>IFERROR(VLOOKUP($A76,Sheet1!$A$4:$H$2722,8,1),"-")</f>
        <v>404.05</v>
      </c>
      <c r="J76" s="42">
        <f>I76-(I76*Cuprins!$H$42)</f>
        <v>404.05</v>
      </c>
      <c r="L76" s="816"/>
    </row>
    <row r="77" spans="1:12" ht="15" customHeight="1" x14ac:dyDescent="0.3">
      <c r="A77" s="106">
        <f>Sheet1!A1990</f>
        <v>504032124500</v>
      </c>
      <c r="B77" s="773" t="str">
        <f>IFERROR(VLOOKUP(A77,Sheet1!$A$4:$H$2722,5,0),"-")</f>
        <v>Muresko-plus Baza 3, 14,1 l</v>
      </c>
      <c r="C77" s="774" t="e">
        <f>VLOOKUP(#REF!,Sheet1!$A$4:$H$2722,7,1)</f>
        <v>#REF!</v>
      </c>
      <c r="D77" s="775" t="e">
        <f>VLOOKUP(#REF!,Sheet1!$A$4:$H$2722,7,1)</f>
        <v>#REF!</v>
      </c>
      <c r="E77" s="247" t="str">
        <f>IFERROR(VLOOKUP(A77,Sheet1!$A$4:$N$2722,7,1),"-")</f>
        <v>gal</v>
      </c>
      <c r="F77" s="247">
        <f>IFERROR(VLOOKUP(A77,Sheet1!$A$4:$N$2722,9,1),"-")</f>
        <v>0</v>
      </c>
      <c r="G77" s="247">
        <f>IFERROR(VLOOKUP(A77,Sheet1!$A$4:$N$2722,10,1),"-")</f>
        <v>0</v>
      </c>
      <c r="H77" s="247">
        <f>IFERROR(VLOOKUP(A77,Sheet1!$A$4:$N$2722,11,1),"-")</f>
        <v>0</v>
      </c>
      <c r="I77" s="26">
        <f>IFERROR(VLOOKUP($A77,Sheet1!$A$4:$H$2722,8,1),"-")</f>
        <v>363.78</v>
      </c>
      <c r="J77" s="26">
        <f>I77-(I77*Cuprins!$H$42)</f>
        <v>363.78</v>
      </c>
      <c r="L77" s="816"/>
    </row>
    <row r="78" spans="1:12" ht="15" customHeight="1" x14ac:dyDescent="0.3">
      <c r="A78" s="107">
        <f>Sheet1!A1991</f>
        <v>504032125500</v>
      </c>
      <c r="B78" s="744" t="str">
        <f>IFERROR(VLOOKUP(A78,Sheet1!$A$4:$H$2722,5,0),"-")</f>
        <v>Baza  Muresko-plus B1    10 Litr.</v>
      </c>
      <c r="C78" s="728" t="e">
        <f>VLOOKUP(#REF!,Sheet1!$A$4:$H$2722,7,1)</f>
        <v>#REF!</v>
      </c>
      <c r="D78" s="745" t="e">
        <f>VLOOKUP(#REF!,Sheet1!$A$4:$H$2722,7,1)</f>
        <v>#REF!</v>
      </c>
      <c r="E78" s="235" t="str">
        <f>IFERROR(VLOOKUP(A78,Sheet1!$A$4:$N$2722,7,1),"-")</f>
        <v>gal</v>
      </c>
      <c r="F78" s="237">
        <f>IFERROR(VLOOKUP(A78,Sheet1!$A$4:$N$2722,9,1),"-")</f>
        <v>0</v>
      </c>
      <c r="G78" s="242">
        <f>IFERROR(VLOOKUP(A78,Sheet1!$A$4:$N$2722,10,1),"-")</f>
        <v>0</v>
      </c>
      <c r="H78" s="235">
        <f>IFERROR(VLOOKUP(A78,Sheet1!$A$4:$N$2722,11,1),"-")</f>
        <v>0</v>
      </c>
      <c r="I78" s="292">
        <f>IFERROR(VLOOKUP($A78,Sheet1!$A$4:$H$2722,8,1),"-")</f>
        <v>338.6</v>
      </c>
      <c r="J78" s="42">
        <f>I78-(I78*Cuprins!$H$42)</f>
        <v>338.6</v>
      </c>
      <c r="L78" s="816"/>
    </row>
    <row r="79" spans="1:12" ht="15" customHeight="1" x14ac:dyDescent="0.3">
      <c r="A79" s="106">
        <f>Sheet1!A1992</f>
        <v>504032126500</v>
      </c>
      <c r="B79" s="773" t="str">
        <f>IFERROR(VLOOKUP(A79,Sheet1!$A$4:$H$2722,5,0),"-")</f>
        <v>Baza  Muresko-plus  B2     9.8 Litr.</v>
      </c>
      <c r="C79" s="774" t="e">
        <f>VLOOKUP(#REF!,Sheet1!$A$4:$H$2722,7,1)</f>
        <v>#REF!</v>
      </c>
      <c r="D79" s="775" t="e">
        <f>VLOOKUP(#REF!,Sheet1!$A$4:$H$2722,7,1)</f>
        <v>#REF!</v>
      </c>
      <c r="E79" s="247" t="str">
        <f>IFERROR(VLOOKUP(A79,Sheet1!$A$4:$N$2722,7,1),"-")</f>
        <v>gal</v>
      </c>
      <c r="F79" s="247">
        <f>IFERROR(VLOOKUP(A79,Sheet1!$A$4:$N$2722,9,1),"-")</f>
        <v>0</v>
      </c>
      <c r="G79" s="247">
        <f>IFERROR(VLOOKUP(A79,Sheet1!$A$4:$N$2722,10,1),"-")</f>
        <v>0</v>
      </c>
      <c r="H79" s="247">
        <f>IFERROR(VLOOKUP(A79,Sheet1!$A$4:$N$2722,11,1),"-")</f>
        <v>0</v>
      </c>
      <c r="I79" s="26">
        <f>IFERROR(VLOOKUP($A79,Sheet1!$A$4:$H$2722,8,1),"-")</f>
        <v>287.2</v>
      </c>
      <c r="J79" s="26">
        <f>I79-(I79*Cuprins!$H$42)</f>
        <v>287.2</v>
      </c>
      <c r="K79" s="7"/>
      <c r="L79" s="816"/>
    </row>
    <row r="80" spans="1:12" ht="15" customHeight="1" x14ac:dyDescent="0.3">
      <c r="A80" s="107">
        <f>Sheet1!A1993</f>
        <v>504032127500</v>
      </c>
      <c r="B80" s="744" t="str">
        <f>IFERROR(VLOOKUP(A80,Sheet1!$A$4:$H$2722,5,0),"-")</f>
        <v>Baza  Muresko-plus B3    9.4 Liter</v>
      </c>
      <c r="C80" s="728" t="e">
        <f>VLOOKUP(#REF!,Sheet1!$A$4:$H$2722,7,1)</f>
        <v>#REF!</v>
      </c>
      <c r="D80" s="745" t="e">
        <f>VLOOKUP(#REF!,Sheet1!$A$4:$H$2722,7,1)</f>
        <v>#REF!</v>
      </c>
      <c r="E80" s="235" t="str">
        <f>IFERROR(VLOOKUP(A80,Sheet1!$A$4:$N$2722,7,1),"-")</f>
        <v>gal</v>
      </c>
      <c r="F80" s="237">
        <f>IFERROR(VLOOKUP(A80,Sheet1!$A$4:$N$2722,9,1),"-")</f>
        <v>0</v>
      </c>
      <c r="G80" s="242">
        <f>IFERROR(VLOOKUP(A80,Sheet1!$A$4:$N$2722,10,1),"-")</f>
        <v>0</v>
      </c>
      <c r="H80" s="235">
        <f>IFERROR(VLOOKUP(A80,Sheet1!$A$4:$N$2722,11,1),"-")</f>
        <v>0</v>
      </c>
      <c r="I80" s="292">
        <f>IFERROR(VLOOKUP($A80,Sheet1!$A$4:$H$2722,8,1),"-")</f>
        <v>264.37</v>
      </c>
      <c r="J80" s="42">
        <f>I80-(I80*Cuprins!$H$42)</f>
        <v>264.37</v>
      </c>
      <c r="K80" s="9"/>
      <c r="L80" s="816"/>
    </row>
    <row r="81" spans="1:12" ht="15" customHeight="1" x14ac:dyDescent="0.3">
      <c r="A81" s="106">
        <f>Sheet1!A1994</f>
        <v>504032128500</v>
      </c>
      <c r="B81" s="773" t="str">
        <f>IFERROR(VLOOKUP(A81,Sheet1!$A$4:$H$2722,5,0),"-")</f>
        <v>Baza  Muresko-plus B1 2.5 L</v>
      </c>
      <c r="C81" s="774" t="e">
        <f>VLOOKUP(#REF!,Sheet1!$A$4:$H$2722,7,1)</f>
        <v>#REF!</v>
      </c>
      <c r="D81" s="775" t="e">
        <f>VLOOKUP(#REF!,Sheet1!$A$4:$H$2722,7,1)</f>
        <v>#REF!</v>
      </c>
      <c r="E81" s="247" t="str">
        <f>IFERROR(VLOOKUP(A81,Sheet1!$A$4:$N$2722,7,1),"-")</f>
        <v>gal</v>
      </c>
      <c r="F81" s="247">
        <f>IFERROR(VLOOKUP(A81,Sheet1!$A$4:$N$2722,9,1),"-")</f>
        <v>0</v>
      </c>
      <c r="G81" s="247">
        <f>IFERROR(VLOOKUP(A81,Sheet1!$A$4:$N$2722,10,1),"-")</f>
        <v>0</v>
      </c>
      <c r="H81" s="247">
        <f>IFERROR(VLOOKUP(A81,Sheet1!$A$4:$N$2722,11,1),"-")</f>
        <v>0</v>
      </c>
      <c r="I81" s="26">
        <f>IFERROR(VLOOKUP($A81,Sheet1!$A$4:$H$2722,8,1),"-")</f>
        <v>100.58</v>
      </c>
      <c r="J81" s="26">
        <f>I81-(I81*Cuprins!$H$42)</f>
        <v>100.58</v>
      </c>
      <c r="L81" s="816"/>
    </row>
    <row r="82" spans="1:12" ht="15" customHeight="1" x14ac:dyDescent="0.3">
      <c r="A82" s="107">
        <f>Sheet1!A1995</f>
        <v>504032130500</v>
      </c>
      <c r="B82" s="744" t="str">
        <f>IFERROR(VLOOKUP(A82,Sheet1!$A$4:$H$2722,5,0),"-")</f>
        <v>Baza  Muresko-plus  B3 2.35 L</v>
      </c>
      <c r="C82" s="728" t="e">
        <f>VLOOKUP(#REF!,Sheet1!$A$4:$H$2722,7,1)</f>
        <v>#REF!</v>
      </c>
      <c r="D82" s="745" t="e">
        <f>VLOOKUP(#REF!,Sheet1!$A$4:$H$2722,7,1)</f>
        <v>#REF!</v>
      </c>
      <c r="E82" s="235" t="str">
        <f>IFERROR(VLOOKUP(A82,Sheet1!$A$4:$N$2722,7,1),"-")</f>
        <v>gal</v>
      </c>
      <c r="F82" s="237">
        <f>IFERROR(VLOOKUP(A82,Sheet1!$A$4:$N$2722,9,1),"-")</f>
        <v>0</v>
      </c>
      <c r="G82" s="242">
        <f>IFERROR(VLOOKUP(A82,Sheet1!$A$4:$N$2722,10,1),"-")</f>
        <v>0</v>
      </c>
      <c r="H82" s="235">
        <f>IFERROR(VLOOKUP(A82,Sheet1!$A$4:$N$2722,11,1),"-")</f>
        <v>0</v>
      </c>
      <c r="I82" s="292">
        <f>IFERROR(VLOOKUP($A82,Sheet1!$A$4:$H$2722,8,1),"-")</f>
        <v>67.930000000000007</v>
      </c>
      <c r="J82" s="42">
        <f>I82-(I82*Cuprins!$H$42)</f>
        <v>67.930000000000007</v>
      </c>
      <c r="K82" s="9"/>
      <c r="L82" s="816"/>
    </row>
    <row r="83" spans="1:12" ht="15" customHeight="1" x14ac:dyDescent="0.3">
      <c r="A83" s="106">
        <f>Sheet1!A1996</f>
        <v>504032134500</v>
      </c>
      <c r="B83" s="773" t="str">
        <f>IFERROR(VLOOKUP(A83,Sheet1!$A$4:$H$2722,5,0),"-")</f>
        <v>Baza  Amphibolin  B1  2,5 Ltr.</v>
      </c>
      <c r="C83" s="774" t="e">
        <f>VLOOKUP(#REF!,Sheet1!$A$4:$H$2722,7,1)</f>
        <v>#REF!</v>
      </c>
      <c r="D83" s="775" t="e">
        <f>VLOOKUP(#REF!,Sheet1!$A$4:$H$2722,7,1)</f>
        <v>#REF!</v>
      </c>
      <c r="E83" s="247" t="str">
        <f>IFERROR(VLOOKUP(A83,Sheet1!$A$4:$N$2722,7,1),"-")</f>
        <v>gal</v>
      </c>
      <c r="F83" s="247">
        <f>IFERROR(VLOOKUP(A83,Sheet1!$A$4:$N$2722,9,1),"-")</f>
        <v>0</v>
      </c>
      <c r="G83" s="247">
        <f>IFERROR(VLOOKUP(A83,Sheet1!$A$4:$N$2722,10,1),"-")</f>
        <v>0</v>
      </c>
      <c r="H83" s="247">
        <f>IFERROR(VLOOKUP(A83,Sheet1!$A$4:$N$2722,11,1),"-")</f>
        <v>0</v>
      </c>
      <c r="I83" s="26">
        <f>IFERROR(VLOOKUP($A83,Sheet1!$A$4:$H$2722,8,1),"-")</f>
        <v>181.88</v>
      </c>
      <c r="J83" s="26">
        <f>I83-(I83*Cuprins!$H$42)</f>
        <v>181.88</v>
      </c>
      <c r="K83" s="9"/>
      <c r="L83" s="816"/>
    </row>
    <row r="84" spans="1:12" ht="15" customHeight="1" x14ac:dyDescent="0.3">
      <c r="A84" s="107">
        <f>Sheet1!A1997</f>
        <v>504032135000</v>
      </c>
      <c r="B84" s="744" t="str">
        <f>IFERROR(VLOOKUP(A84,Sheet1!$A$4:$H$2722,5,0),"-")</f>
        <v>Baza  Amphibolin  B1  5 Ltr.</v>
      </c>
      <c r="C84" s="728" t="e">
        <f>VLOOKUP(#REF!,Sheet1!$A$4:$H$2722,7,1)</f>
        <v>#REF!</v>
      </c>
      <c r="D84" s="745" t="e">
        <f>VLOOKUP(#REF!,Sheet1!$A$4:$H$2722,7,1)</f>
        <v>#REF!</v>
      </c>
      <c r="E84" s="235" t="str">
        <f>IFERROR(VLOOKUP(A84,Sheet1!$A$4:$N$2722,7,1),"-")</f>
        <v>gal</v>
      </c>
      <c r="F84" s="237">
        <f>IFERROR(VLOOKUP(A84,Sheet1!$A$4:$N$2722,9,1),"-")</f>
        <v>0</v>
      </c>
      <c r="G84" s="242">
        <f>IFERROR(VLOOKUP(A84,Sheet1!$A$4:$N$2722,10,1),"-")</f>
        <v>0</v>
      </c>
      <c r="H84" s="235">
        <f>IFERROR(VLOOKUP(A84,Sheet1!$A$4:$N$2722,11,1),"-")</f>
        <v>0</v>
      </c>
      <c r="I84" s="292">
        <f>IFERROR(VLOOKUP($A84,Sheet1!$A$4:$H$2722,8,1),"-")</f>
        <v>306.48</v>
      </c>
      <c r="J84" s="42">
        <f>I84-(I84*Cuprins!$H$42)</f>
        <v>306.48</v>
      </c>
      <c r="K84" s="9"/>
      <c r="L84" s="816"/>
    </row>
    <row r="85" spans="1:12" ht="15" customHeight="1" x14ac:dyDescent="0.3">
      <c r="A85" s="106">
        <f>Sheet1!A1998</f>
        <v>504032135500</v>
      </c>
      <c r="B85" s="773" t="str">
        <f>IFERROR(VLOOKUP(A85,Sheet1!$A$4:$H$2722,5,0),"-")</f>
        <v>Baza  Amphibolin  B1  10 Ltr.</v>
      </c>
      <c r="C85" s="774" t="e">
        <f>VLOOKUP(#REF!,Sheet1!$A$4:$H$2722,7,1)</f>
        <v>#REF!</v>
      </c>
      <c r="D85" s="775" t="e">
        <f>VLOOKUP(#REF!,Sheet1!$A$4:$H$2722,7,1)</f>
        <v>#REF!</v>
      </c>
      <c r="E85" s="247" t="str">
        <f>IFERROR(VLOOKUP(A85,Sheet1!$A$4:$N$2722,7,1),"-")</f>
        <v>gal</v>
      </c>
      <c r="F85" s="247">
        <f>IFERROR(VLOOKUP(A85,Sheet1!$A$4:$N$2722,9,1),"-")</f>
        <v>0</v>
      </c>
      <c r="G85" s="247">
        <f>IFERROR(VLOOKUP(A85,Sheet1!$A$4:$N$2722,10,1),"-")</f>
        <v>0</v>
      </c>
      <c r="H85" s="247">
        <f>IFERROR(VLOOKUP(A85,Sheet1!$A$4:$N$2722,11,1),"-")</f>
        <v>0</v>
      </c>
      <c r="I85" s="26">
        <f>IFERROR(VLOOKUP($A85,Sheet1!$A$4:$H$2722,8,1),"-")</f>
        <v>619.41</v>
      </c>
      <c r="J85" s="26">
        <f>I85-(I85*Cuprins!$H$42)</f>
        <v>619.41</v>
      </c>
      <c r="K85" s="9"/>
      <c r="L85" s="816"/>
    </row>
    <row r="86" spans="1:12" ht="15" customHeight="1" x14ac:dyDescent="0.3">
      <c r="A86" s="107">
        <f>Sheet1!A1999</f>
        <v>504032135600</v>
      </c>
      <c r="B86" s="744" t="str">
        <f>IFERROR(VLOOKUP(A86,Sheet1!$A$4:$H$2722,5,0),"-")</f>
        <v>Caparol Amphibolin 12,5 ltr</v>
      </c>
      <c r="C86" s="728" t="e">
        <f>VLOOKUP(#REF!,Sheet1!$A$4:$H$2722,7,1)</f>
        <v>#REF!</v>
      </c>
      <c r="D86" s="745" t="e">
        <f>VLOOKUP(#REF!,Sheet1!$A$4:$H$2722,7,1)</f>
        <v>#REF!</v>
      </c>
      <c r="E86" s="235" t="str">
        <f>IFERROR(VLOOKUP(A86,Sheet1!$A$4:$N$2722,7,1),"-")</f>
        <v>gal</v>
      </c>
      <c r="F86" s="237">
        <f>IFERROR(VLOOKUP(A86,Sheet1!$A$4:$N$2722,9,1),"-")</f>
        <v>0</v>
      </c>
      <c r="G86" s="242">
        <f>IFERROR(VLOOKUP(A86,Sheet1!$A$4:$N$2722,10,1),"-")</f>
        <v>0</v>
      </c>
      <c r="H86" s="235">
        <f>IFERROR(VLOOKUP(A86,Sheet1!$A$4:$N$2722,11,1),"-")</f>
        <v>0</v>
      </c>
      <c r="I86" s="292">
        <f>IFERROR(VLOOKUP($A86,Sheet1!$A$4:$H$2722,8,1),"-")</f>
        <v>776.06</v>
      </c>
      <c r="J86" s="42">
        <f>I86-(I86*Cuprins!$H$42)</f>
        <v>776.06</v>
      </c>
      <c r="K86" s="9"/>
      <c r="L86" s="816"/>
    </row>
    <row r="87" spans="1:12" ht="15" customHeight="1" x14ac:dyDescent="0.3">
      <c r="A87" s="106">
        <f>Sheet1!A2000</f>
        <v>504032135800</v>
      </c>
      <c r="B87" s="773" t="str">
        <f>IFERROR(VLOOKUP(A87,Sheet1!$A$4:$H$2722,5,0),"-")</f>
        <v>Baza  Amphibolin MOE B2   1,25 Ltr.</v>
      </c>
      <c r="C87" s="774" t="e">
        <f>VLOOKUP(#REF!,Sheet1!$A$4:$H$2722,7,1)</f>
        <v>#REF!</v>
      </c>
      <c r="D87" s="775" t="e">
        <f>VLOOKUP(#REF!,Sheet1!$A$4:$H$2722,7,1)</f>
        <v>#REF!</v>
      </c>
      <c r="E87" s="247" t="str">
        <f>IFERROR(VLOOKUP(A87,Sheet1!$A$4:$N$2722,7,1),"-")</f>
        <v>gal</v>
      </c>
      <c r="F87" s="247">
        <f>IFERROR(VLOOKUP(A87,Sheet1!$A$4:$N$2722,9,1),"-")</f>
        <v>0</v>
      </c>
      <c r="G87" s="247">
        <f>IFERROR(VLOOKUP(A87,Sheet1!$A$4:$N$2722,10,1),"-")</f>
        <v>0</v>
      </c>
      <c r="H87" s="247">
        <f>IFERROR(VLOOKUP(A87,Sheet1!$A$4:$N$2722,11,1),"-")</f>
        <v>0</v>
      </c>
      <c r="I87" s="26">
        <f>IFERROR(VLOOKUP($A87,Sheet1!$A$4:$H$2722,8,1),"-")</f>
        <v>128.88</v>
      </c>
      <c r="J87" s="26">
        <f>I87-(I87*Cuprins!$H$42)</f>
        <v>128.88</v>
      </c>
      <c r="K87" s="9"/>
      <c r="L87" s="816"/>
    </row>
    <row r="88" spans="1:12" ht="15" customHeight="1" x14ac:dyDescent="0.3">
      <c r="A88" s="107">
        <f>Sheet1!A2001</f>
        <v>504032136000</v>
      </c>
      <c r="B88" s="744" t="str">
        <f>IFERROR(VLOOKUP(A88,Sheet1!$A$4:$H$2722,5,0),"-")</f>
        <v>Baza  Amphibolin  B2  5 Ltr.</v>
      </c>
      <c r="C88" s="728" t="e">
        <f>VLOOKUP(#REF!,Sheet1!$A$4:$H$2722,7,1)</f>
        <v>#REF!</v>
      </c>
      <c r="D88" s="745" t="e">
        <f>VLOOKUP(#REF!,Sheet1!$A$4:$H$2722,7,1)</f>
        <v>#REF!</v>
      </c>
      <c r="E88" s="235" t="str">
        <f>IFERROR(VLOOKUP(A88,Sheet1!$A$4:$N$2722,7,1),"-")</f>
        <v>gal</v>
      </c>
      <c r="F88" s="237">
        <f>IFERROR(VLOOKUP(A88,Sheet1!$A$4:$N$2722,9,1),"-")</f>
        <v>0</v>
      </c>
      <c r="G88" s="242">
        <f>IFERROR(VLOOKUP(A88,Sheet1!$A$4:$N$2722,10,1),"-")</f>
        <v>0</v>
      </c>
      <c r="H88" s="235">
        <f>IFERROR(VLOOKUP(A88,Sheet1!$A$4:$N$2722,11,1),"-")</f>
        <v>0</v>
      </c>
      <c r="I88" s="292">
        <f>IFERROR(VLOOKUP($A88,Sheet1!$A$4:$H$2722,8,1),"-")</f>
        <v>283.14</v>
      </c>
      <c r="J88" s="42">
        <f>I88-(I88*Cuprins!$H$42)</f>
        <v>283.14</v>
      </c>
      <c r="K88" s="9"/>
      <c r="L88" s="816"/>
    </row>
    <row r="89" spans="1:12" ht="15" customHeight="1" x14ac:dyDescent="0.3">
      <c r="A89" s="106">
        <f>Sheet1!A2002</f>
        <v>504032137500</v>
      </c>
      <c r="B89" s="773" t="str">
        <f>IFERROR(VLOOKUP(A89,Sheet1!$A$4:$H$2722,5,0),"-")</f>
        <v>Baza  Amphibolin  B3  2,35 Ltr.</v>
      </c>
      <c r="C89" s="774" t="e">
        <f>VLOOKUP(#REF!,Sheet1!$A$4:$H$2722,7,1)</f>
        <v>#REF!</v>
      </c>
      <c r="D89" s="775" t="e">
        <f>VLOOKUP(#REF!,Sheet1!$A$4:$H$2722,7,1)</f>
        <v>#REF!</v>
      </c>
      <c r="E89" s="247" t="str">
        <f>IFERROR(VLOOKUP(A89,Sheet1!$A$4:$N$2722,7,1),"-")</f>
        <v>gal</v>
      </c>
      <c r="F89" s="247">
        <f>IFERROR(VLOOKUP(A89,Sheet1!$A$4:$N$2722,9,1),"-")</f>
        <v>0</v>
      </c>
      <c r="G89" s="247">
        <f>IFERROR(VLOOKUP(A89,Sheet1!$A$4:$N$2722,10,1),"-")</f>
        <v>0</v>
      </c>
      <c r="H89" s="247">
        <f>IFERROR(VLOOKUP(A89,Sheet1!$A$4:$N$2722,11,1),"-")</f>
        <v>0</v>
      </c>
      <c r="I89" s="26">
        <f>IFERROR(VLOOKUP($A89,Sheet1!$A$4:$H$2722,8,1),"-")</f>
        <v>143.97999999999999</v>
      </c>
      <c r="J89" s="26">
        <f>I89-(I89*Cuprins!$H$42)</f>
        <v>143.97999999999999</v>
      </c>
      <c r="K89" s="9"/>
      <c r="L89" s="816"/>
    </row>
    <row r="90" spans="1:12" ht="15" customHeight="1" x14ac:dyDescent="0.3">
      <c r="A90" s="107">
        <f>Sheet1!A2003</f>
        <v>504032138000</v>
      </c>
      <c r="B90" s="744" t="str">
        <f>IFERROR(VLOOKUP(A90,Sheet1!$A$4:$H$2722,5,0),"-")</f>
        <v>Baza  Amphibolin  B3  4,7 Ltr.</v>
      </c>
      <c r="C90" s="728" t="e">
        <f>VLOOKUP(#REF!,Sheet1!$A$4:$H$2722,7,1)</f>
        <v>#REF!</v>
      </c>
      <c r="D90" s="745" t="e">
        <f>VLOOKUP(#REF!,Sheet1!$A$4:$H$2722,7,1)</f>
        <v>#REF!</v>
      </c>
      <c r="E90" s="235" t="str">
        <f>IFERROR(VLOOKUP(A90,Sheet1!$A$4:$N$2722,7,1),"-")</f>
        <v>gal</v>
      </c>
      <c r="F90" s="237">
        <f>IFERROR(VLOOKUP(A90,Sheet1!$A$4:$N$2722,9,1),"-")</f>
        <v>0</v>
      </c>
      <c r="G90" s="242">
        <f>IFERROR(VLOOKUP(A90,Sheet1!$A$4:$N$2722,10,1),"-")</f>
        <v>0</v>
      </c>
      <c r="H90" s="235">
        <f>IFERROR(VLOOKUP(A90,Sheet1!$A$4:$N$2722,11,1),"-")</f>
        <v>0</v>
      </c>
      <c r="I90" s="292">
        <f>IFERROR(VLOOKUP($A90,Sheet1!$A$4:$H$2722,8,1),"-")</f>
        <v>239.64</v>
      </c>
      <c r="J90" s="42">
        <f>I90-(I90*Cuprins!$H$42)</f>
        <v>239.64</v>
      </c>
      <c r="K90" s="9"/>
      <c r="L90" s="816"/>
    </row>
    <row r="91" spans="1:12" ht="15" customHeight="1" x14ac:dyDescent="0.3">
      <c r="A91" s="106">
        <f>Sheet1!A2004</f>
        <v>504032139500</v>
      </c>
      <c r="B91" s="773" t="str">
        <f>IFERROR(VLOOKUP(A91,Sheet1!$A$4:$H$2722,5,0),"-")</f>
        <v>Baza  Amphibolin  B3  9,4 Ltr.</v>
      </c>
      <c r="C91" s="774" t="e">
        <f>VLOOKUP(#REF!,Sheet1!$A$4:$H$2722,7,1)</f>
        <v>#REF!</v>
      </c>
      <c r="D91" s="775" t="e">
        <f>VLOOKUP(#REF!,Sheet1!$A$4:$H$2722,7,1)</f>
        <v>#REF!</v>
      </c>
      <c r="E91" s="247" t="str">
        <f>IFERROR(VLOOKUP(A91,Sheet1!$A$4:$N$2722,7,1),"-")</f>
        <v>gal</v>
      </c>
      <c r="F91" s="247">
        <f>IFERROR(VLOOKUP(A91,Sheet1!$A$4:$N$2722,9,1),"-")</f>
        <v>0</v>
      </c>
      <c r="G91" s="247">
        <f>IFERROR(VLOOKUP(A91,Sheet1!$A$4:$N$2722,10,1),"-")</f>
        <v>0</v>
      </c>
      <c r="H91" s="247">
        <f>IFERROR(VLOOKUP(A91,Sheet1!$A$4:$N$2722,11,1),"-")</f>
        <v>0</v>
      </c>
      <c r="I91" s="26">
        <f>IFERROR(VLOOKUP($A91,Sheet1!$A$4:$H$2722,8,1),"-")</f>
        <v>458.62</v>
      </c>
      <c r="J91" s="26">
        <f>I91-(I91*Cuprins!$H$42)</f>
        <v>458.62</v>
      </c>
      <c r="K91" s="9"/>
      <c r="L91" s="816"/>
    </row>
    <row r="92" spans="1:12" ht="15" customHeight="1" x14ac:dyDescent="0.3">
      <c r="A92" s="107">
        <f>Sheet1!A2005</f>
        <v>504032149500</v>
      </c>
      <c r="B92" s="744" t="str">
        <f>IFERROR(VLOOKUP(A92,Sheet1!$A$4:$H$2722,5,0),"-")</f>
        <v>Capatherm Acepyritforte   Sac 20kg</v>
      </c>
      <c r="C92" s="728" t="e">
        <f>VLOOKUP(#REF!,Sheet1!$A$4:$H$2722,7,1)</f>
        <v>#REF!</v>
      </c>
      <c r="D92" s="745" t="e">
        <f>VLOOKUP(#REF!,Sheet1!$A$4:$H$2722,7,1)</f>
        <v>#REF!</v>
      </c>
      <c r="E92" s="235" t="str">
        <f>IFERROR(VLOOKUP(A92,Sheet1!$A$4:$N$2722,7,1),"-")</f>
        <v xml:space="preserve">kg </v>
      </c>
      <c r="F92" s="237">
        <f>IFERROR(VLOOKUP(A92,Sheet1!$A$4:$N$2722,9,1),"-")</f>
        <v>0</v>
      </c>
      <c r="G92" s="242">
        <f>IFERROR(VLOOKUP(A92,Sheet1!$A$4:$N$2722,10,1),"-")</f>
        <v>0</v>
      </c>
      <c r="H92" s="235">
        <f>IFERROR(VLOOKUP(A92,Sheet1!$A$4:$N$2722,11,1),"-")</f>
        <v>0</v>
      </c>
      <c r="I92" s="292">
        <f>IFERROR(VLOOKUP($A92,Sheet1!$A$4:$H$2722,8,1),"-")</f>
        <v>32.35</v>
      </c>
      <c r="J92" s="42">
        <f>I92-(I92*Cuprins!$H$42)</f>
        <v>32.35</v>
      </c>
      <c r="L92" s="816"/>
    </row>
    <row r="93" spans="1:12" ht="15" customHeight="1" x14ac:dyDescent="0.3">
      <c r="A93" s="106">
        <f>Sheet1!A2006</f>
        <v>504032150000</v>
      </c>
      <c r="B93" s="773" t="str">
        <f>IFERROR(VLOOKUP(A93,Sheet1!$A$4:$H$2722,5,0),"-")</f>
        <v>Caparol Histolith Fassadenkalk 12,5 lt</v>
      </c>
      <c r="C93" s="774" t="e">
        <f>VLOOKUP(#REF!,Sheet1!$A$4:$H$2722,7,1)</f>
        <v>#REF!</v>
      </c>
      <c r="D93" s="775" t="e">
        <f>VLOOKUP(#REF!,Sheet1!$A$4:$H$2722,7,1)</f>
        <v>#REF!</v>
      </c>
      <c r="E93" s="247" t="str">
        <f>IFERROR(VLOOKUP(A93,Sheet1!$A$4:$N$2722,7,1),"-")</f>
        <v>gal</v>
      </c>
      <c r="F93" s="247">
        <f>IFERROR(VLOOKUP(A93,Sheet1!$A$4:$N$2722,9,1),"-")</f>
        <v>0</v>
      </c>
      <c r="G93" s="247">
        <f>IFERROR(VLOOKUP(A93,Sheet1!$A$4:$N$2722,10,1),"-")</f>
        <v>0</v>
      </c>
      <c r="H93" s="247">
        <f>IFERROR(VLOOKUP(A93,Sheet1!$A$4:$N$2722,11,1),"-")</f>
        <v>0</v>
      </c>
      <c r="I93" s="26">
        <f>IFERROR(VLOOKUP($A93,Sheet1!$A$4:$H$2722,8,1),"-")</f>
        <v>525.69000000000005</v>
      </c>
      <c r="J93" s="26">
        <f>I93-(I93*Cuprins!$H$42)</f>
        <v>525.69000000000005</v>
      </c>
      <c r="L93" s="816"/>
    </row>
    <row r="94" spans="1:12" ht="15" customHeight="1" x14ac:dyDescent="0.3">
      <c r="A94" s="108">
        <f>Sheet1!A2007</f>
        <v>504032280000</v>
      </c>
      <c r="B94" s="614" t="str">
        <f>IFERROR(VLOOKUP(A94,Sheet1!$A$4:$H$2722,5,0),"-")</f>
        <v xml:space="preserve">VOPSEA SuperFassadenfarbe B1, 15l </v>
      </c>
      <c r="C94" s="609" t="e">
        <f>VLOOKUP(#REF!,Sheet1!$A$4:$H$2722,7,1)</f>
        <v>#REF!</v>
      </c>
      <c r="D94" s="615" t="e">
        <f>VLOOKUP(#REF!,Sheet1!$A$4:$H$2722,7,1)</f>
        <v>#REF!</v>
      </c>
      <c r="E94" s="264" t="str">
        <f>IFERROR(VLOOKUP(A94,Sheet1!$A$4:$N$2722,7,1),"-")</f>
        <v>gal</v>
      </c>
      <c r="F94" s="238">
        <f>IFERROR(VLOOKUP(A94,Sheet1!$A$4:$N$2722,9,1),"-")</f>
        <v>0</v>
      </c>
      <c r="G94" s="264">
        <f>IFERROR(VLOOKUP(A94,Sheet1!$A$4:$N$2722,10,1),"-")</f>
        <v>0</v>
      </c>
      <c r="H94" s="264">
        <f>IFERROR(VLOOKUP(A94,Sheet1!$A$4:$N$2722,11,1),"-")</f>
        <v>0</v>
      </c>
      <c r="I94" s="302">
        <f>IFERROR(VLOOKUP($A94,Sheet1!$A$4:$H$2722,8,1),"-")</f>
        <v>281.83999999999997</v>
      </c>
      <c r="J94" s="43">
        <f>I94-(I94*Cuprins!$H$42)</f>
        <v>281.83999999999997</v>
      </c>
      <c r="L94" s="816"/>
    </row>
    <row r="95" spans="1:12" ht="15" customHeight="1" x14ac:dyDescent="0.3">
      <c r="L95" s="816"/>
    </row>
    <row r="96" spans="1:12" ht="15" customHeight="1" x14ac:dyDescent="0.3">
      <c r="L96" s="816"/>
    </row>
    <row r="97" spans="11:12" ht="15" customHeight="1" x14ac:dyDescent="0.3">
      <c r="L97" s="816"/>
    </row>
    <row r="98" spans="11:12" ht="15" customHeight="1" x14ac:dyDescent="0.3">
      <c r="L98" s="816"/>
    </row>
    <row r="99" spans="11:12" ht="15" customHeight="1" x14ac:dyDescent="0.3">
      <c r="K99" s="7"/>
      <c r="L99" s="816"/>
    </row>
    <row r="100" spans="11:12" ht="15" customHeight="1" x14ac:dyDescent="0.3">
      <c r="L100" s="816"/>
    </row>
    <row r="101" spans="11:12" ht="15" customHeight="1" x14ac:dyDescent="0.3">
      <c r="L101" s="816"/>
    </row>
    <row r="102" spans="11:12" ht="15" customHeight="1" x14ac:dyDescent="0.3">
      <c r="K102" s="9"/>
      <c r="L102" s="816"/>
    </row>
    <row r="103" spans="11:12" ht="15" customHeight="1" x14ac:dyDescent="0.3">
      <c r="L103" s="816"/>
    </row>
    <row r="104" spans="11:12" ht="15" customHeight="1" x14ac:dyDescent="0.3">
      <c r="L104" s="816"/>
    </row>
    <row r="105" spans="11:12" ht="15" customHeight="1" x14ac:dyDescent="0.3">
      <c r="L105" s="816"/>
    </row>
  </sheetData>
  <mergeCells count="76">
    <mergeCell ref="B19:D19"/>
    <mergeCell ref="B20:D20"/>
    <mergeCell ref="B93:D93"/>
    <mergeCell ref="B84:D84"/>
    <mergeCell ref="B85:D85"/>
    <mergeCell ref="B86:D86"/>
    <mergeCell ref="B74:D74"/>
    <mergeCell ref="B75:D75"/>
    <mergeCell ref="B89:D89"/>
    <mergeCell ref="B72:D72"/>
    <mergeCell ref="B73:D73"/>
    <mergeCell ref="B68:D68"/>
    <mergeCell ref="B69:D69"/>
    <mergeCell ref="B70:D70"/>
    <mergeCell ref="B71:D71"/>
    <mergeCell ref="B65:D65"/>
    <mergeCell ref="L69:L70"/>
    <mergeCell ref="L71:L105"/>
    <mergeCell ref="B77:D77"/>
    <mergeCell ref="B78:D78"/>
    <mergeCell ref="B79:D79"/>
    <mergeCell ref="B80:D80"/>
    <mergeCell ref="B81:D81"/>
    <mergeCell ref="B82:D82"/>
    <mergeCell ref="B83:D83"/>
    <mergeCell ref="B76:D76"/>
    <mergeCell ref="B94:D94"/>
    <mergeCell ref="B90:D90"/>
    <mergeCell ref="B91:D91"/>
    <mergeCell ref="B92:D92"/>
    <mergeCell ref="B87:D87"/>
    <mergeCell ref="B88:D88"/>
    <mergeCell ref="B67:D67"/>
    <mergeCell ref="B24:D24"/>
    <mergeCell ref="B66:D66"/>
    <mergeCell ref="L54:L68"/>
    <mergeCell ref="H62:H64"/>
    <mergeCell ref="I62:I64"/>
    <mergeCell ref="J62:J64"/>
    <mergeCell ref="A4:A6"/>
    <mergeCell ref="B4:H6"/>
    <mergeCell ref="I4:J6"/>
    <mergeCell ref="A56:A58"/>
    <mergeCell ref="B56:H58"/>
    <mergeCell ref="I56:J58"/>
    <mergeCell ref="A8:A9"/>
    <mergeCell ref="B8:H9"/>
    <mergeCell ref="I8:J9"/>
    <mergeCell ref="A10:A12"/>
    <mergeCell ref="B10:D12"/>
    <mergeCell ref="E10:E12"/>
    <mergeCell ref="F10:F12"/>
    <mergeCell ref="B22:D22"/>
    <mergeCell ref="B23:D23"/>
    <mergeCell ref="B18:D18"/>
    <mergeCell ref="A62:A64"/>
    <mergeCell ref="B62:D64"/>
    <mergeCell ref="E62:E64"/>
    <mergeCell ref="F62:F64"/>
    <mergeCell ref="G62:G64"/>
    <mergeCell ref="L17:L18"/>
    <mergeCell ref="L2:L16"/>
    <mergeCell ref="L19:L53"/>
    <mergeCell ref="A60:A61"/>
    <mergeCell ref="B60:H61"/>
    <mergeCell ref="I60:J61"/>
    <mergeCell ref="G10:G12"/>
    <mergeCell ref="H10:H12"/>
    <mergeCell ref="I10:I12"/>
    <mergeCell ref="B13:D13"/>
    <mergeCell ref="B15:D15"/>
    <mergeCell ref="B16:D16"/>
    <mergeCell ref="B17:D17"/>
    <mergeCell ref="J10:J12"/>
    <mergeCell ref="B14:D14"/>
    <mergeCell ref="B21:D21"/>
  </mergeCells>
  <hyperlinks>
    <hyperlink ref="A1" location="Cuprins!A1" display="cuprins" xr:uid="{00000000-0004-0000-2400-000000000000}"/>
    <hyperlink ref="C1" location="'Fisa de proiect'!A1" display="Fisa de Proiect" xr:uid="{00000000-0004-0000-24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59999389629810485"/>
  </sheetPr>
  <dimension ref="A1:L105"/>
  <sheetViews>
    <sheetView view="pageBreakPreview" zoomScale="75" zoomScaleNormal="130" workbookViewId="0">
      <pane ySplit="1" topLeftCell="A59" activePane="bottomLeft" state="frozen"/>
      <selection pane="bottomLeft" activeCell="L71" sqref="L71:L105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5" t="s">
        <v>3319</v>
      </c>
    </row>
    <row r="3" spans="1:12" ht="15" customHeight="1" thickBot="1" x14ac:dyDescent="0.35">
      <c r="L3" s="815"/>
    </row>
    <row r="4" spans="1:12" ht="15" customHeight="1" x14ac:dyDescent="0.3">
      <c r="A4" s="686"/>
      <c r="B4" s="794" t="s">
        <v>3318</v>
      </c>
      <c r="C4" s="794"/>
      <c r="D4" s="794"/>
      <c r="E4" s="794"/>
      <c r="F4" s="794"/>
      <c r="G4" s="794"/>
      <c r="H4" s="794"/>
      <c r="I4" s="738"/>
      <c r="J4" s="664"/>
      <c r="L4" s="815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5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5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5"/>
    </row>
    <row r="8" spans="1:12" ht="15" customHeight="1" x14ac:dyDescent="0.3">
      <c r="A8" s="667"/>
      <c r="B8" s="669" t="s">
        <v>3317</v>
      </c>
      <c r="C8" s="669"/>
      <c r="D8" s="669"/>
      <c r="E8" s="669"/>
      <c r="F8" s="669"/>
      <c r="G8" s="669"/>
      <c r="H8" s="669"/>
      <c r="I8" s="671"/>
      <c r="J8" s="672"/>
      <c r="L8" s="815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5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5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5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5"/>
    </row>
    <row r="13" spans="1:12" ht="15" customHeight="1" x14ac:dyDescent="0.3">
      <c r="A13" s="106">
        <f>Sheet1!A2009</f>
        <v>551032101000</v>
      </c>
      <c r="B13" s="773" t="str">
        <f>IFERROR(VLOOKUP(A13,Sheet1!$A$4:$H$2722,5,0),"-")</f>
        <v>Tencuiala Fassadenputz R15  25kg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gal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156.15</v>
      </c>
      <c r="J13" s="26">
        <f>I13-(I13*Cuprins!$H$43)</f>
        <v>156.15</v>
      </c>
      <c r="L13" s="815"/>
    </row>
    <row r="14" spans="1:12" ht="15" customHeight="1" x14ac:dyDescent="0.3">
      <c r="A14" s="107">
        <f>Sheet1!A2011</f>
        <v>551032110000</v>
      </c>
      <c r="B14" s="744" t="str">
        <f>IFERROR(VLOOKUP(A14,Sheet1!$A$4:$H$2722,5,0),"-")</f>
        <v>Tencuiala Projektputz R20  25kg</v>
      </c>
      <c r="C14" s="728"/>
      <c r="D14" s="745"/>
      <c r="E14" s="235" t="str">
        <f>IFERROR(VLOOKUP(A14,Sheet1!$A$4:$N$2722,7,1),"-")</f>
        <v>gal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132.04</v>
      </c>
      <c r="J14" s="42">
        <f>I14-(I14*Cuprins!$H$43)</f>
        <v>132.04</v>
      </c>
      <c r="L14" s="815"/>
    </row>
    <row r="15" spans="1:12" ht="15" customHeight="1" x14ac:dyDescent="0.3">
      <c r="A15" s="106">
        <f>Sheet1!A2010</f>
        <v>551032102000</v>
      </c>
      <c r="B15" s="773" t="str">
        <f>IFERROR(VLOOKUP(A15,Sheet1!$A$4:$H$2722,5,0),"-")</f>
        <v>Tencuiala Fassadenputz R15   BAZA 25kg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gal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165.72</v>
      </c>
      <c r="J15" s="26">
        <f>I15-(I15*Cuprins!$H$43)</f>
        <v>165.72</v>
      </c>
      <c r="K15" s="8"/>
      <c r="L15" s="815"/>
    </row>
    <row r="16" spans="1:12" ht="15" customHeight="1" x14ac:dyDescent="0.3">
      <c r="A16" s="107">
        <f>Sheet1!A2012</f>
        <v>551032110500</v>
      </c>
      <c r="B16" s="744" t="str">
        <f>IFERROR(VLOOKUP(A16,Sheet1!$A$4:$H$2722,5,0),"-")</f>
        <v>Tencuiala Projektputz K15  25 kg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gal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140.97</v>
      </c>
      <c r="J16" s="42">
        <f>I16-(I16*Cuprins!$H$43)</f>
        <v>140.97</v>
      </c>
      <c r="L16" s="815"/>
    </row>
    <row r="17" spans="1:12" ht="15" customHeight="1" x14ac:dyDescent="0.3">
      <c r="A17" s="106">
        <f>Sheet1!A2013</f>
        <v>551032158000</v>
      </c>
      <c r="B17" s="773" t="str">
        <f>IFERROR(VLOOKUP(A17,Sheet1!$A$4:$H$2722,5,0),"-")</f>
        <v>Tencuiala Fassadenputz R20 Baza 25kg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gal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190.69</v>
      </c>
      <c r="J17" s="26">
        <f>I17-(I17*Cuprins!$H$43)</f>
        <v>190.69</v>
      </c>
      <c r="L17" s="494">
        <f>'Vopsea Exterior'!L69+1</f>
        <v>132</v>
      </c>
    </row>
    <row r="18" spans="1:12" ht="15" customHeight="1" x14ac:dyDescent="0.3">
      <c r="A18" s="107">
        <f>Sheet1!A2014</f>
        <v>551032159000</v>
      </c>
      <c r="B18" s="744" t="str">
        <f>IFERROR(VLOOKUP(A18,Sheet1!$A$4:$H$2722,5,0),"-")</f>
        <v>Tencuiala Fassadenputz R20, 25 kg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gal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190.69</v>
      </c>
      <c r="J18" s="42">
        <f>I18-(I18*Cuprins!$H$43)</f>
        <v>190.69</v>
      </c>
      <c r="L18" s="494"/>
    </row>
    <row r="19" spans="1:12" ht="15" customHeight="1" x14ac:dyDescent="0.3">
      <c r="A19" s="106">
        <f>Sheet1!A2015</f>
        <v>551032188000</v>
      </c>
      <c r="B19" s="773" t="str">
        <f>IFERROR(VLOOKUP(A19,Sheet1!$A$4:$H$2722,5,0),"-")</f>
        <v>Tencuiala Fassadenputz R30 25 kg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gal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190.69</v>
      </c>
      <c r="J19" s="26">
        <f>I19-(I19*Cuprins!$H$43)</f>
        <v>190.69</v>
      </c>
      <c r="L19" s="811" t="s">
        <v>3317</v>
      </c>
    </row>
    <row r="20" spans="1:12" ht="15" customHeight="1" x14ac:dyDescent="0.3">
      <c r="A20" s="107">
        <f>Sheet1!A2016</f>
        <v>551032189000</v>
      </c>
      <c r="B20" s="744" t="str">
        <f>IFERROR(VLOOKUP(A20,Sheet1!$A$4:$H$2722,5,0),"-")</f>
        <v>Tencuiala Fassadenputz R30 Baza 25 kg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gal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190.69</v>
      </c>
      <c r="J20" s="42">
        <f>I20-(I20*Cuprins!$H$43)</f>
        <v>190.69</v>
      </c>
      <c r="L20" s="811"/>
    </row>
    <row r="21" spans="1:12" ht="15" customHeight="1" x14ac:dyDescent="0.3">
      <c r="A21" s="106">
        <f>Sheet1!A2017</f>
        <v>551032192000</v>
      </c>
      <c r="B21" s="773" t="str">
        <f>IFERROR(VLOOKUP(A21,Sheet1!$A$4:$H$2722,5,0),"-")</f>
        <v>Fassadenputz K10, 25 kg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gal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215.15</v>
      </c>
      <c r="J21" s="26">
        <f>I21-(I21*Cuprins!$H$43)</f>
        <v>215.15</v>
      </c>
      <c r="L21" s="811"/>
    </row>
    <row r="22" spans="1:12" ht="15" customHeight="1" x14ac:dyDescent="0.3">
      <c r="A22" s="107">
        <f>Sheet1!A2018</f>
        <v>551032195000</v>
      </c>
      <c r="B22" s="744" t="str">
        <f>IFERROR(VLOOKUP(A22,Sheet1!$A$4:$H$2722,5,0),"-")</f>
        <v>Tencuiala Fassadenputz K 15, 25 kg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gal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208.88</v>
      </c>
      <c r="J22" s="42">
        <f>I22-(I22*Cuprins!$H$43)</f>
        <v>208.88</v>
      </c>
      <c r="L22" s="811"/>
    </row>
    <row r="23" spans="1:12" ht="15" customHeight="1" x14ac:dyDescent="0.3">
      <c r="A23" s="106">
        <f>Sheet1!A2019</f>
        <v>551032200500</v>
      </c>
      <c r="B23" s="773" t="str">
        <f>IFERROR(VLOOKUP(A23,Sheet1!$A$4:$H$2722,5,0),"-")</f>
        <v>Tencuiala Caparol Strukturfarbe 25 kg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gal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210.15</v>
      </c>
      <c r="J23" s="26">
        <f>I23-(I23*Cuprins!$H$43)</f>
        <v>210.15</v>
      </c>
      <c r="L23" s="811"/>
    </row>
    <row r="24" spans="1:12" ht="15" customHeight="1" x14ac:dyDescent="0.3">
      <c r="A24" s="107">
        <f>Sheet1!A2020</f>
        <v>551032203000</v>
      </c>
      <c r="B24" s="744" t="str">
        <f>IFERROR(VLOOKUP(A24,Sheet1!$A$4:$H$2722,5,0),"-")</f>
        <v>Fassadenputz K20, 25 kg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>gal</v>
      </c>
      <c r="F24" s="237">
        <f>IFERROR(VLOOKUP(A24,Sheet1!$A$4:$N$2722,9,1),"-")</f>
        <v>0</v>
      </c>
      <c r="G24" s="242">
        <f>IFERROR(VLOOKUP(A24,Sheet1!$A$4:$N$2722,10,1),"-")</f>
        <v>0</v>
      </c>
      <c r="H24" s="235">
        <f>IFERROR(VLOOKUP(A24,Sheet1!$A$4:$N$2722,11,1),"-")</f>
        <v>0</v>
      </c>
      <c r="I24" s="292">
        <f>IFERROR(VLOOKUP($A24,Sheet1!$A$4:$H$2722,8,1),"-")</f>
        <v>215.15</v>
      </c>
      <c r="J24" s="42">
        <f>I24-(I24*Cuprins!$H$43)</f>
        <v>215.15</v>
      </c>
      <c r="K24" s="7"/>
      <c r="L24" s="811"/>
    </row>
    <row r="25" spans="1:12" ht="15" customHeight="1" x14ac:dyDescent="0.3">
      <c r="A25" s="106">
        <f>Sheet1!A2021</f>
        <v>551032205000</v>
      </c>
      <c r="B25" s="773" t="str">
        <f>IFERROR(VLOOKUP(A25,Sheet1!$A$4:$H$2722,5,0),"-")</f>
        <v>Tencuiala Caparol Fassadenputz K20 Baza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>gal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0</v>
      </c>
      <c r="I25" s="26">
        <f>IFERROR(VLOOKUP($A25,Sheet1!$A$4:$H$2722,8,1),"-")</f>
        <v>215.15</v>
      </c>
      <c r="J25" s="26">
        <f>I25-(I25*Cuprins!$H$43)</f>
        <v>215.15</v>
      </c>
      <c r="K25" s="9"/>
      <c r="L25" s="811"/>
    </row>
    <row r="26" spans="1:12" ht="15" customHeight="1" x14ac:dyDescent="0.3">
      <c r="A26" s="107">
        <f>Sheet1!A2022</f>
        <v>551032206000</v>
      </c>
      <c r="B26" s="744" t="str">
        <f>IFERROR(VLOOKUP(A26,Sheet1!$A$4:$H$2722,5,0),"-")</f>
        <v>Fassadenputz K30, 25 kg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>gal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0</v>
      </c>
      <c r="I26" s="292">
        <f>IFERROR(VLOOKUP($A26,Sheet1!$A$4:$H$2722,8,1),"-")</f>
        <v>215.15</v>
      </c>
      <c r="J26" s="42">
        <f>I26-(I26*Cuprins!$H$43)</f>
        <v>215.15</v>
      </c>
      <c r="L26" s="811"/>
    </row>
    <row r="27" spans="1:12" ht="15" customHeight="1" x14ac:dyDescent="0.3">
      <c r="A27" s="106">
        <f>Sheet1!A2023</f>
        <v>551032207000</v>
      </c>
      <c r="B27" s="773" t="str">
        <f>IFERROR(VLOOKUP(A27,Sheet1!$A$4:$H$2722,5,0),"-")</f>
        <v>Fassadenputz K30 Baza, 25 kg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>gal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0</v>
      </c>
      <c r="I27" s="26">
        <f>IFERROR(VLOOKUP($A27,Sheet1!$A$4:$H$2722,8,1),"-")</f>
        <v>215.15</v>
      </c>
      <c r="J27" s="26">
        <f>I27-(I27*Cuprins!$H$43)</f>
        <v>215.15</v>
      </c>
      <c r="K27" s="9"/>
      <c r="L27" s="811"/>
    </row>
    <row r="28" spans="1:12" ht="15" customHeight="1" x14ac:dyDescent="0.3">
      <c r="A28" s="107">
        <f>Sheet1!A2024</f>
        <v>551032210800</v>
      </c>
      <c r="B28" s="744" t="str">
        <f>IFERROR(VLOOKUP(A28,Sheet1!$A$4:$H$2722,5,0),"-")</f>
        <v>Carbon Fassadenputz K15 25 kg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>gal</v>
      </c>
      <c r="F28" s="237">
        <f>IFERROR(VLOOKUP(A28,Sheet1!$A$4:$N$2722,9,1),"-")</f>
        <v>0</v>
      </c>
      <c r="G28" s="242">
        <f>IFERROR(VLOOKUP(A28,Sheet1!$A$4:$N$2722,10,1),"-")</f>
        <v>0</v>
      </c>
      <c r="H28" s="235">
        <f>IFERROR(VLOOKUP(A28,Sheet1!$A$4:$N$2722,11,1),"-")</f>
        <v>0</v>
      </c>
      <c r="I28" s="292">
        <f>IFERROR(VLOOKUP($A28,Sheet1!$A$4:$H$2722,8,1),"-")</f>
        <v>307.38</v>
      </c>
      <c r="J28" s="42">
        <f>I28-(I28*Cuprins!$H$43)</f>
        <v>307.38</v>
      </c>
      <c r="K28" s="9"/>
      <c r="L28" s="811"/>
    </row>
    <row r="29" spans="1:12" ht="15" customHeight="1" x14ac:dyDescent="0.3">
      <c r="A29" s="106">
        <f>Sheet1!A2025</f>
        <v>551032218000</v>
      </c>
      <c r="B29" s="773" t="str">
        <f>IFERROR(VLOOKUP(A29,Sheet1!$A$4:$H$2722,5,0),"-")</f>
        <v>Carbon Fassadenputz K20 25 kg</v>
      </c>
      <c r="C29" s="774" t="e">
        <f>VLOOKUP(#REF!,Sheet1!$A$4:$H$2722,7,1)</f>
        <v>#REF!</v>
      </c>
      <c r="D29" s="775" t="e">
        <f>VLOOKUP(#REF!,Sheet1!$A$4:$H$2722,7,1)</f>
        <v>#REF!</v>
      </c>
      <c r="E29" s="247" t="str">
        <f>IFERROR(VLOOKUP(A29,Sheet1!$A$4:$N$2722,7,1),"-")</f>
        <v>gal</v>
      </c>
      <c r="F29" s="247">
        <f>IFERROR(VLOOKUP(A29,Sheet1!$A$4:$N$2722,9,1),"-")</f>
        <v>0</v>
      </c>
      <c r="G29" s="247">
        <f>IFERROR(VLOOKUP(A29,Sheet1!$A$4:$N$2722,10,1),"-")</f>
        <v>0</v>
      </c>
      <c r="H29" s="247">
        <f>IFERROR(VLOOKUP(A29,Sheet1!$A$4:$N$2722,11,1),"-")</f>
        <v>0</v>
      </c>
      <c r="I29" s="26">
        <f>IFERROR(VLOOKUP($A29,Sheet1!$A$4:$H$2722,8,1),"-")</f>
        <v>307.38</v>
      </c>
      <c r="J29" s="26">
        <f>I29-(I29*Cuprins!$H$43)</f>
        <v>307.38</v>
      </c>
      <c r="K29" s="9"/>
      <c r="L29" s="811"/>
    </row>
    <row r="30" spans="1:12" ht="15" customHeight="1" x14ac:dyDescent="0.3">
      <c r="A30" s="107">
        <f>Sheet1!A2026</f>
        <v>551032223500</v>
      </c>
      <c r="B30" s="744" t="str">
        <f>IFERROR(VLOOKUP(A30,Sheet1!$A$4:$H$2722,5,0),"-")</f>
        <v>Silicon Fassadenputz K20 baza, 25 kg</v>
      </c>
      <c r="C30" s="728" t="e">
        <f>VLOOKUP(#REF!,Sheet1!$A$4:$H$2722,7,1)</f>
        <v>#REF!</v>
      </c>
      <c r="D30" s="745" t="e">
        <f>VLOOKUP(#REF!,Sheet1!$A$4:$H$2722,7,1)</f>
        <v>#REF!</v>
      </c>
      <c r="E30" s="235" t="str">
        <f>IFERROR(VLOOKUP(A30,Sheet1!$A$4:$N$2722,7,1),"-")</f>
        <v>gal</v>
      </c>
      <c r="F30" s="237">
        <f>IFERROR(VLOOKUP(A30,Sheet1!$A$4:$N$2722,9,1),"-")</f>
        <v>0</v>
      </c>
      <c r="G30" s="242">
        <f>IFERROR(VLOOKUP(A30,Sheet1!$A$4:$N$2722,10,1),"-")</f>
        <v>0</v>
      </c>
      <c r="H30" s="235">
        <f>IFERROR(VLOOKUP(A30,Sheet1!$A$4:$N$2722,11,1),"-")</f>
        <v>0</v>
      </c>
      <c r="I30" s="292">
        <f>IFERROR(VLOOKUP($A30,Sheet1!$A$4:$H$2722,8,1),"-")</f>
        <v>235.93</v>
      </c>
      <c r="J30" s="42">
        <f>I30-(I30*Cuprins!$H$43)</f>
        <v>235.93</v>
      </c>
      <c r="K30" s="9"/>
      <c r="L30" s="811"/>
    </row>
    <row r="31" spans="1:12" ht="15" customHeight="1" x14ac:dyDescent="0.3">
      <c r="A31" s="106">
        <f>Sheet1!A2027</f>
        <v>551032224000</v>
      </c>
      <c r="B31" s="773" t="str">
        <f>IFERROR(VLOOKUP(A31,Sheet1!$A$4:$H$2722,5,0),"-")</f>
        <v>Silicon Fassadenputz K30, 25 kg</v>
      </c>
      <c r="C31" s="774" t="e">
        <f>VLOOKUP(#REF!,Sheet1!$A$4:$H$2722,7,1)</f>
        <v>#REF!</v>
      </c>
      <c r="D31" s="775" t="e">
        <f>VLOOKUP(#REF!,Sheet1!$A$4:$H$2722,7,1)</f>
        <v>#REF!</v>
      </c>
      <c r="E31" s="247" t="str">
        <f>IFERROR(VLOOKUP(A31,Sheet1!$A$4:$N$2722,7,1),"-")</f>
        <v>gal</v>
      </c>
      <c r="F31" s="247">
        <f>IFERROR(VLOOKUP(A31,Sheet1!$A$4:$N$2722,9,1),"-")</f>
        <v>0</v>
      </c>
      <c r="G31" s="247">
        <f>IFERROR(VLOOKUP(A31,Sheet1!$A$4:$N$2722,10,1),"-")</f>
        <v>0</v>
      </c>
      <c r="H31" s="247">
        <f>IFERROR(VLOOKUP(A31,Sheet1!$A$4:$N$2722,11,1),"-")</f>
        <v>0</v>
      </c>
      <c r="I31" s="26">
        <f>IFERROR(VLOOKUP($A31,Sheet1!$A$4:$H$2722,8,1),"-")</f>
        <v>235.93</v>
      </c>
      <c r="J31" s="26">
        <f>I31-(I31*Cuprins!$H$43)</f>
        <v>235.93</v>
      </c>
      <c r="K31" s="9"/>
      <c r="L31" s="811"/>
    </row>
    <row r="32" spans="1:12" ht="15" customHeight="1" x14ac:dyDescent="0.3">
      <c r="A32" s="107">
        <f>Sheet1!A2028</f>
        <v>551032226000</v>
      </c>
      <c r="B32" s="744" t="str">
        <f>IFERROR(VLOOKUP(A32,Sheet1!$A$4:$H$2722,5,0),"-")</f>
        <v>Silicon Fassadenputz K20, 25 kg</v>
      </c>
      <c r="C32" s="728" t="e">
        <f>VLOOKUP(#REF!,Sheet1!$A$4:$H$2722,7,1)</f>
        <v>#REF!</v>
      </c>
      <c r="D32" s="745" t="e">
        <f>VLOOKUP(#REF!,Sheet1!$A$4:$H$2722,7,1)</f>
        <v>#REF!</v>
      </c>
      <c r="E32" s="235" t="str">
        <f>IFERROR(VLOOKUP(A32,Sheet1!$A$4:$N$2722,7,1),"-")</f>
        <v>gal</v>
      </c>
      <c r="F32" s="237">
        <f>IFERROR(VLOOKUP(A32,Sheet1!$A$4:$N$2722,9,1),"-")</f>
        <v>0</v>
      </c>
      <c r="G32" s="242">
        <f>IFERROR(VLOOKUP(A32,Sheet1!$A$4:$N$2722,10,1),"-")</f>
        <v>0</v>
      </c>
      <c r="H32" s="235">
        <f>IFERROR(VLOOKUP(A32,Sheet1!$A$4:$N$2722,11,1),"-")</f>
        <v>0</v>
      </c>
      <c r="I32" s="292">
        <f>IFERROR(VLOOKUP($A32,Sheet1!$A$4:$H$2722,8,1),"-")</f>
        <v>235.93</v>
      </c>
      <c r="J32" s="42">
        <f>I32-(I32*Cuprins!$H$43)</f>
        <v>235.93</v>
      </c>
      <c r="K32" s="9"/>
      <c r="L32" s="811"/>
    </row>
    <row r="33" spans="1:12" ht="15" customHeight="1" x14ac:dyDescent="0.3">
      <c r="A33" s="106">
        <f>Sheet1!A2029</f>
        <v>551032233000</v>
      </c>
      <c r="B33" s="773" t="str">
        <f>IFERROR(VLOOKUP(A33,Sheet1!$A$4:$H$2722,5,0),"-")</f>
        <v>Silicon Fassadenputz K10, 25 kg</v>
      </c>
      <c r="C33" s="774" t="e">
        <f>VLOOKUP(#REF!,Sheet1!$A$4:$H$2722,7,1)</f>
        <v>#REF!</v>
      </c>
      <c r="D33" s="775" t="e">
        <f>VLOOKUP(#REF!,Sheet1!$A$4:$H$2722,7,1)</f>
        <v>#REF!</v>
      </c>
      <c r="E33" s="247" t="str">
        <f>IFERROR(VLOOKUP(A33,Sheet1!$A$4:$N$2722,7,1),"-")</f>
        <v>gal</v>
      </c>
      <c r="F33" s="247">
        <f>IFERROR(VLOOKUP(A33,Sheet1!$A$4:$N$2722,9,1),"-")</f>
        <v>0</v>
      </c>
      <c r="G33" s="247">
        <f>IFERROR(VLOOKUP(A33,Sheet1!$A$4:$N$2722,10,1),"-")</f>
        <v>0</v>
      </c>
      <c r="H33" s="247">
        <f>IFERROR(VLOOKUP(A33,Sheet1!$A$4:$N$2722,11,1),"-")</f>
        <v>0</v>
      </c>
      <c r="I33" s="26">
        <f>IFERROR(VLOOKUP($A33,Sheet1!$A$4:$H$2722,8,1),"-")</f>
        <v>239.4</v>
      </c>
      <c r="J33" s="26">
        <f>I33-(I33*Cuprins!$H$43)</f>
        <v>239.4</v>
      </c>
      <c r="K33" s="9"/>
      <c r="L33" s="811"/>
    </row>
    <row r="34" spans="1:12" ht="15" customHeight="1" x14ac:dyDescent="0.3">
      <c r="A34" s="107">
        <f>Sheet1!A2030</f>
        <v>551032235000</v>
      </c>
      <c r="B34" s="744" t="str">
        <f>IFERROR(VLOOKUP(A34,Sheet1!$A$4:$H$2722,5,0),"-")</f>
        <v>Tencuiala FSP Silicon K15, 25 kg</v>
      </c>
      <c r="C34" s="728" t="e">
        <f>VLOOKUP(#REF!,Sheet1!$A$4:$H$2722,7,1)</f>
        <v>#REF!</v>
      </c>
      <c r="D34" s="745" t="e">
        <f>VLOOKUP(#REF!,Sheet1!$A$4:$H$2722,7,1)</f>
        <v>#REF!</v>
      </c>
      <c r="E34" s="235" t="str">
        <f>IFERROR(VLOOKUP(A34,Sheet1!$A$4:$N$2722,7,1),"-")</f>
        <v>gal</v>
      </c>
      <c r="F34" s="237">
        <f>IFERROR(VLOOKUP(A34,Sheet1!$A$4:$N$2722,9,1),"-")</f>
        <v>0</v>
      </c>
      <c r="G34" s="242">
        <f>IFERROR(VLOOKUP(A34,Sheet1!$A$4:$N$2722,10,1),"-")</f>
        <v>0</v>
      </c>
      <c r="H34" s="235">
        <f>IFERROR(VLOOKUP(A34,Sheet1!$A$4:$N$2722,11,1),"-")</f>
        <v>0</v>
      </c>
      <c r="I34" s="292">
        <f>IFERROR(VLOOKUP($A34,Sheet1!$A$4:$H$2722,8,1),"-")</f>
        <v>235.93</v>
      </c>
      <c r="J34" s="42">
        <f>I34-(I34*Cuprins!$H$43)</f>
        <v>235.93</v>
      </c>
      <c r="K34" s="9"/>
      <c r="L34" s="811"/>
    </row>
    <row r="35" spans="1:12" ht="15" customHeight="1" x14ac:dyDescent="0.3">
      <c r="A35" s="106">
        <f>Sheet1!A2031</f>
        <v>551032239000</v>
      </c>
      <c r="B35" s="773" t="str">
        <f>IFERROR(VLOOKUP(A35,Sheet1!$A$4:$H$2722,5,0),"-")</f>
        <v>Tencuiala FSP Silicon K15 baza, 25 kg</v>
      </c>
      <c r="C35" s="774" t="e">
        <f>VLOOKUP(#REF!,Sheet1!$A$4:$H$2722,7,1)</f>
        <v>#REF!</v>
      </c>
      <c r="D35" s="775" t="e">
        <f>VLOOKUP(#REF!,Sheet1!$A$4:$H$2722,7,1)</f>
        <v>#REF!</v>
      </c>
      <c r="E35" s="247" t="str">
        <f>IFERROR(VLOOKUP(A35,Sheet1!$A$4:$N$2722,7,1),"-")</f>
        <v>gal</v>
      </c>
      <c r="F35" s="247">
        <f>IFERROR(VLOOKUP(A35,Sheet1!$A$4:$N$2722,9,1),"-")</f>
        <v>0</v>
      </c>
      <c r="G35" s="247">
        <f>IFERROR(VLOOKUP(A35,Sheet1!$A$4:$N$2722,10,1),"-")</f>
        <v>0</v>
      </c>
      <c r="H35" s="247">
        <f>IFERROR(VLOOKUP(A35,Sheet1!$A$4:$N$2722,11,1),"-")</f>
        <v>0</v>
      </c>
      <c r="I35" s="26">
        <f>IFERROR(VLOOKUP($A35,Sheet1!$A$4:$H$2722,8,1),"-")</f>
        <v>235.93</v>
      </c>
      <c r="J35" s="26">
        <f>I35-(I35*Cuprins!$H$43)</f>
        <v>235.93</v>
      </c>
      <c r="K35" s="9"/>
      <c r="L35" s="811"/>
    </row>
    <row r="36" spans="1:12" ht="15" customHeight="1" x14ac:dyDescent="0.3">
      <c r="A36" s="107">
        <f>Sheet1!A2032</f>
        <v>551032247000</v>
      </c>
      <c r="B36" s="744" t="str">
        <f>IFERROR(VLOOKUP(A36,Sheet1!$A$4:$H$2722,5,0),"-")</f>
        <v>Tencuiala Silicon Fassadenputz R30, 25kg</v>
      </c>
      <c r="C36" s="728" t="e">
        <f>VLOOKUP(#REF!,Sheet1!$A$4:$H$2722,7,1)</f>
        <v>#REF!</v>
      </c>
      <c r="D36" s="745" t="e">
        <f>VLOOKUP(#REF!,Sheet1!$A$4:$H$2722,7,1)</f>
        <v>#REF!</v>
      </c>
      <c r="E36" s="235" t="str">
        <f>IFERROR(VLOOKUP(A36,Sheet1!$A$4:$N$2722,7,1),"-")</f>
        <v>gal</v>
      </c>
      <c r="F36" s="237">
        <f>IFERROR(VLOOKUP(A36,Sheet1!$A$4:$N$2722,9,1),"-")</f>
        <v>0</v>
      </c>
      <c r="G36" s="242">
        <f>IFERROR(VLOOKUP(A36,Sheet1!$A$4:$N$2722,10,1),"-")</f>
        <v>0</v>
      </c>
      <c r="H36" s="235">
        <f>IFERROR(VLOOKUP(A36,Sheet1!$A$4:$N$2722,11,1),"-")</f>
        <v>0</v>
      </c>
      <c r="I36" s="292">
        <f>IFERROR(VLOOKUP($A36,Sheet1!$A$4:$H$2722,8,1),"-")</f>
        <v>235.93</v>
      </c>
      <c r="J36" s="42">
        <f>I36-(I36*Cuprins!$H$43)</f>
        <v>235.93</v>
      </c>
      <c r="K36" s="9"/>
      <c r="L36" s="811"/>
    </row>
    <row r="37" spans="1:12" ht="15" customHeight="1" x14ac:dyDescent="0.3">
      <c r="A37" s="106">
        <f>Sheet1!A2033</f>
        <v>551032251000</v>
      </c>
      <c r="B37" s="773" t="str">
        <f>IFERROR(VLOOKUP(A37,Sheet1!$A$4:$H$2722,5,0),"-")</f>
        <v>Tencuiala FSP Silicon R20 baza, 25 kg</v>
      </c>
      <c r="C37" s="774" t="e">
        <f>VLOOKUP(#REF!,Sheet1!$A$4:$H$2722,7,1)</f>
        <v>#REF!</v>
      </c>
      <c r="D37" s="775" t="e">
        <f>VLOOKUP(#REF!,Sheet1!$A$4:$H$2722,7,1)</f>
        <v>#REF!</v>
      </c>
      <c r="E37" s="247" t="str">
        <f>IFERROR(VLOOKUP(A37,Sheet1!$A$4:$N$2722,7,1),"-")</f>
        <v>gal</v>
      </c>
      <c r="F37" s="247">
        <f>IFERROR(VLOOKUP(A37,Sheet1!$A$4:$N$2722,9,1),"-")</f>
        <v>0</v>
      </c>
      <c r="G37" s="247">
        <f>IFERROR(VLOOKUP(A37,Sheet1!$A$4:$N$2722,10,1),"-")</f>
        <v>0</v>
      </c>
      <c r="H37" s="247">
        <f>IFERROR(VLOOKUP(A37,Sheet1!$A$4:$N$2722,11,1),"-")</f>
        <v>0</v>
      </c>
      <c r="I37" s="26">
        <f>IFERROR(VLOOKUP($A37,Sheet1!$A$4:$H$2722,8,1),"-")</f>
        <v>235.93</v>
      </c>
      <c r="J37" s="26">
        <f>I37-(I37*Cuprins!$H$43)</f>
        <v>235.93</v>
      </c>
      <c r="L37" s="811"/>
    </row>
    <row r="38" spans="1:12" ht="15" customHeight="1" x14ac:dyDescent="0.3">
      <c r="A38" s="107">
        <f>Sheet1!A2034</f>
        <v>551032252000</v>
      </c>
      <c r="B38" s="744" t="str">
        <f>IFERROR(VLOOKUP(A38,Sheet1!$A$4:$H$2722,5,0),"-")</f>
        <v>Tencuiala FSP Silicon R20, 25 kg</v>
      </c>
      <c r="C38" s="728" t="e">
        <f>VLOOKUP(#REF!,Sheet1!$A$4:$H$2722,7,1)</f>
        <v>#REF!</v>
      </c>
      <c r="D38" s="745" t="e">
        <f>VLOOKUP(#REF!,Sheet1!$A$4:$H$2722,7,1)</f>
        <v>#REF!</v>
      </c>
      <c r="E38" s="235" t="str">
        <f>IFERROR(VLOOKUP(A38,Sheet1!$A$4:$N$2722,7,1),"-")</f>
        <v>gal</v>
      </c>
      <c r="F38" s="237">
        <f>IFERROR(VLOOKUP(A38,Sheet1!$A$4:$N$2722,9,1),"-")</f>
        <v>0</v>
      </c>
      <c r="G38" s="242">
        <f>IFERROR(VLOOKUP(A38,Sheet1!$A$4:$N$2722,10,1),"-")</f>
        <v>0</v>
      </c>
      <c r="H38" s="235">
        <f>IFERROR(VLOOKUP(A38,Sheet1!$A$4:$N$2722,11,1),"-")</f>
        <v>0</v>
      </c>
      <c r="I38" s="292">
        <f>IFERROR(VLOOKUP($A38,Sheet1!$A$4:$H$2722,8,1),"-")</f>
        <v>235.93</v>
      </c>
      <c r="J38" s="42">
        <f>I38-(I38*Cuprins!$H$43)</f>
        <v>235.93</v>
      </c>
      <c r="L38" s="811"/>
    </row>
    <row r="39" spans="1:12" ht="15" customHeight="1" x14ac:dyDescent="0.3">
      <c r="A39" s="106">
        <f>Sheet1!A2035</f>
        <v>551032262000</v>
      </c>
      <c r="B39" s="773" t="str">
        <f>IFERROR(VLOOKUP(A39,Sheet1!$A$4:$H$2722,5,0),"-")</f>
        <v>Tencuiala silicatica Capatect SI REIBPUT</v>
      </c>
      <c r="C39" s="774" t="e">
        <f>VLOOKUP(#REF!,Sheet1!$A$4:$H$2722,7,1)</f>
        <v>#REF!</v>
      </c>
      <c r="D39" s="775" t="e">
        <f>VLOOKUP(#REF!,Sheet1!$A$4:$H$2722,7,1)</f>
        <v>#REF!</v>
      </c>
      <c r="E39" s="247" t="str">
        <f>IFERROR(VLOOKUP(A39,Sheet1!$A$4:$N$2722,7,1),"-")</f>
        <v>gal</v>
      </c>
      <c r="F39" s="247">
        <f>IFERROR(VLOOKUP(A39,Sheet1!$A$4:$N$2722,9,1),"-")</f>
        <v>0</v>
      </c>
      <c r="G39" s="247">
        <f>IFERROR(VLOOKUP(A39,Sheet1!$A$4:$N$2722,10,1),"-")</f>
        <v>0</v>
      </c>
      <c r="H39" s="247">
        <f>IFERROR(VLOOKUP(A39,Sheet1!$A$4:$N$2722,11,1),"-")</f>
        <v>0</v>
      </c>
      <c r="I39" s="26">
        <f>IFERROR(VLOOKUP($A39,Sheet1!$A$4:$H$2722,8,1),"-")</f>
        <v>282.17</v>
      </c>
      <c r="J39" s="26">
        <f>I39-(I39*Cuprins!$H$43)</f>
        <v>282.17</v>
      </c>
      <c r="L39" s="811"/>
    </row>
    <row r="40" spans="1:12" ht="15" customHeight="1" x14ac:dyDescent="0.3">
      <c r="A40" s="107">
        <f>Sheet1!A2036</f>
        <v>551032271000</v>
      </c>
      <c r="B40" s="744" t="str">
        <f>IFERROR(VLOOKUP(A40,Sheet1!$A$4:$H$2722,5,0),"-")</f>
        <v>Tencuiala soclu Buntsteinputz Dolomitbr</v>
      </c>
      <c r="C40" s="728" t="e">
        <f>VLOOKUP(#REF!,Sheet1!$A$4:$H$2722,7,1)</f>
        <v>#REF!</v>
      </c>
      <c r="D40" s="745" t="e">
        <f>VLOOKUP(#REF!,Sheet1!$A$4:$H$2722,7,1)</f>
        <v>#REF!</v>
      </c>
      <c r="E40" s="235" t="str">
        <f>IFERROR(VLOOKUP(A40,Sheet1!$A$4:$N$2722,7,1),"-")</f>
        <v>gal</v>
      </c>
      <c r="F40" s="237">
        <f>IFERROR(VLOOKUP(A40,Sheet1!$A$4:$N$2722,9,1),"-")</f>
        <v>0</v>
      </c>
      <c r="G40" s="242">
        <f>IFERROR(VLOOKUP(A40,Sheet1!$A$4:$N$2722,10,1),"-")</f>
        <v>0</v>
      </c>
      <c r="H40" s="235">
        <f>IFERROR(VLOOKUP(A40,Sheet1!$A$4:$N$2722,11,1),"-")</f>
        <v>0</v>
      </c>
      <c r="I40" s="292">
        <f>IFERROR(VLOOKUP($A40,Sheet1!$A$4:$H$2722,8,1),"-")</f>
        <v>193.85</v>
      </c>
      <c r="J40" s="42">
        <f>I40-(I40*Cuprins!$H$43)</f>
        <v>193.85</v>
      </c>
      <c r="L40" s="811"/>
    </row>
    <row r="41" spans="1:12" ht="15" customHeight="1" x14ac:dyDescent="0.3">
      <c r="A41" s="106">
        <f>Sheet1!A2037</f>
        <v>551032272000</v>
      </c>
      <c r="B41" s="773" t="str">
        <f>IFERROR(VLOOKUP(A41,Sheet1!$A$4:$H$2722,5,0),"-")</f>
        <v>Tencuiala de soclu Buntsteinputz pazifik</v>
      </c>
      <c r="C41" s="774" t="e">
        <f>VLOOKUP(#REF!,Sheet1!$A$4:$H$2722,7,1)</f>
        <v>#REF!</v>
      </c>
      <c r="D41" s="775" t="e">
        <f>VLOOKUP(#REF!,Sheet1!$A$4:$H$2722,7,1)</f>
        <v>#REF!</v>
      </c>
      <c r="E41" s="247" t="str">
        <f>IFERROR(VLOOKUP(A41,Sheet1!$A$4:$N$2722,7,1),"-")</f>
        <v>gal</v>
      </c>
      <c r="F41" s="247">
        <f>IFERROR(VLOOKUP(A41,Sheet1!$A$4:$N$2722,9,1),"-")</f>
        <v>0</v>
      </c>
      <c r="G41" s="247">
        <f>IFERROR(VLOOKUP(A41,Sheet1!$A$4:$N$2722,10,1),"-")</f>
        <v>0</v>
      </c>
      <c r="H41" s="247">
        <f>IFERROR(VLOOKUP(A41,Sheet1!$A$4:$N$2722,11,1),"-")</f>
        <v>0</v>
      </c>
      <c r="I41" s="26">
        <f>IFERROR(VLOOKUP($A41,Sheet1!$A$4:$H$2722,8,1),"-")</f>
        <v>193.85</v>
      </c>
      <c r="J41" s="26">
        <f>I41-(I41*Cuprins!$H$43)</f>
        <v>193.85</v>
      </c>
      <c r="L41" s="811"/>
    </row>
    <row r="42" spans="1:12" ht="15" customHeight="1" x14ac:dyDescent="0.3">
      <c r="A42" s="107">
        <f>Sheet1!A2038</f>
        <v>551032273000</v>
      </c>
      <c r="B42" s="744" t="str">
        <f>IFERROR(VLOOKUP(A42,Sheet1!$A$4:$H$2722,5,0),"-")</f>
        <v>Tencuiala soclu Buntsteinputz Schiefergr</v>
      </c>
      <c r="C42" s="728" t="e">
        <f>VLOOKUP(#REF!,Sheet1!$A$4:$H$2722,7,1)</f>
        <v>#REF!</v>
      </c>
      <c r="D42" s="745" t="e">
        <f>VLOOKUP(#REF!,Sheet1!$A$4:$H$2722,7,1)</f>
        <v>#REF!</v>
      </c>
      <c r="E42" s="235" t="str">
        <f>IFERROR(VLOOKUP(A42,Sheet1!$A$4:$N$2722,7,1),"-")</f>
        <v>gal</v>
      </c>
      <c r="F42" s="237">
        <f>IFERROR(VLOOKUP(A42,Sheet1!$A$4:$N$2722,9,1),"-")</f>
        <v>0</v>
      </c>
      <c r="G42" s="242">
        <f>IFERROR(VLOOKUP(A42,Sheet1!$A$4:$N$2722,10,1),"-")</f>
        <v>0</v>
      </c>
      <c r="H42" s="235">
        <f>IFERROR(VLOOKUP(A42,Sheet1!$A$4:$N$2722,11,1),"-")</f>
        <v>0</v>
      </c>
      <c r="I42" s="292">
        <f>IFERROR(VLOOKUP($A42,Sheet1!$A$4:$H$2722,8,1),"-")</f>
        <v>193.85</v>
      </c>
      <c r="J42" s="42">
        <f>I42-(I42*Cuprins!$H$43)</f>
        <v>193.85</v>
      </c>
      <c r="L42" s="811"/>
    </row>
    <row r="43" spans="1:12" ht="15" customHeight="1" x14ac:dyDescent="0.3">
      <c r="A43" s="106">
        <f>Sheet1!A1956</f>
        <v>502032228200</v>
      </c>
      <c r="B43" s="773" t="str">
        <f>IFERROR(VLOOKUP(A43,Sheet1!$A$4:$H$2722,5,0),"-")</f>
        <v>Baza Seidenlatex  B3  9,4 Ltr.</v>
      </c>
      <c r="C43" s="774" t="e">
        <f>VLOOKUP(#REF!,Sheet1!$A$4:$H$2722,7,1)</f>
        <v>#REF!</v>
      </c>
      <c r="D43" s="775" t="e">
        <f>VLOOKUP(#REF!,Sheet1!$A$4:$H$2722,7,1)</f>
        <v>#REF!</v>
      </c>
      <c r="E43" s="247" t="str">
        <f>IFERROR(VLOOKUP(A43,Sheet1!$A$4:$N$2722,7,1),"-")</f>
        <v>gal</v>
      </c>
      <c r="F43" s="247">
        <f>IFERROR(VLOOKUP(A43,Sheet1!$A$4:$N$2722,9,1),"-")</f>
        <v>0</v>
      </c>
      <c r="G43" s="247">
        <f>IFERROR(VLOOKUP(A43,Sheet1!$A$4:$N$2722,10,1),"-")</f>
        <v>0</v>
      </c>
      <c r="H43" s="247">
        <f>IFERROR(VLOOKUP(A43,Sheet1!$A$4:$N$2722,11,1),"-")</f>
        <v>0</v>
      </c>
      <c r="I43" s="26">
        <f>IFERROR(VLOOKUP($A43,Sheet1!$A$4:$H$2722,8,1),"-")</f>
        <v>313.5</v>
      </c>
      <c r="J43" s="26">
        <f>I43-(I43*Cuprins!$H$42)</f>
        <v>313.5</v>
      </c>
      <c r="L43" s="811"/>
    </row>
    <row r="44" spans="1:12" ht="15" customHeight="1" x14ac:dyDescent="0.3">
      <c r="A44" s="107">
        <f>Sheet1!A1957</f>
        <v>502032230500</v>
      </c>
      <c r="B44" s="744" t="str">
        <f>IFERROR(VLOOKUP(A44,Sheet1!$A$4:$H$2722,5,0),"-")</f>
        <v>Caparol CapaSilan 12,5 l</v>
      </c>
      <c r="C44" s="728"/>
      <c r="D44" s="745"/>
      <c r="E44" s="235" t="str">
        <f>IFERROR(VLOOKUP(A44,Sheet1!$A$4:$N$2722,7,1),"-")</f>
        <v>gal</v>
      </c>
      <c r="F44" s="237">
        <f>IFERROR(VLOOKUP(A44,Sheet1!$A$4:$N$2722,9,1),"-")</f>
        <v>0</v>
      </c>
      <c r="G44" s="242">
        <f>IFERROR(VLOOKUP(A44,Sheet1!$A$4:$N$2722,10,1),"-")</f>
        <v>0</v>
      </c>
      <c r="H44" s="235">
        <f>IFERROR(VLOOKUP(A44,Sheet1!$A$4:$N$2722,11,1),"-")</f>
        <v>0</v>
      </c>
      <c r="I44" s="292">
        <f>IFERROR(VLOOKUP($A44,Sheet1!$A$4:$H$2722,8,1),"-")</f>
        <v>545.51</v>
      </c>
      <c r="J44" s="42">
        <f>I44-(I44*Cuprins!$H$42)</f>
        <v>545.51</v>
      </c>
      <c r="K44" s="7"/>
      <c r="L44" s="811"/>
    </row>
    <row r="45" spans="1:12" ht="15" customHeight="1" x14ac:dyDescent="0.3">
      <c r="A45" s="106">
        <f>Sheet1!A1958</f>
        <v>502032246200</v>
      </c>
      <c r="B45" s="773" t="str">
        <f>IFERROR(VLOOKUP(A45,Sheet1!$A$4:$H$2722,5,0),"-")</f>
        <v>Capamix Sylitol Bio-Innenfarb B1   12,5L</v>
      </c>
      <c r="C45" s="774" t="e">
        <f>VLOOKUP(#REF!,Sheet1!$A$4:$H$2722,7,1)</f>
        <v>#REF!</v>
      </c>
      <c r="D45" s="775" t="e">
        <f>VLOOKUP(#REF!,Sheet1!$A$4:$H$2722,7,1)</f>
        <v>#REF!</v>
      </c>
      <c r="E45" s="247" t="str">
        <f>IFERROR(VLOOKUP(A45,Sheet1!$A$4:$N$2722,7,1),"-")</f>
        <v>gal</v>
      </c>
      <c r="F45" s="247">
        <f>IFERROR(VLOOKUP(A45,Sheet1!$A$4:$N$2722,9,1),"-")</f>
        <v>0</v>
      </c>
      <c r="G45" s="247">
        <f>IFERROR(VLOOKUP(A45,Sheet1!$A$4:$N$2722,10,1),"-")</f>
        <v>0</v>
      </c>
      <c r="H45" s="247">
        <f>IFERROR(VLOOKUP(A45,Sheet1!$A$4:$N$2722,11,1),"-")</f>
        <v>0</v>
      </c>
      <c r="I45" s="26">
        <f>IFERROR(VLOOKUP($A45,Sheet1!$A$4:$H$2722,8,1),"-")</f>
        <v>342.42</v>
      </c>
      <c r="J45" s="26">
        <f>I45-(I45*Cuprins!$H$42)</f>
        <v>342.42</v>
      </c>
      <c r="L45" s="811"/>
    </row>
    <row r="46" spans="1:12" ht="15" customHeight="1" x14ac:dyDescent="0.3">
      <c r="A46" s="107">
        <f>Sheet1!A1959</f>
        <v>502032250200</v>
      </c>
      <c r="B46" s="744" t="str">
        <f>IFERROR(VLOOKUP(A46,Sheet1!$A$4:$H$2722,5,0),"-")</f>
        <v>Caparol Sensitiv Weiss 12,5 l</v>
      </c>
      <c r="C46" s="728" t="e">
        <f>VLOOKUP(#REF!,Sheet1!$A$4:$H$2722,7,1)</f>
        <v>#REF!</v>
      </c>
      <c r="D46" s="745" t="e">
        <f>VLOOKUP(#REF!,Sheet1!$A$4:$H$2722,7,1)</f>
        <v>#REF!</v>
      </c>
      <c r="E46" s="235" t="str">
        <f>IFERROR(VLOOKUP(A46,Sheet1!$A$4:$N$2722,7,1),"-")</f>
        <v>gal</v>
      </c>
      <c r="F46" s="237">
        <f>IFERROR(VLOOKUP(A46,Sheet1!$A$4:$N$2722,9,1),"-")</f>
        <v>0</v>
      </c>
      <c r="G46" s="242">
        <f>IFERROR(VLOOKUP(A46,Sheet1!$A$4:$N$2722,10,1),"-")</f>
        <v>0</v>
      </c>
      <c r="H46" s="235">
        <f>IFERROR(VLOOKUP(A46,Sheet1!$A$4:$N$2722,11,1),"-")</f>
        <v>0</v>
      </c>
      <c r="I46" s="292">
        <f>IFERROR(VLOOKUP($A46,Sheet1!$A$4:$H$2722,8,1),"-")</f>
        <v>329.41</v>
      </c>
      <c r="J46" s="42">
        <f>I46-(I46*Cuprins!$H$42)</f>
        <v>329.41</v>
      </c>
      <c r="L46" s="811"/>
    </row>
    <row r="47" spans="1:12" ht="15" customHeight="1" x14ac:dyDescent="0.3">
      <c r="A47" s="106">
        <f>Sheet1!A1960</f>
        <v>502032274200</v>
      </c>
      <c r="B47" s="773" t="str">
        <f>IFERROR(VLOOKUP(A47,Sheet1!$A$4:$H$2722,5,0),"-")</f>
        <v>Sylitol Bio-Innenfarbe Weiß   12,5 Ltr.</v>
      </c>
      <c r="C47" s="774" t="e">
        <f>VLOOKUP(#REF!,Sheet1!$A$4:$H$2722,7,1)</f>
        <v>#REF!</v>
      </c>
      <c r="D47" s="775" t="e">
        <f>VLOOKUP(#REF!,Sheet1!$A$4:$H$2722,7,1)</f>
        <v>#REF!</v>
      </c>
      <c r="E47" s="247" t="str">
        <f>IFERROR(VLOOKUP(A47,Sheet1!$A$4:$N$2722,7,1),"-")</f>
        <v>gal</v>
      </c>
      <c r="F47" s="247">
        <f>IFERROR(VLOOKUP(A47,Sheet1!$A$4:$N$2722,9,1),"-")</f>
        <v>0</v>
      </c>
      <c r="G47" s="247">
        <f>IFERROR(VLOOKUP(A47,Sheet1!$A$4:$N$2722,10,1),"-")</f>
        <v>0</v>
      </c>
      <c r="H47" s="247">
        <f>IFERROR(VLOOKUP(A47,Sheet1!$A$4:$N$2722,11,1),"-")</f>
        <v>0</v>
      </c>
      <c r="I47" s="26">
        <f>IFERROR(VLOOKUP($A47,Sheet1!$A$4:$H$2722,8,1),"-")</f>
        <v>387.99</v>
      </c>
      <c r="J47" s="26">
        <f>I47-(I47*Cuprins!$H$42)</f>
        <v>387.99</v>
      </c>
      <c r="K47" s="9"/>
      <c r="L47" s="811"/>
    </row>
    <row r="48" spans="1:12" ht="15" customHeight="1" x14ac:dyDescent="0.3">
      <c r="A48" s="107">
        <f>Sheet1!A1961</f>
        <v>502032288200</v>
      </c>
      <c r="B48" s="744" t="str">
        <f>IFERROR(VLOOKUP(A48,Sheet1!$A$4:$H$2722,5,0),"-")</f>
        <v>Caparol  FungiSTOP W  9 lt</v>
      </c>
      <c r="C48" s="728" t="e">
        <f>VLOOKUP(#REF!,Sheet1!$A$4:$H$2722,7,1)</f>
        <v>#REF!</v>
      </c>
      <c r="D48" s="745" t="e">
        <f>VLOOKUP(#REF!,Sheet1!$A$4:$H$2722,7,1)</f>
        <v>#REF!</v>
      </c>
      <c r="E48" s="235" t="str">
        <f>IFERROR(VLOOKUP(A48,Sheet1!$A$4:$N$2722,7,1),"-")</f>
        <v>gal</v>
      </c>
      <c r="F48" s="237">
        <f>IFERROR(VLOOKUP(A48,Sheet1!$A$4:$N$2722,9,1),"-")</f>
        <v>0</v>
      </c>
      <c r="G48" s="242">
        <f>IFERROR(VLOOKUP(A48,Sheet1!$A$4:$N$2722,10,1),"-")</f>
        <v>0</v>
      </c>
      <c r="H48" s="235">
        <f>IFERROR(VLOOKUP(A48,Sheet1!$A$4:$N$2722,11,1),"-")</f>
        <v>0</v>
      </c>
      <c r="I48" s="292">
        <f>IFERROR(VLOOKUP($A48,Sheet1!$A$4:$H$2722,8,1),"-")</f>
        <v>164.03</v>
      </c>
      <c r="J48" s="42">
        <f>I48-(I48*Cuprins!$H$42)</f>
        <v>164.03</v>
      </c>
      <c r="L48" s="811"/>
    </row>
    <row r="49" spans="1:12" ht="15" customHeight="1" x14ac:dyDescent="0.3">
      <c r="A49" s="106">
        <f>Sheet1!A1962</f>
        <v>502032292200</v>
      </c>
      <c r="B49" s="773" t="str">
        <f>IFERROR(VLOOKUP(A49,Sheet1!$A$4:$H$2722,5,0),"-")</f>
        <v>Caparol Fungitex-W 12,5 Ltr.</v>
      </c>
      <c r="C49" s="774" t="e">
        <f>VLOOKUP(#REF!,Sheet1!$A$4:$H$2722,7,1)</f>
        <v>#REF!</v>
      </c>
      <c r="D49" s="775" t="e">
        <f>VLOOKUP(#REF!,Sheet1!$A$4:$H$2722,7,1)</f>
        <v>#REF!</v>
      </c>
      <c r="E49" s="247" t="str">
        <f>IFERROR(VLOOKUP(A49,Sheet1!$A$4:$N$2722,7,1),"-")</f>
        <v>gal</v>
      </c>
      <c r="F49" s="247">
        <f>IFERROR(VLOOKUP(A49,Sheet1!$A$4:$N$2722,9,1),"-")</f>
        <v>0</v>
      </c>
      <c r="G49" s="247">
        <f>IFERROR(VLOOKUP(A49,Sheet1!$A$4:$N$2722,10,1),"-")</f>
        <v>0</v>
      </c>
      <c r="H49" s="247">
        <f>IFERROR(VLOOKUP(A49,Sheet1!$A$4:$N$2722,11,1),"-")</f>
        <v>0</v>
      </c>
      <c r="I49" s="26">
        <f>IFERROR(VLOOKUP($A49,Sheet1!$A$4:$H$2722,8,1),"-")</f>
        <v>1046.97</v>
      </c>
      <c r="J49" s="26">
        <f>I49-(I49*Cuprins!$H$42)</f>
        <v>1046.97</v>
      </c>
      <c r="L49" s="811"/>
    </row>
    <row r="50" spans="1:12" ht="15" customHeight="1" x14ac:dyDescent="0.3">
      <c r="A50" s="107">
        <f>Sheet1!A1963</f>
        <v>502032292800</v>
      </c>
      <c r="B50" s="744" t="str">
        <f>IFERROR(VLOOKUP(A50,Sheet1!$A$4:$H$2722,5,0),"-")</f>
        <v xml:space="preserve">Caparol PremiumClean 12,5 Ltr._x000D_
</v>
      </c>
      <c r="C50" s="728" t="e">
        <f>VLOOKUP(#REF!,Sheet1!$A$4:$H$2722,7,1)</f>
        <v>#REF!</v>
      </c>
      <c r="D50" s="745" t="e">
        <f>VLOOKUP(#REF!,Sheet1!$A$4:$H$2722,7,1)</f>
        <v>#REF!</v>
      </c>
      <c r="E50" s="235" t="str">
        <f>IFERROR(VLOOKUP(A50,Sheet1!$A$4:$N$2722,7,1),"-")</f>
        <v>gal</v>
      </c>
      <c r="F50" s="237">
        <f>IFERROR(VLOOKUP(A50,Sheet1!$A$4:$N$2722,9,1),"-")</f>
        <v>0</v>
      </c>
      <c r="G50" s="242">
        <f>IFERROR(VLOOKUP(A50,Sheet1!$A$4:$N$2722,10,1),"-")</f>
        <v>0</v>
      </c>
      <c r="H50" s="235">
        <f>IFERROR(VLOOKUP(A50,Sheet1!$A$4:$N$2722,11,1),"-")</f>
        <v>0</v>
      </c>
      <c r="I50" s="292">
        <f>IFERROR(VLOOKUP($A50,Sheet1!$A$4:$H$2722,8,1),"-")</f>
        <v>819.55</v>
      </c>
      <c r="J50" s="42">
        <f>I50-(I50*Cuprins!$H$42)</f>
        <v>819.55</v>
      </c>
      <c r="L50" s="811"/>
    </row>
    <row r="51" spans="1:12" ht="15" customHeight="1" x14ac:dyDescent="0.3">
      <c r="A51" s="106">
        <f>Sheet1!A1964</f>
        <v>502032306200</v>
      </c>
      <c r="B51" s="773" t="str">
        <f>IFERROR(VLOOKUP(A51,Sheet1!$A$4:$H$2722,5,0),"-")</f>
        <v>Capatox 2,5 l</v>
      </c>
      <c r="C51" s="774" t="e">
        <f>VLOOKUP(#REF!,Sheet1!$A$4:$H$2722,7,1)</f>
        <v>#REF!</v>
      </c>
      <c r="D51" s="775" t="e">
        <f>VLOOKUP(#REF!,Sheet1!$A$4:$H$2722,7,1)</f>
        <v>#REF!</v>
      </c>
      <c r="E51" s="247" t="str">
        <f>IFERROR(VLOOKUP(A51,Sheet1!$A$4:$N$2722,7,1),"-")</f>
        <v>gal</v>
      </c>
      <c r="F51" s="247">
        <f>IFERROR(VLOOKUP(A51,Sheet1!$A$4:$N$2722,9,1),"-")</f>
        <v>0</v>
      </c>
      <c r="G51" s="247">
        <f>IFERROR(VLOOKUP(A51,Sheet1!$A$4:$N$2722,10,1),"-")</f>
        <v>0</v>
      </c>
      <c r="H51" s="247">
        <f>IFERROR(VLOOKUP(A51,Sheet1!$A$4:$N$2722,11,1),"-")</f>
        <v>0</v>
      </c>
      <c r="I51" s="26">
        <f>IFERROR(VLOOKUP($A51,Sheet1!$A$4:$H$2722,8,1),"-")</f>
        <v>20.97</v>
      </c>
      <c r="J51" s="26">
        <f>I51-(I51*Cuprins!$H$42)</f>
        <v>20.97</v>
      </c>
      <c r="K51" s="7"/>
      <c r="L51" s="811"/>
    </row>
    <row r="52" spans="1:12" ht="15" customHeight="1" x14ac:dyDescent="0.3">
      <c r="A52" s="108"/>
      <c r="B52" s="614"/>
      <c r="C52" s="609"/>
      <c r="D52" s="615"/>
      <c r="E52" s="264"/>
      <c r="F52" s="238"/>
      <c r="G52" s="264"/>
      <c r="H52" s="264"/>
      <c r="I52" s="302"/>
      <c r="J52" s="43"/>
      <c r="L52" s="811"/>
    </row>
    <row r="53" spans="1:12" ht="15" customHeight="1" x14ac:dyDescent="0.3">
      <c r="A53" s="158"/>
      <c r="B53" s="371"/>
      <c r="C53" s="372"/>
      <c r="D53" s="371"/>
      <c r="E53" s="160"/>
      <c r="F53" s="373"/>
      <c r="G53" s="374"/>
      <c r="H53" s="373"/>
      <c r="I53" s="126"/>
      <c r="J53" s="126"/>
      <c r="L53" s="811"/>
    </row>
    <row r="54" spans="1:12" ht="15" customHeight="1" x14ac:dyDescent="0.3">
      <c r="A54" s="158"/>
      <c r="B54" s="371"/>
      <c r="C54" s="372"/>
      <c r="D54" s="371"/>
      <c r="E54" s="160"/>
      <c r="F54" s="373"/>
      <c r="G54" s="374"/>
      <c r="H54" s="373"/>
      <c r="I54" s="126"/>
      <c r="J54" s="126"/>
      <c r="L54" s="815" t="s">
        <v>3319</v>
      </c>
    </row>
    <row r="55" spans="1:12" ht="15" customHeight="1" x14ac:dyDescent="0.3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L55" s="815"/>
    </row>
    <row r="56" spans="1:12" ht="15" customHeight="1" x14ac:dyDescent="0.3">
      <c r="A56" s="667"/>
      <c r="B56" s="669" t="s">
        <v>3307</v>
      </c>
      <c r="C56" s="669"/>
      <c r="D56" s="669"/>
      <c r="E56" s="669"/>
      <c r="F56" s="669"/>
      <c r="G56" s="669"/>
      <c r="H56" s="669"/>
      <c r="I56" s="671"/>
      <c r="J56" s="672"/>
      <c r="L56" s="815"/>
    </row>
    <row r="57" spans="1:12" ht="15" customHeight="1" x14ac:dyDescent="0.3">
      <c r="A57" s="668"/>
      <c r="B57" s="670"/>
      <c r="C57" s="670"/>
      <c r="D57" s="670"/>
      <c r="E57" s="670"/>
      <c r="F57" s="670"/>
      <c r="G57" s="670"/>
      <c r="H57" s="670"/>
      <c r="I57" s="673"/>
      <c r="J57" s="674"/>
      <c r="L57" s="815"/>
    </row>
    <row r="58" spans="1:12" ht="15" customHeight="1" x14ac:dyDescent="0.3">
      <c r="A58" s="520" t="s">
        <v>2989</v>
      </c>
      <c r="B58" s="630" t="s">
        <v>2996</v>
      </c>
      <c r="C58" s="631"/>
      <c r="D58" s="786"/>
      <c r="E58" s="642" t="s">
        <v>3035</v>
      </c>
      <c r="F58" s="789" t="s">
        <v>2991</v>
      </c>
      <c r="G58" s="789" t="s">
        <v>2990</v>
      </c>
      <c r="H58" s="780" t="s">
        <v>3010</v>
      </c>
      <c r="I58" s="783" t="s">
        <v>3430</v>
      </c>
      <c r="J58" s="498" t="s">
        <v>3431</v>
      </c>
      <c r="L58" s="815"/>
    </row>
    <row r="59" spans="1:12" ht="15" customHeight="1" x14ac:dyDescent="0.3">
      <c r="A59" s="521"/>
      <c r="B59" s="632"/>
      <c r="C59" s="633"/>
      <c r="D59" s="787"/>
      <c r="E59" s="643"/>
      <c r="F59" s="790"/>
      <c r="G59" s="790"/>
      <c r="H59" s="781"/>
      <c r="I59" s="784"/>
      <c r="J59" s="500"/>
      <c r="K59" s="9"/>
      <c r="L59" s="815"/>
    </row>
    <row r="60" spans="1:12" ht="15" customHeight="1" x14ac:dyDescent="0.3">
      <c r="A60" s="785"/>
      <c r="B60" s="634"/>
      <c r="C60" s="635"/>
      <c r="D60" s="788"/>
      <c r="E60" s="644"/>
      <c r="F60" s="791"/>
      <c r="G60" s="791"/>
      <c r="H60" s="782"/>
      <c r="I60" s="784"/>
      <c r="J60" s="500"/>
      <c r="L60" s="815"/>
    </row>
    <row r="61" spans="1:12" ht="15" customHeight="1" x14ac:dyDescent="0.3">
      <c r="A61" s="106">
        <f>Sheet1!A2046</f>
        <v>552032101000</v>
      </c>
      <c r="B61" s="773" t="str">
        <f>IFERROR(VLOOKUP(A61,Sheet1!$A$4:$H$2722,5,0),"-")</f>
        <v>Adeziv polistiren Caparol Kleber 90 R</v>
      </c>
      <c r="C61" s="774" t="e">
        <f>VLOOKUP(#REF!,Sheet1!$A$4:$H$2722,7,1)</f>
        <v>#REF!</v>
      </c>
      <c r="D61" s="775" t="e">
        <f>VLOOKUP(#REF!,Sheet1!$A$4:$H$2722,7,1)</f>
        <v>#REF!</v>
      </c>
      <c r="E61" s="247" t="str">
        <f>IFERROR(VLOOKUP(A61,Sheet1!$A$4:$N$2722,7,1),"-")</f>
        <v>sac</v>
      </c>
      <c r="F61" s="247">
        <f>IFERROR(VLOOKUP(A61,Sheet1!$A$4:$N$2722,9,1),"-")</f>
        <v>0</v>
      </c>
      <c r="G61" s="247">
        <f>IFERROR(VLOOKUP(A61,Sheet1!$A$4:$N$2722,10,1),"-")</f>
        <v>0</v>
      </c>
      <c r="H61" s="247">
        <f>IFERROR(VLOOKUP(A61,Sheet1!$A$4:$N$2722,11,1),"-")</f>
        <v>0</v>
      </c>
      <c r="I61" s="26">
        <f>IFERROR(VLOOKUP($A61,Sheet1!$A$4:$H$2722,8,1),"-")</f>
        <v>31.18</v>
      </c>
      <c r="J61" s="26">
        <f>I61-(I61*Cuprins!$H$43)</f>
        <v>31.18</v>
      </c>
      <c r="L61" s="815"/>
    </row>
    <row r="62" spans="1:12" ht="15" customHeight="1" x14ac:dyDescent="0.3">
      <c r="A62" s="107">
        <f>Sheet1!A2047</f>
        <v>552032102000</v>
      </c>
      <c r="B62" s="744" t="str">
        <f>IFERROR(VLOOKUP(A62,Sheet1!$A$4:$H$2722,5,0),"-")</f>
        <v>CAPAROL-KLEBESPACHTEL 100 R 25 kg</v>
      </c>
      <c r="C62" s="728"/>
      <c r="D62" s="745"/>
      <c r="E62" s="235" t="str">
        <f>IFERROR(VLOOKUP(A62,Sheet1!$A$4:$N$2722,7,1),"-")</f>
        <v>sac</v>
      </c>
      <c r="F62" s="237">
        <f>IFERROR(VLOOKUP(A62,Sheet1!$A$4:$N$2722,9,1),"-")</f>
        <v>0</v>
      </c>
      <c r="G62" s="242">
        <f>IFERROR(VLOOKUP(A62,Sheet1!$A$4:$N$2722,10,1),"-")</f>
        <v>0</v>
      </c>
      <c r="H62" s="235">
        <f>IFERROR(VLOOKUP(A62,Sheet1!$A$4:$N$2722,11,1),"-")</f>
        <v>0</v>
      </c>
      <c r="I62" s="292">
        <f>IFERROR(VLOOKUP($A62,Sheet1!$A$4:$H$2722,8,1),"-")</f>
        <v>33.4</v>
      </c>
      <c r="J62" s="42">
        <f>I62-(I62*Cuprins!$H$43)</f>
        <v>33.4</v>
      </c>
      <c r="L62" s="815"/>
    </row>
    <row r="63" spans="1:12" ht="15" customHeight="1" x14ac:dyDescent="0.3">
      <c r="A63" s="106">
        <f>Sheet1!A2048</f>
        <v>552032104000</v>
      </c>
      <c r="B63" s="773" t="str">
        <f>IFERROR(VLOOKUP(A63,Sheet1!$A$4:$H$2722,5,0),"-")</f>
        <v>CAPATECT-KLEBESPACHTEL  186M  25 kg</v>
      </c>
      <c r="C63" s="774" t="e">
        <f>VLOOKUP(#REF!,Sheet1!$A$4:$H$2722,7,1)</f>
        <v>#REF!</v>
      </c>
      <c r="D63" s="775" t="e">
        <f>VLOOKUP(#REF!,Sheet1!$A$4:$H$2722,7,1)</f>
        <v>#REF!</v>
      </c>
      <c r="E63" s="247" t="str">
        <f>IFERROR(VLOOKUP(A63,Sheet1!$A$4:$N$2722,7,1),"-")</f>
        <v>sac</v>
      </c>
      <c r="F63" s="247">
        <f>IFERROR(VLOOKUP(A63,Sheet1!$A$4:$N$2722,9,1),"-")</f>
        <v>0</v>
      </c>
      <c r="G63" s="247">
        <f>IFERROR(VLOOKUP(A63,Sheet1!$A$4:$N$2722,10,1),"-")</f>
        <v>0</v>
      </c>
      <c r="H63" s="247">
        <f>IFERROR(VLOOKUP(A63,Sheet1!$A$4:$N$2722,11,1),"-")</f>
        <v>0</v>
      </c>
      <c r="I63" s="26">
        <f>IFERROR(VLOOKUP($A63,Sheet1!$A$4:$H$2722,8,1),"-")</f>
        <v>51.99</v>
      </c>
      <c r="J63" s="26">
        <f>I63-(I63*Cuprins!$H$43)</f>
        <v>51.99</v>
      </c>
      <c r="L63" s="815"/>
    </row>
    <row r="64" spans="1:12" ht="15" customHeight="1" x14ac:dyDescent="0.3">
      <c r="A64" s="107">
        <f>Sheet1!A2049</f>
        <v>552032114000</v>
      </c>
      <c r="B64" s="744" t="str">
        <f>IFERROR(VLOOKUP(A64,Sheet1!$A$4:$H$2722,5,0),"-")</f>
        <v>ROLLKLEBER, 25 kg</v>
      </c>
      <c r="C64" s="728" t="e">
        <f>VLOOKUP(#REF!,Sheet1!$A$4:$H$2722,7,1)</f>
        <v>#REF!</v>
      </c>
      <c r="D64" s="745" t="e">
        <f>VLOOKUP(#REF!,Sheet1!$A$4:$H$2722,7,1)</f>
        <v>#REF!</v>
      </c>
      <c r="E64" s="235" t="str">
        <f>IFERROR(VLOOKUP(A64,Sheet1!$A$4:$N$2722,7,1),"-")</f>
        <v>gal</v>
      </c>
      <c r="F64" s="237">
        <f>IFERROR(VLOOKUP(A64,Sheet1!$A$4:$N$2722,9,1),"-")</f>
        <v>0</v>
      </c>
      <c r="G64" s="242">
        <f>IFERROR(VLOOKUP(A64,Sheet1!$A$4:$N$2722,10,1),"-")</f>
        <v>0</v>
      </c>
      <c r="H64" s="235">
        <f>IFERROR(VLOOKUP(A64,Sheet1!$A$4:$N$2722,11,1),"-")</f>
        <v>0</v>
      </c>
      <c r="I64" s="292">
        <f>IFERROR(VLOOKUP($A64,Sheet1!$A$4:$H$2722,8,1),"-")</f>
        <v>384.46</v>
      </c>
      <c r="J64" s="42">
        <f>I64-(I64*Cuprins!$H$43)</f>
        <v>384.46</v>
      </c>
      <c r="L64" s="815"/>
    </row>
    <row r="65" spans="1:12" ht="15" customHeight="1" x14ac:dyDescent="0.3">
      <c r="A65" s="106">
        <f>Sheet1!A2050</f>
        <v>552032301000</v>
      </c>
      <c r="B65" s="773" t="str">
        <f>IFERROR(VLOOKUP(A65,Sheet1!$A$4:$H$2722,5,0),"-")</f>
        <v>ArmaReno 700 weiss, 25 kg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sac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80.650000000000006</v>
      </c>
      <c r="J65" s="26">
        <f>I65-(I65*Cuprins!$H$43)</f>
        <v>80.650000000000006</v>
      </c>
      <c r="L65" s="815"/>
    </row>
    <row r="66" spans="1:12" ht="15" customHeight="1" x14ac:dyDescent="0.3">
      <c r="A66" s="107">
        <f>Sheet1!A1795</f>
        <v>459032105000</v>
      </c>
      <c r="B66" s="744" t="str">
        <f>IFERROR(VLOOKUP(A66,Sheet1!$A$4:$H$2722,5,0),"-")</f>
        <v>Isolan Styrodicht 1K 30 l</v>
      </c>
      <c r="C66" s="728" t="e">
        <f>VLOOKUP(#REF!,Sheet1!$A$4:$H$2722,7,1)</f>
        <v>#REF!</v>
      </c>
      <c r="D66" s="745" t="e">
        <f>VLOOKUP(#REF!,Sheet1!$A$4:$H$2722,7,1)</f>
        <v>#REF!</v>
      </c>
      <c r="E66" s="235" t="str">
        <f>IFERROR(VLOOKUP(A66,Sheet1!$A$4:$N$2722,7,1),"-")</f>
        <v>buc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341.79</v>
      </c>
      <c r="J66" s="42">
        <f>I66-(I66*Cuprins!$H$43)</f>
        <v>341.79</v>
      </c>
      <c r="L66" s="815"/>
    </row>
    <row r="67" spans="1:12" ht="15" customHeight="1" x14ac:dyDescent="0.3">
      <c r="A67" s="106"/>
      <c r="B67" s="773"/>
      <c r="C67" s="774"/>
      <c r="D67" s="775"/>
      <c r="E67" s="247"/>
      <c r="F67" s="247"/>
      <c r="G67" s="247"/>
      <c r="H67" s="247"/>
      <c r="I67" s="26"/>
      <c r="J67" s="26"/>
      <c r="L67" s="815"/>
    </row>
    <row r="68" spans="1:12" ht="15" customHeight="1" x14ac:dyDescent="0.3">
      <c r="A68" s="108"/>
      <c r="B68" s="614"/>
      <c r="C68" s="609"/>
      <c r="D68" s="615"/>
      <c r="E68" s="264"/>
      <c r="F68" s="238"/>
      <c r="G68" s="264"/>
      <c r="H68" s="264"/>
      <c r="I68" s="302"/>
      <c r="J68" s="43"/>
      <c r="L68" s="815"/>
    </row>
    <row r="69" spans="1:12" ht="15" customHeight="1" x14ac:dyDescent="0.3">
      <c r="L69" s="494">
        <f>L17+1</f>
        <v>133</v>
      </c>
    </row>
    <row r="70" spans="1:12" ht="15" customHeight="1" x14ac:dyDescent="0.3">
      <c r="L70" s="494"/>
    </row>
    <row r="71" spans="1:12" ht="15" customHeight="1" x14ac:dyDescent="0.3">
      <c r="L71" s="811" t="s">
        <v>3317</v>
      </c>
    </row>
    <row r="72" spans="1:12" ht="15" customHeight="1" x14ac:dyDescent="0.3">
      <c r="L72" s="811"/>
    </row>
    <row r="73" spans="1:12" ht="15" customHeight="1" x14ac:dyDescent="0.3">
      <c r="L73" s="811"/>
    </row>
    <row r="74" spans="1:12" ht="15" customHeight="1" x14ac:dyDescent="0.3">
      <c r="L74" s="811"/>
    </row>
    <row r="75" spans="1:12" ht="15" customHeight="1" x14ac:dyDescent="0.3">
      <c r="L75" s="811"/>
    </row>
    <row r="76" spans="1:12" ht="15" customHeight="1" x14ac:dyDescent="0.3">
      <c r="L76" s="811"/>
    </row>
    <row r="77" spans="1:12" ht="15" customHeight="1" x14ac:dyDescent="0.3">
      <c r="L77" s="811"/>
    </row>
    <row r="78" spans="1:12" ht="15" customHeight="1" x14ac:dyDescent="0.3">
      <c r="L78" s="811"/>
    </row>
    <row r="79" spans="1:12" ht="15" customHeight="1" x14ac:dyDescent="0.3">
      <c r="L79" s="811"/>
    </row>
    <row r="80" spans="1:12" ht="15" customHeight="1" x14ac:dyDescent="0.3">
      <c r="L80" s="811"/>
    </row>
    <row r="81" spans="12:12" ht="15" customHeight="1" x14ac:dyDescent="0.3">
      <c r="L81" s="811"/>
    </row>
    <row r="82" spans="12:12" ht="15" customHeight="1" x14ac:dyDescent="0.3">
      <c r="L82" s="811"/>
    </row>
    <row r="83" spans="12:12" ht="15" customHeight="1" x14ac:dyDescent="0.3">
      <c r="L83" s="811"/>
    </row>
    <row r="84" spans="12:12" ht="15" customHeight="1" x14ac:dyDescent="0.3">
      <c r="L84" s="811"/>
    </row>
    <row r="85" spans="12:12" ht="15" customHeight="1" x14ac:dyDescent="0.3">
      <c r="L85" s="811"/>
    </row>
    <row r="86" spans="12:12" ht="15" customHeight="1" x14ac:dyDescent="0.3">
      <c r="L86" s="811"/>
    </row>
    <row r="87" spans="12:12" ht="15" customHeight="1" x14ac:dyDescent="0.3">
      <c r="L87" s="811"/>
    </row>
    <row r="88" spans="12:12" ht="15" customHeight="1" x14ac:dyDescent="0.3">
      <c r="L88" s="811"/>
    </row>
    <row r="89" spans="12:12" ht="15" customHeight="1" x14ac:dyDescent="0.3">
      <c r="L89" s="811"/>
    </row>
    <row r="90" spans="12:12" ht="15" customHeight="1" x14ac:dyDescent="0.3">
      <c r="L90" s="811"/>
    </row>
    <row r="91" spans="12:12" ht="15" customHeight="1" x14ac:dyDescent="0.3">
      <c r="L91" s="811"/>
    </row>
    <row r="92" spans="12:12" ht="15" customHeight="1" x14ac:dyDescent="0.3">
      <c r="L92" s="811"/>
    </row>
    <row r="93" spans="12:12" ht="15" customHeight="1" x14ac:dyDescent="0.3">
      <c r="L93" s="811"/>
    </row>
    <row r="94" spans="12:12" ht="15" customHeight="1" x14ac:dyDescent="0.3">
      <c r="L94" s="811"/>
    </row>
    <row r="95" spans="12:12" ht="15" customHeight="1" x14ac:dyDescent="0.3">
      <c r="L95" s="811"/>
    </row>
    <row r="96" spans="12:12" ht="15" customHeight="1" x14ac:dyDescent="0.3">
      <c r="L96" s="811"/>
    </row>
    <row r="97" spans="12:12" ht="15" customHeight="1" x14ac:dyDescent="0.3">
      <c r="L97" s="811"/>
    </row>
    <row r="98" spans="12:12" ht="15" customHeight="1" x14ac:dyDescent="0.3">
      <c r="L98" s="811"/>
    </row>
    <row r="99" spans="12:12" ht="15" customHeight="1" x14ac:dyDescent="0.3">
      <c r="L99" s="811"/>
    </row>
    <row r="100" spans="12:12" ht="15" customHeight="1" x14ac:dyDescent="0.3">
      <c r="L100" s="811"/>
    </row>
    <row r="101" spans="12:12" ht="15" customHeight="1" x14ac:dyDescent="0.3">
      <c r="L101" s="811"/>
    </row>
    <row r="102" spans="12:12" ht="15" customHeight="1" x14ac:dyDescent="0.3">
      <c r="L102" s="811"/>
    </row>
    <row r="103" spans="12:12" ht="15" customHeight="1" x14ac:dyDescent="0.3">
      <c r="L103" s="811"/>
    </row>
    <row r="104" spans="12:12" ht="15" customHeight="1" x14ac:dyDescent="0.3">
      <c r="L104" s="811"/>
    </row>
    <row r="105" spans="12:12" ht="15" customHeight="1" x14ac:dyDescent="0.3">
      <c r="L105" s="811"/>
    </row>
  </sheetData>
  <mergeCells count="79">
    <mergeCell ref="L54:L68"/>
    <mergeCell ref="L69:L70"/>
    <mergeCell ref="L71:L105"/>
    <mergeCell ref="B52:D52"/>
    <mergeCell ref="L2:L16"/>
    <mergeCell ref="L17:L18"/>
    <mergeCell ref="L19:L53"/>
    <mergeCell ref="B14:D14"/>
    <mergeCell ref="B51:D51"/>
    <mergeCell ref="B62:D62"/>
    <mergeCell ref="B67:D67"/>
    <mergeCell ref="B68:D68"/>
    <mergeCell ref="B66:D66"/>
    <mergeCell ref="B61:D61"/>
    <mergeCell ref="B63:D63"/>
    <mergeCell ref="B64:D64"/>
    <mergeCell ref="A56:A57"/>
    <mergeCell ref="B56:H57"/>
    <mergeCell ref="I56:J57"/>
    <mergeCell ref="A58:A60"/>
    <mergeCell ref="B58:D60"/>
    <mergeCell ref="E58:E60"/>
    <mergeCell ref="F58:F60"/>
    <mergeCell ref="G58:G60"/>
    <mergeCell ref="H58:H60"/>
    <mergeCell ref="I58:I60"/>
    <mergeCell ref="J58:J60"/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  <mergeCell ref="B65:D65"/>
    <mergeCell ref="B48:D48"/>
    <mergeCell ref="B49:D49"/>
    <mergeCell ref="B50:D50"/>
    <mergeCell ref="B45:D45"/>
    <mergeCell ref="B46:D46"/>
    <mergeCell ref="B47:D47"/>
    <mergeCell ref="B42:D42"/>
    <mergeCell ref="B43:D43"/>
    <mergeCell ref="B44:D44"/>
    <mergeCell ref="B39:D39"/>
    <mergeCell ref="B40:D40"/>
    <mergeCell ref="B41:D41"/>
    <mergeCell ref="B36:D36"/>
    <mergeCell ref="B37:D37"/>
    <mergeCell ref="B38:D38"/>
    <mergeCell ref="B33:D33"/>
    <mergeCell ref="B34:D34"/>
    <mergeCell ref="B35:D35"/>
    <mergeCell ref="B31:D31"/>
    <mergeCell ref="B32:D32"/>
    <mergeCell ref="B24:D24"/>
    <mergeCell ref="B25:D25"/>
    <mergeCell ref="B21:D21"/>
    <mergeCell ref="B22:D22"/>
    <mergeCell ref="B23:D23"/>
    <mergeCell ref="B26:D26"/>
    <mergeCell ref="B27:D27"/>
    <mergeCell ref="B28:D28"/>
    <mergeCell ref="B29:D29"/>
    <mergeCell ref="B30:D30"/>
    <mergeCell ref="B20:D20"/>
    <mergeCell ref="B13:D13"/>
    <mergeCell ref="B15:D15"/>
    <mergeCell ref="B16:D16"/>
    <mergeCell ref="B17:D17"/>
    <mergeCell ref="H10:H12"/>
    <mergeCell ref="I10:I12"/>
    <mergeCell ref="J10:J12"/>
    <mergeCell ref="B18:D18"/>
    <mergeCell ref="B19:D19"/>
  </mergeCells>
  <hyperlinks>
    <hyperlink ref="A1" location="Cuprins!A1" display="cuprins" xr:uid="{00000000-0004-0000-2500-000000000000}"/>
    <hyperlink ref="C1" location="'Fisa de proiect'!A1" display="Fisa de Proiect" xr:uid="{00000000-0004-0000-2500-000001000000}"/>
  </hyperlinks>
  <pageMargins left="0.15748031496062992" right="0.15748031496062992" top="0.27559055118110237" bottom="0.27559055118110237" header="0.31496062992125984" footer="0.31496062992125984"/>
  <pageSetup paperSize="9" scale="9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E500"/>
  </sheetPr>
  <dimension ref="A1:L157"/>
  <sheetViews>
    <sheetView view="pageBreakPreview" zoomScale="87" zoomScaleNormal="130" zoomScaleSheetLayoutView="70" workbookViewId="0">
      <pane ySplit="1" topLeftCell="A2" activePane="bottomLeft" state="frozen"/>
      <selection pane="bottomLeft" activeCell="L17" sqref="L17:L18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7" t="s">
        <v>3322</v>
      </c>
    </row>
    <row r="3" spans="1:12" ht="15" customHeight="1" thickBot="1" x14ac:dyDescent="0.35">
      <c r="L3" s="817"/>
    </row>
    <row r="4" spans="1:12" ht="15" customHeight="1" x14ac:dyDescent="0.3">
      <c r="A4" s="686"/>
      <c r="B4" s="794" t="s">
        <v>3320</v>
      </c>
      <c r="C4" s="794"/>
      <c r="D4" s="794"/>
      <c r="E4" s="794"/>
      <c r="F4" s="794"/>
      <c r="G4" s="794"/>
      <c r="H4" s="794"/>
      <c r="I4" s="738"/>
      <c r="J4" s="664"/>
      <c r="L4" s="817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7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7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7"/>
    </row>
    <row r="8" spans="1:12" ht="15" customHeight="1" x14ac:dyDescent="0.3">
      <c r="A8" s="667"/>
      <c r="B8" s="669" t="s">
        <v>3321</v>
      </c>
      <c r="C8" s="669"/>
      <c r="D8" s="669"/>
      <c r="E8" s="669"/>
      <c r="F8" s="669"/>
      <c r="G8" s="669"/>
      <c r="H8" s="669"/>
      <c r="I8" s="671"/>
      <c r="J8" s="672"/>
      <c r="L8" s="81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7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7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7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7"/>
    </row>
    <row r="13" spans="1:12" ht="15" customHeight="1" x14ac:dyDescent="0.3">
      <c r="A13" s="106">
        <f>Sheet1!A2053</f>
        <v>553032110200</v>
      </c>
      <c r="B13" s="773" t="str">
        <f>IFERROR(VLOOKUP(A13,Sheet1!$A$4:$H$2722,5,0),"-")</f>
        <v>EPS ECO  20 mm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 xml:space="preserve">mc </v>
      </c>
      <c r="F13" s="247">
        <f>IFERROR(VLOOKUP(A13,Sheet1!$A$4:$N$2722,9,1),"-")</f>
        <v>20</v>
      </c>
      <c r="G13" s="247">
        <f>IFERROR(VLOOKUP(A13,Sheet1!$A$4:$N$2722,10,1),"-")</f>
        <v>500</v>
      </c>
      <c r="H13" s="247">
        <f>IFERROR(VLOOKUP(A13,Sheet1!$A$4:$N$2722,11,1),"-")</f>
        <v>1000</v>
      </c>
      <c r="I13" s="26">
        <f>IFERROR(VLOOKUP($A13,Sheet1!$A$4:$H$2722,8,1),"-")</f>
        <v>215</v>
      </c>
      <c r="J13" s="26">
        <f>I13-(I13*Cuprins!$H$44)</f>
        <v>215</v>
      </c>
      <c r="L13" s="817"/>
    </row>
    <row r="14" spans="1:12" ht="15" customHeight="1" x14ac:dyDescent="0.3">
      <c r="A14" s="107">
        <f>Sheet1!A2054</f>
        <v>553032110300</v>
      </c>
      <c r="B14" s="744" t="str">
        <f>IFERROR(VLOOKUP(A14,Sheet1!$A$4:$H$2722,5,0),"-")</f>
        <v>EPS ECO  30 mm</v>
      </c>
      <c r="C14" s="728"/>
      <c r="D14" s="745"/>
      <c r="E14" s="235" t="str">
        <f>IFERROR(VLOOKUP(A14,Sheet1!$A$4:$N$2722,7,1),"-")</f>
        <v xml:space="preserve">mc </v>
      </c>
      <c r="F14" s="237">
        <f>IFERROR(VLOOKUP(A14,Sheet1!$A$4:$N$2722,9,1),"-")</f>
        <v>30</v>
      </c>
      <c r="G14" s="242">
        <f>IFERROR(VLOOKUP(A14,Sheet1!$A$4:$N$2722,10,1),"-")</f>
        <v>500</v>
      </c>
      <c r="H14" s="235">
        <f>IFERROR(VLOOKUP(A14,Sheet1!$A$4:$N$2722,11,1),"-")</f>
        <v>1000</v>
      </c>
      <c r="I14" s="292">
        <f>IFERROR(VLOOKUP($A14,Sheet1!$A$4:$H$2722,8,1),"-")</f>
        <v>215</v>
      </c>
      <c r="J14" s="42">
        <f>I14-(I14*Cuprins!$H$44)</f>
        <v>215</v>
      </c>
      <c r="L14" s="817"/>
    </row>
    <row r="15" spans="1:12" ht="15" customHeight="1" x14ac:dyDescent="0.3">
      <c r="A15" s="106">
        <f>Sheet1!A2055</f>
        <v>553032110500</v>
      </c>
      <c r="B15" s="773" t="str">
        <f>IFERROR(VLOOKUP(A15,Sheet1!$A$4:$H$2722,5,0),"-")</f>
        <v>EPS ECO  50 mm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 xml:space="preserve">mc </v>
      </c>
      <c r="F15" s="247">
        <f>IFERROR(VLOOKUP(A15,Sheet1!$A$4:$N$2722,9,1),"-")</f>
        <v>50</v>
      </c>
      <c r="G15" s="247">
        <f>IFERROR(VLOOKUP(A15,Sheet1!$A$4:$N$2722,10,1),"-")</f>
        <v>500</v>
      </c>
      <c r="H15" s="247">
        <f>IFERROR(VLOOKUP(A15,Sheet1!$A$4:$N$2722,11,1),"-")</f>
        <v>1000</v>
      </c>
      <c r="I15" s="26">
        <f>IFERROR(VLOOKUP($A15,Sheet1!$A$4:$H$2722,8,1),"-")</f>
        <v>215</v>
      </c>
      <c r="J15" s="26">
        <f>I15-(I15*Cuprins!$H$44)</f>
        <v>215</v>
      </c>
      <c r="K15" s="8"/>
      <c r="L15" s="817"/>
    </row>
    <row r="16" spans="1:12" ht="15" customHeight="1" x14ac:dyDescent="0.3">
      <c r="A16" s="107">
        <f>Sheet1!A2056</f>
        <v>553032110800</v>
      </c>
      <c r="B16" s="744" t="str">
        <f>IFERROR(VLOOKUP(A16,Sheet1!$A$4:$H$2722,5,0),"-")</f>
        <v>EPS ECO  80 mm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 xml:space="preserve">mc </v>
      </c>
      <c r="F16" s="237">
        <f>IFERROR(VLOOKUP(A16,Sheet1!$A$4:$N$2722,9,1),"-")</f>
        <v>80</v>
      </c>
      <c r="G16" s="242">
        <f>IFERROR(VLOOKUP(A16,Sheet1!$A$4:$N$2722,10,1),"-")</f>
        <v>500</v>
      </c>
      <c r="H16" s="235">
        <f>IFERROR(VLOOKUP(A16,Sheet1!$A$4:$N$2722,11,1),"-")</f>
        <v>1000</v>
      </c>
      <c r="I16" s="292">
        <f>IFERROR(VLOOKUP($A16,Sheet1!$A$4:$H$2722,8,1),"-")</f>
        <v>215</v>
      </c>
      <c r="J16" s="42">
        <f>I16-(I16*Cuprins!$H$44)</f>
        <v>215</v>
      </c>
      <c r="L16" s="817"/>
    </row>
    <row r="17" spans="1:12" ht="15" customHeight="1" x14ac:dyDescent="0.3">
      <c r="A17" s="106">
        <f>Sheet1!A2057</f>
        <v>553032111000</v>
      </c>
      <c r="B17" s="773" t="str">
        <f>IFERROR(VLOOKUP(A17,Sheet1!$A$4:$H$2722,5,0),"-")</f>
        <v>EPS ECO  100 mm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 xml:space="preserve">mc </v>
      </c>
      <c r="F17" s="247">
        <f>IFERROR(VLOOKUP(A17,Sheet1!$A$4:$N$2722,9,1),"-")</f>
        <v>100</v>
      </c>
      <c r="G17" s="247">
        <f>IFERROR(VLOOKUP(A17,Sheet1!$A$4:$N$2722,10,1),"-")</f>
        <v>500</v>
      </c>
      <c r="H17" s="247">
        <f>IFERROR(VLOOKUP(A17,Sheet1!$A$4:$N$2722,11,1),"-")</f>
        <v>1000</v>
      </c>
      <c r="I17" s="26">
        <f>IFERROR(VLOOKUP($A17,Sheet1!$A$4:$H$2722,8,1),"-")</f>
        <v>215</v>
      </c>
      <c r="J17" s="26">
        <f>I17-(I17*Cuprins!$H$44)</f>
        <v>215</v>
      </c>
      <c r="L17" s="494">
        <f>'Tencuiala Caparol'!L69+1</f>
        <v>134</v>
      </c>
    </row>
    <row r="18" spans="1:12" ht="15" customHeight="1" x14ac:dyDescent="0.3">
      <c r="A18" s="107">
        <f>Sheet1!A2058</f>
        <v>553032120500</v>
      </c>
      <c r="B18" s="744" t="str">
        <f>IFERROR(VLOOKUP(A18,Sheet1!$A$4:$H$2722,5,0),"-")</f>
        <v>EPS CT80 F 50 mm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 xml:space="preserve">mc </v>
      </c>
      <c r="F18" s="237">
        <f>IFERROR(VLOOKUP(A18,Sheet1!$A$4:$N$2722,9,1),"-")</f>
        <v>50</v>
      </c>
      <c r="G18" s="242">
        <f>IFERROR(VLOOKUP(A18,Sheet1!$A$4:$N$2722,10,1),"-")</f>
        <v>500</v>
      </c>
      <c r="H18" s="235">
        <f>IFERROR(VLOOKUP(A18,Sheet1!$A$4:$N$2722,11,1),"-")</f>
        <v>1000</v>
      </c>
      <c r="I18" s="292">
        <f>IFERROR(VLOOKUP($A18,Sheet1!$A$4:$H$2722,8,1),"-")</f>
        <v>255.2</v>
      </c>
      <c r="J18" s="42">
        <f>I18-(I18*Cuprins!$H$44)</f>
        <v>255.2</v>
      </c>
      <c r="L18" s="494"/>
    </row>
    <row r="19" spans="1:12" ht="15" customHeight="1" x14ac:dyDescent="0.3">
      <c r="A19" s="106">
        <f>Sheet1!A2059</f>
        <v>553032120700</v>
      </c>
      <c r="B19" s="773" t="str">
        <f>IFERROR(VLOOKUP(A19,Sheet1!$A$4:$H$2722,5,0),"-")</f>
        <v>EPS CT80 F 70 mm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 xml:space="preserve">mc </v>
      </c>
      <c r="F19" s="247">
        <f>IFERROR(VLOOKUP(A19,Sheet1!$A$4:$N$2722,9,1),"-")</f>
        <v>70</v>
      </c>
      <c r="G19" s="247">
        <f>IFERROR(VLOOKUP(A19,Sheet1!$A$4:$N$2722,10,1),"-")</f>
        <v>500</v>
      </c>
      <c r="H19" s="247">
        <f>IFERROR(VLOOKUP(A19,Sheet1!$A$4:$N$2722,11,1),"-")</f>
        <v>1000</v>
      </c>
      <c r="I19" s="26">
        <f>IFERROR(VLOOKUP($A19,Sheet1!$A$4:$H$2722,8,1),"-")</f>
        <v>255.2</v>
      </c>
      <c r="J19" s="26">
        <f>I19-(I19*Cuprins!$H$44)</f>
        <v>255.2</v>
      </c>
      <c r="L19" s="769" t="s">
        <v>3321</v>
      </c>
    </row>
    <row r="20" spans="1:12" ht="15" customHeight="1" x14ac:dyDescent="0.3">
      <c r="A20" s="106">
        <f>Sheet1!A2060</f>
        <v>553032120800</v>
      </c>
      <c r="B20" s="773" t="str">
        <f>IFERROR(VLOOKUP(A20,Sheet1!$A$4:$H$2722,5,0),"-")</f>
        <v>EPS CT80 F 80 mm</v>
      </c>
      <c r="C20" s="774" t="e">
        <f>VLOOKUP(#REF!,Sheet1!$A$4:$H$2722,7,1)</f>
        <v>#REF!</v>
      </c>
      <c r="D20" s="775" t="e">
        <f>VLOOKUP(#REF!,Sheet1!$A$4:$H$2722,7,1)</f>
        <v>#REF!</v>
      </c>
      <c r="E20" s="247" t="str">
        <f>IFERROR(VLOOKUP(A20,Sheet1!$A$4:$N$2722,7,1),"-")</f>
        <v xml:space="preserve">mc </v>
      </c>
      <c r="F20" s="247">
        <f>IFERROR(VLOOKUP(A20,Sheet1!$A$4:$N$2722,9,1),"-")</f>
        <v>80</v>
      </c>
      <c r="G20" s="247">
        <f>IFERROR(VLOOKUP(A20,Sheet1!$A$4:$N$2722,10,1),"-")</f>
        <v>500</v>
      </c>
      <c r="H20" s="247">
        <f>IFERROR(VLOOKUP(A20,Sheet1!$A$4:$N$2722,11,1),"-")</f>
        <v>1000</v>
      </c>
      <c r="I20" s="26">
        <f>IFERROR(VLOOKUP($A20,Sheet1!$A$4:$H$2722,8,1),"-")</f>
        <v>255.2</v>
      </c>
      <c r="J20" s="26">
        <f>I20-(I20*Cuprins!$H$44)</f>
        <v>255.2</v>
      </c>
      <c r="L20" s="769"/>
    </row>
    <row r="21" spans="1:12" ht="15" customHeight="1" x14ac:dyDescent="0.3">
      <c r="A21" s="107">
        <f>Sheet1!A2061</f>
        <v>553032121000</v>
      </c>
      <c r="B21" s="744" t="str">
        <f>IFERROR(VLOOKUP(A21,Sheet1!$A$4:$H$2722,5,0),"-")</f>
        <v>EPS CT80 F 100 mm</v>
      </c>
      <c r="C21" s="728" t="e">
        <f>VLOOKUP(#REF!,Sheet1!$A$4:$H$2722,7,1)</f>
        <v>#REF!</v>
      </c>
      <c r="D21" s="745" t="e">
        <f>VLOOKUP(#REF!,Sheet1!$A$4:$H$2722,7,1)</f>
        <v>#REF!</v>
      </c>
      <c r="E21" s="235" t="str">
        <f>IFERROR(VLOOKUP(A21,Sheet1!$A$4:$N$2722,7,1),"-")</f>
        <v xml:space="preserve">mc </v>
      </c>
      <c r="F21" s="237">
        <f>IFERROR(VLOOKUP(A21,Sheet1!$A$4:$N$2722,9,1),"-")</f>
        <v>100</v>
      </c>
      <c r="G21" s="242">
        <f>IFERROR(VLOOKUP(A21,Sheet1!$A$4:$N$2722,10,1),"-")</f>
        <v>500</v>
      </c>
      <c r="H21" s="235">
        <f>IFERROR(VLOOKUP(A21,Sheet1!$A$4:$N$2722,11,1),"-")</f>
        <v>1000</v>
      </c>
      <c r="I21" s="292">
        <f>IFERROR(VLOOKUP($A21,Sheet1!$A$4:$H$2722,8,1),"-")</f>
        <v>255.2</v>
      </c>
      <c r="J21" s="42">
        <f>I21-(I21*Cuprins!$H$44)</f>
        <v>255.2</v>
      </c>
      <c r="L21" s="769"/>
    </row>
    <row r="22" spans="1:12" ht="15" customHeight="1" x14ac:dyDescent="0.3">
      <c r="A22" s="106">
        <f>Sheet1!A2062</f>
        <v>553032130500</v>
      </c>
      <c r="B22" s="773" t="str">
        <f>IFERROR(VLOOKUP(A22,Sheet1!$A$4:$H$2722,5,0),"-")</f>
        <v>EPS CT100 S  50 mm</v>
      </c>
      <c r="C22" s="774" t="e">
        <f>VLOOKUP(#REF!,Sheet1!$A$4:$H$2722,7,1)</f>
        <v>#REF!</v>
      </c>
      <c r="D22" s="775" t="e">
        <f>VLOOKUP(#REF!,Sheet1!$A$4:$H$2722,7,1)</f>
        <v>#REF!</v>
      </c>
      <c r="E22" s="247" t="str">
        <f>IFERROR(VLOOKUP(A22,Sheet1!$A$4:$N$2722,7,1),"-")</f>
        <v xml:space="preserve">mc </v>
      </c>
      <c r="F22" s="247">
        <f>IFERROR(VLOOKUP(A22,Sheet1!$A$4:$N$2722,9,1),"-")</f>
        <v>50</v>
      </c>
      <c r="G22" s="247">
        <f>IFERROR(VLOOKUP(A22,Sheet1!$A$4:$N$2722,10,1),"-")</f>
        <v>500</v>
      </c>
      <c r="H22" s="247">
        <f>IFERROR(VLOOKUP(A22,Sheet1!$A$4:$N$2722,11,1),"-")</f>
        <v>1000</v>
      </c>
      <c r="I22" s="26">
        <f>IFERROR(VLOOKUP($A22,Sheet1!$A$4:$H$2722,8,1),"-")</f>
        <v>337.36</v>
      </c>
      <c r="J22" s="26">
        <f>I22-(I22*Cuprins!$H$44)</f>
        <v>337.36</v>
      </c>
      <c r="L22" s="769"/>
    </row>
    <row r="23" spans="1:12" ht="15" customHeight="1" x14ac:dyDescent="0.3">
      <c r="A23" s="107">
        <f>Sheet1!A2063</f>
        <v>553021131000</v>
      </c>
      <c r="B23" s="744" t="str">
        <f>IFERROR(VLOOKUP(A23,Sheet1!$A$4:$H$2722,5,0),"-")</f>
        <v>EPS CT100 S  100 mm</v>
      </c>
      <c r="C23" s="728" t="e">
        <f>VLOOKUP(#REF!,Sheet1!$A$4:$H$2722,7,1)</f>
        <v>#REF!</v>
      </c>
      <c r="D23" s="745" t="e">
        <f>VLOOKUP(#REF!,Sheet1!$A$4:$H$2722,7,1)</f>
        <v>#REF!</v>
      </c>
      <c r="E23" s="235" t="str">
        <f>IFERROR(VLOOKUP(A23,Sheet1!$A$4:$N$2722,7,1),"-")</f>
        <v>sac</v>
      </c>
      <c r="F23" s="237">
        <f>IFERROR(VLOOKUP(A23,Sheet1!$A$4:$N$2722,9,1),"-")</f>
        <v>0</v>
      </c>
      <c r="G23" s="242">
        <f>IFERROR(VLOOKUP(A23,Sheet1!$A$4:$N$2722,10,1),"-")</f>
        <v>0</v>
      </c>
      <c r="H23" s="235">
        <f>IFERROR(VLOOKUP(A23,Sheet1!$A$4:$N$2722,11,1),"-")</f>
        <v>0</v>
      </c>
      <c r="I23" s="292">
        <f>IFERROR(VLOOKUP($A23,Sheet1!$A$4:$H$2722,8,1),"-")</f>
        <v>45.11</v>
      </c>
      <c r="J23" s="42">
        <f>I23-(I23*Cuprins!$H$44)</f>
        <v>45.11</v>
      </c>
      <c r="L23" s="769"/>
    </row>
    <row r="24" spans="1:12" ht="15" customHeight="1" x14ac:dyDescent="0.3">
      <c r="A24" s="106">
        <f>Sheet1!A2064</f>
        <v>553032140300</v>
      </c>
      <c r="B24" s="773" t="str">
        <f>IFERROR(VLOOKUP(A24,Sheet1!$A$4:$H$2722,5,0),"-")</f>
        <v>EPS CT100 S 30 mm</v>
      </c>
      <c r="C24" s="774" t="e">
        <f>VLOOKUP(#REF!,Sheet1!$A$4:$H$2722,7,1)</f>
        <v>#REF!</v>
      </c>
      <c r="D24" s="775" t="e">
        <f>VLOOKUP(#REF!,Sheet1!$A$4:$H$2722,7,1)</f>
        <v>#REF!</v>
      </c>
      <c r="E24" s="247" t="str">
        <f>IFERROR(VLOOKUP(A24,Sheet1!$A$4:$N$2722,7,1),"-")</f>
        <v xml:space="preserve">mc </v>
      </c>
      <c r="F24" s="247">
        <f>IFERROR(VLOOKUP(A24,Sheet1!$A$4:$N$2722,9,1),"-")</f>
        <v>30</v>
      </c>
      <c r="G24" s="247">
        <f>IFERROR(VLOOKUP(A24,Sheet1!$A$4:$N$2722,10,1),"-")</f>
        <v>500</v>
      </c>
      <c r="H24" s="247">
        <f>IFERROR(VLOOKUP(A24,Sheet1!$A$4:$N$2722,11,1),"-")</f>
        <v>1000</v>
      </c>
      <c r="I24" s="26">
        <f>IFERROR(VLOOKUP($A24,Sheet1!$A$4:$H$2722,8,1),"-")</f>
        <v>337.36</v>
      </c>
      <c r="J24" s="26">
        <f>I24-(I24*Cuprins!$H$44)</f>
        <v>337.36</v>
      </c>
      <c r="K24" s="7"/>
      <c r="L24" s="769"/>
    </row>
    <row r="25" spans="1:12" ht="15" customHeight="1" x14ac:dyDescent="0.3">
      <c r="A25" s="107">
        <f>Sheet1!A2065</f>
        <v>553032140800</v>
      </c>
      <c r="B25" s="744" t="str">
        <f>IFERROR(VLOOKUP(A25,Sheet1!$A$4:$H$2722,5,0),"-")</f>
        <v>EPS CT100 S 80 mm</v>
      </c>
      <c r="C25" s="728" t="e">
        <f>VLOOKUP(#REF!,Sheet1!$A$4:$H$2722,7,1)</f>
        <v>#REF!</v>
      </c>
      <c r="D25" s="745" t="e">
        <f>VLOOKUP(#REF!,Sheet1!$A$4:$H$2722,7,1)</f>
        <v>#REF!</v>
      </c>
      <c r="E25" s="235" t="str">
        <f>IFERROR(VLOOKUP(A25,Sheet1!$A$4:$N$2722,7,1),"-")</f>
        <v>mc</v>
      </c>
      <c r="F25" s="237">
        <f>IFERROR(VLOOKUP(A25,Sheet1!$A$4:$N$2722,9,1),"-")</f>
        <v>80</v>
      </c>
      <c r="G25" s="242">
        <f>IFERROR(VLOOKUP(A25,Sheet1!$A$4:$N$2722,10,1),"-")</f>
        <v>500</v>
      </c>
      <c r="H25" s="235">
        <f>IFERROR(VLOOKUP(A25,Sheet1!$A$4:$N$2722,11,1),"-")</f>
        <v>1000</v>
      </c>
      <c r="I25" s="292">
        <f>IFERROR(VLOOKUP($A25,Sheet1!$A$4:$H$2722,8,1),"-")</f>
        <v>337.36</v>
      </c>
      <c r="J25" s="42">
        <f>I25-(I25*Cuprins!$H$44)</f>
        <v>337.36</v>
      </c>
      <c r="K25" s="9"/>
      <c r="L25" s="769"/>
    </row>
    <row r="26" spans="1:12" ht="15" customHeight="1" x14ac:dyDescent="0.3">
      <c r="A26" s="106">
        <f>Sheet1!A2066</f>
        <v>553032141000</v>
      </c>
      <c r="B26" s="773" t="str">
        <f>IFERROR(VLOOKUP(A26,Sheet1!$A$4:$H$2722,5,0),"-")</f>
        <v>EPS CT100 S 100 mm</v>
      </c>
      <c r="C26" s="774" t="e">
        <f>VLOOKUP(#REF!,Sheet1!$A$4:$H$2722,7,1)</f>
        <v>#REF!</v>
      </c>
      <c r="D26" s="775" t="e">
        <f>VLOOKUP(#REF!,Sheet1!$A$4:$H$2722,7,1)</f>
        <v>#REF!</v>
      </c>
      <c r="E26" s="247" t="str">
        <f>IFERROR(VLOOKUP(A26,Sheet1!$A$4:$N$2722,7,1),"-")</f>
        <v xml:space="preserve">mc </v>
      </c>
      <c r="F26" s="247">
        <f>IFERROR(VLOOKUP(A26,Sheet1!$A$4:$N$2722,9,1),"-")</f>
        <v>100</v>
      </c>
      <c r="G26" s="247">
        <f>IFERROR(VLOOKUP(A26,Sheet1!$A$4:$N$2722,10,1),"-")</f>
        <v>500</v>
      </c>
      <c r="H26" s="247">
        <f>IFERROR(VLOOKUP(A26,Sheet1!$A$4:$N$2722,11,1),"-")</f>
        <v>1000</v>
      </c>
      <c r="I26" s="26">
        <f>IFERROR(VLOOKUP($A26,Sheet1!$A$4:$H$2722,8,1),"-")</f>
        <v>337.36</v>
      </c>
      <c r="J26" s="26">
        <f>I26-(I26*Cuprins!$H$44)</f>
        <v>337.36</v>
      </c>
      <c r="L26" s="769"/>
    </row>
    <row r="27" spans="1:12" ht="15" customHeight="1" x14ac:dyDescent="0.3">
      <c r="A27" s="106">
        <f>Sheet1!A2067</f>
        <v>553032142000</v>
      </c>
      <c r="B27" s="773" t="str">
        <f>IFERROR(VLOOKUP(A27,Sheet1!$A$4:$H$2722,5,0),"-")</f>
        <v>EPS CT200 S 20 mm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 xml:space="preserve">mc </v>
      </c>
      <c r="F27" s="247">
        <f>IFERROR(VLOOKUP(A27,Sheet1!$A$4:$N$2722,9,1),"-")</f>
        <v>20</v>
      </c>
      <c r="G27" s="247">
        <f>IFERROR(VLOOKUP(A27,Sheet1!$A$4:$N$2722,10,1),"-")</f>
        <v>500</v>
      </c>
      <c r="H27" s="247">
        <f>IFERROR(VLOOKUP(A27,Sheet1!$A$4:$N$2722,11,1),"-")</f>
        <v>1000</v>
      </c>
      <c r="I27" s="26">
        <f>IFERROR(VLOOKUP($A27,Sheet1!$A$4:$H$2722,8,1),"-")</f>
        <v>492.93</v>
      </c>
      <c r="J27" s="26">
        <f>I27-(I27*Cuprins!$H$44)</f>
        <v>492.93</v>
      </c>
      <c r="K27" s="9"/>
      <c r="L27" s="769"/>
    </row>
    <row r="28" spans="1:12" ht="15" customHeight="1" x14ac:dyDescent="0.3">
      <c r="A28" s="107">
        <f>Sheet1!A2068</f>
        <v>553032143000</v>
      </c>
      <c r="B28" s="744" t="str">
        <f>IFERROR(VLOOKUP(A28,Sheet1!$A$4:$H$2722,5,0),"-")</f>
        <v>EPS CT200 S 30 mm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 xml:space="preserve">mc </v>
      </c>
      <c r="F28" s="237">
        <f>IFERROR(VLOOKUP(A28,Sheet1!$A$4:$N$2722,9,1),"-")</f>
        <v>30</v>
      </c>
      <c r="G28" s="242">
        <f>IFERROR(VLOOKUP(A28,Sheet1!$A$4:$N$2722,10,1),"-")</f>
        <v>500</v>
      </c>
      <c r="H28" s="235">
        <f>IFERROR(VLOOKUP(A28,Sheet1!$A$4:$N$2722,11,1),"-")</f>
        <v>1000</v>
      </c>
      <c r="I28" s="292">
        <f>IFERROR(VLOOKUP($A28,Sheet1!$A$4:$H$2722,8,1),"-")</f>
        <v>492.93</v>
      </c>
      <c r="J28" s="42">
        <f>I28-(I28*Cuprins!$H$44)</f>
        <v>492.93</v>
      </c>
      <c r="K28" s="9"/>
      <c r="L28" s="769"/>
    </row>
    <row r="29" spans="1:12" ht="15" customHeight="1" x14ac:dyDescent="0.3">
      <c r="A29" s="106">
        <f>Sheet1!A2069</f>
        <v>553032144000</v>
      </c>
      <c r="B29" s="773" t="str">
        <f>IFERROR(VLOOKUP(A29,Sheet1!$A$4:$H$2722,5,0),"-")</f>
        <v>EPS CT200 S 50 mm</v>
      </c>
      <c r="C29" s="774" t="e">
        <f>VLOOKUP(#REF!,Sheet1!$A$4:$H$2722,7,1)</f>
        <v>#REF!</v>
      </c>
      <c r="D29" s="775" t="e">
        <f>VLOOKUP(#REF!,Sheet1!$A$4:$H$2722,7,1)</f>
        <v>#REF!</v>
      </c>
      <c r="E29" s="247" t="str">
        <f>IFERROR(VLOOKUP(A29,Sheet1!$A$4:$N$2722,7,1),"-")</f>
        <v xml:space="preserve">mc </v>
      </c>
      <c r="F29" s="247">
        <f>IFERROR(VLOOKUP(A29,Sheet1!$A$4:$N$2722,9,1),"-")</f>
        <v>50</v>
      </c>
      <c r="G29" s="247">
        <f>IFERROR(VLOOKUP(A29,Sheet1!$A$4:$N$2722,10,1),"-")</f>
        <v>500</v>
      </c>
      <c r="H29" s="247">
        <f>IFERROR(VLOOKUP(A29,Sheet1!$A$4:$N$2722,11,1),"-")</f>
        <v>1000</v>
      </c>
      <c r="I29" s="26">
        <f>IFERROR(VLOOKUP($A29,Sheet1!$A$4:$H$2722,8,1),"-")</f>
        <v>492.93</v>
      </c>
      <c r="J29" s="26">
        <f>I29-(I29*Cuprins!$H$44)</f>
        <v>492.93</v>
      </c>
      <c r="K29" s="9"/>
      <c r="L29" s="769"/>
    </row>
    <row r="30" spans="1:12" ht="15" customHeight="1" x14ac:dyDescent="0.3">
      <c r="A30" s="107">
        <f>Sheet1!A2070</f>
        <v>553032145000</v>
      </c>
      <c r="B30" s="744" t="str">
        <f>IFERROR(VLOOKUP(A30,Sheet1!$A$4:$H$2722,5,0),"-")</f>
        <v>EPS CT200 S 100 mm</v>
      </c>
      <c r="C30" s="728" t="e">
        <f>VLOOKUP(#REF!,Sheet1!$A$4:$H$2722,7,1)</f>
        <v>#REF!</v>
      </c>
      <c r="D30" s="745" t="e">
        <f>VLOOKUP(#REF!,Sheet1!$A$4:$H$2722,7,1)</f>
        <v>#REF!</v>
      </c>
      <c r="E30" s="235" t="str">
        <f>IFERROR(VLOOKUP(A30,Sheet1!$A$4:$N$2722,7,1),"-")</f>
        <v>mc</v>
      </c>
      <c r="F30" s="237">
        <f>IFERROR(VLOOKUP(A30,Sheet1!$A$4:$N$2722,9,1),"-")</f>
        <v>100</v>
      </c>
      <c r="G30" s="242">
        <f>IFERROR(VLOOKUP(A30,Sheet1!$A$4:$N$2722,10,1),"-")</f>
        <v>500</v>
      </c>
      <c r="H30" s="235">
        <f>IFERROR(VLOOKUP(A30,Sheet1!$A$4:$N$2722,11,1),"-")</f>
        <v>1000</v>
      </c>
      <c r="I30" s="292">
        <f>IFERROR(VLOOKUP($A30,Sheet1!$A$4:$H$2722,8,1),"-")</f>
        <v>492.93</v>
      </c>
      <c r="J30" s="42">
        <f>I30-(I30*Cuprins!$H$44)</f>
        <v>492.93</v>
      </c>
      <c r="K30" s="9"/>
      <c r="L30" s="769"/>
    </row>
    <row r="31" spans="1:12" ht="15" customHeight="1" x14ac:dyDescent="0.3">
      <c r="A31" s="106">
        <f>Sheet1!A2071</f>
        <v>553032150200</v>
      </c>
      <c r="B31" s="773" t="str">
        <f>IFERROR(VLOOKUP(A31,Sheet1!$A$4:$H$2722,5,0),"-")</f>
        <v>Polistiren DALMATINA EPS15 20x500x1000</v>
      </c>
      <c r="C31" s="774" t="e">
        <f>VLOOKUP(#REF!,Sheet1!$A$4:$H$2722,7,1)</f>
        <v>#REF!</v>
      </c>
      <c r="D31" s="775" t="e">
        <f>VLOOKUP(#REF!,Sheet1!$A$4:$H$2722,7,1)</f>
        <v>#REF!</v>
      </c>
      <c r="E31" s="247" t="str">
        <f>IFERROR(VLOOKUP(A31,Sheet1!$A$4:$N$2722,7,1),"-")</f>
        <v xml:space="preserve">mc </v>
      </c>
      <c r="F31" s="247">
        <f>IFERROR(VLOOKUP(A31,Sheet1!$A$4:$N$2722,9,1),"-")</f>
        <v>20</v>
      </c>
      <c r="G31" s="247">
        <f>IFERROR(VLOOKUP(A31,Sheet1!$A$4:$N$2722,10,1),"-")</f>
        <v>500</v>
      </c>
      <c r="H31" s="247">
        <f>IFERROR(VLOOKUP(A31,Sheet1!$A$4:$N$2722,11,1),"-")</f>
        <v>1000</v>
      </c>
      <c r="I31" s="26">
        <f>IFERROR(VLOOKUP($A31,Sheet1!$A$4:$H$2722,8,1),"-")</f>
        <v>291.91000000000003</v>
      </c>
      <c r="J31" s="26">
        <f>I31-(I31*Cuprins!$H$44)</f>
        <v>291.91000000000003</v>
      </c>
      <c r="K31" s="9"/>
      <c r="L31" s="769"/>
    </row>
    <row r="32" spans="1:12" ht="15" customHeight="1" x14ac:dyDescent="0.3">
      <c r="A32" s="107">
        <f>Sheet1!A2072</f>
        <v>553033150300</v>
      </c>
      <c r="B32" s="744" t="str">
        <f>IFERROR(VLOOKUP(A32,Sheet1!$A$4:$H$2722,5,0),"-")</f>
        <v>Polistiren DALMATINA EPS15 30x500x1000</v>
      </c>
      <c r="C32" s="728" t="e">
        <f>VLOOKUP(#REF!,Sheet1!$A$4:$H$2722,7,1)</f>
        <v>#REF!</v>
      </c>
      <c r="D32" s="745" t="e">
        <f>VLOOKUP(#REF!,Sheet1!$A$4:$H$2722,7,1)</f>
        <v>#REF!</v>
      </c>
      <c r="E32" s="235" t="str">
        <f>IFERROR(VLOOKUP(A32,Sheet1!$A$4:$N$2722,7,1),"-")</f>
        <v xml:space="preserve">mc </v>
      </c>
      <c r="F32" s="237">
        <f>IFERROR(VLOOKUP(A32,Sheet1!$A$4:$N$2722,9,1),"-")</f>
        <v>0</v>
      </c>
      <c r="G32" s="242">
        <f>IFERROR(VLOOKUP(A32,Sheet1!$A$4:$N$2722,10,1),"-")</f>
        <v>0</v>
      </c>
      <c r="H32" s="235">
        <f>IFERROR(VLOOKUP(A32,Sheet1!$A$4:$N$2722,11,1),"-")</f>
        <v>0</v>
      </c>
      <c r="I32" s="292">
        <f>IFERROR(VLOOKUP($A32,Sheet1!$A$4:$H$2722,8,1),"-")</f>
        <v>253.52</v>
      </c>
      <c r="J32" s="42">
        <f>I32-(I32*Cuprins!$H$44)</f>
        <v>253.52</v>
      </c>
      <c r="K32" s="9"/>
      <c r="L32" s="769"/>
    </row>
    <row r="33" spans="1:12" ht="15" customHeight="1" x14ac:dyDescent="0.3">
      <c r="A33" s="106">
        <f>Sheet1!A2073</f>
        <v>553032150400</v>
      </c>
      <c r="B33" s="773" t="str">
        <f>IFERROR(VLOOKUP(A33,Sheet1!$A$4:$H$2722,5,0),"-")</f>
        <v>Polistiren DALMATINA EPS15 40x500x1000</v>
      </c>
      <c r="C33" s="774" t="e">
        <f>VLOOKUP(#REF!,Sheet1!$A$4:$H$2722,7,1)</f>
        <v>#REF!</v>
      </c>
      <c r="D33" s="775" t="e">
        <f>VLOOKUP(#REF!,Sheet1!$A$4:$H$2722,7,1)</f>
        <v>#REF!</v>
      </c>
      <c r="E33" s="247" t="str">
        <f>IFERROR(VLOOKUP(A33,Sheet1!$A$4:$N$2722,7,1),"-")</f>
        <v xml:space="preserve">mc </v>
      </c>
      <c r="F33" s="247">
        <f>IFERROR(VLOOKUP(A33,Sheet1!$A$4:$N$2722,9,1),"-")</f>
        <v>20</v>
      </c>
      <c r="G33" s="247">
        <f>IFERROR(VLOOKUP(A33,Sheet1!$A$4:$N$2722,10,1),"-")</f>
        <v>500</v>
      </c>
      <c r="H33" s="247">
        <f>IFERROR(VLOOKUP(A33,Sheet1!$A$4:$N$2722,11,1),"-")</f>
        <v>1000</v>
      </c>
      <c r="I33" s="26">
        <f>IFERROR(VLOOKUP($A33,Sheet1!$A$4:$H$2722,8,1),"-")</f>
        <v>291.91000000000003</v>
      </c>
      <c r="J33" s="26">
        <f>I33-(I33*Cuprins!$H$44)</f>
        <v>291.91000000000003</v>
      </c>
      <c r="K33" s="9"/>
      <c r="L33" s="769"/>
    </row>
    <row r="34" spans="1:12" ht="15" customHeight="1" x14ac:dyDescent="0.3">
      <c r="A34" s="107">
        <f>Sheet1!A2074</f>
        <v>553032150500</v>
      </c>
      <c r="B34" s="744" t="str">
        <f>IFERROR(VLOOKUP(A34,Sheet1!$A$4:$H$2722,5,0),"-")</f>
        <v>Polistiren DALMATINA  15 kg / mc  - 50 m</v>
      </c>
      <c r="C34" s="728" t="e">
        <f>VLOOKUP(#REF!,Sheet1!$A$4:$H$2722,7,1)</f>
        <v>#REF!</v>
      </c>
      <c r="D34" s="745" t="e">
        <f>VLOOKUP(#REF!,Sheet1!$A$4:$H$2722,7,1)</f>
        <v>#REF!</v>
      </c>
      <c r="E34" s="235" t="str">
        <f>IFERROR(VLOOKUP(A34,Sheet1!$A$4:$N$2722,7,1),"-")</f>
        <v xml:space="preserve">mc </v>
      </c>
      <c r="F34" s="237">
        <f>IFERROR(VLOOKUP(A34,Sheet1!$A$4:$N$2722,9,1),"-")</f>
        <v>50</v>
      </c>
      <c r="G34" s="242">
        <f>IFERROR(VLOOKUP(A34,Sheet1!$A$4:$N$2722,10,1),"-")</f>
        <v>500</v>
      </c>
      <c r="H34" s="235">
        <f>IFERROR(VLOOKUP(A34,Sheet1!$A$4:$N$2722,11,1),"-")</f>
        <v>1000</v>
      </c>
      <c r="I34" s="292">
        <f>IFERROR(VLOOKUP($A34,Sheet1!$A$4:$H$2722,8,1),"-")</f>
        <v>291.91000000000003</v>
      </c>
      <c r="J34" s="42">
        <f>I34-(I34*Cuprins!$H$44)</f>
        <v>291.91000000000003</v>
      </c>
      <c r="K34" s="9"/>
      <c r="L34" s="769"/>
    </row>
    <row r="35" spans="1:12" ht="15" customHeight="1" x14ac:dyDescent="0.3">
      <c r="A35" s="106">
        <f>Sheet1!A2075</f>
        <v>553032151000</v>
      </c>
      <c r="B35" s="773" t="str">
        <f>IFERROR(VLOOKUP(A35,Sheet1!$A$4:$H$2722,5,0),"-")</f>
        <v>Polistiren DALMATINA EPS15 50x500x1000</v>
      </c>
      <c r="C35" s="774" t="e">
        <f>VLOOKUP(#REF!,Sheet1!$A$4:$H$2722,7,1)</f>
        <v>#REF!</v>
      </c>
      <c r="D35" s="775" t="e">
        <f>VLOOKUP(#REF!,Sheet1!$A$4:$H$2722,7,1)</f>
        <v>#REF!</v>
      </c>
      <c r="E35" s="247" t="str">
        <f>IFERROR(VLOOKUP(A35,Sheet1!$A$4:$N$2722,7,1),"-")</f>
        <v xml:space="preserve">mc </v>
      </c>
      <c r="F35" s="247">
        <f>IFERROR(VLOOKUP(A35,Sheet1!$A$4:$N$2722,9,1),"-")</f>
        <v>50</v>
      </c>
      <c r="G35" s="247">
        <f>IFERROR(VLOOKUP(A35,Sheet1!$A$4:$N$2722,10,1),"-")</f>
        <v>500</v>
      </c>
      <c r="H35" s="247">
        <f>IFERROR(VLOOKUP(A35,Sheet1!$A$4:$N$2722,11,1),"-")</f>
        <v>1000</v>
      </c>
      <c r="I35" s="26">
        <f>IFERROR(VLOOKUP($A35,Sheet1!$A$4:$H$2722,8,1),"-")</f>
        <v>291.91000000000003</v>
      </c>
      <c r="J35" s="26">
        <f>I35-(I35*Cuprins!$H$44)</f>
        <v>291.91000000000003</v>
      </c>
      <c r="K35" s="9"/>
      <c r="L35" s="769"/>
    </row>
    <row r="36" spans="1:12" ht="15" customHeight="1" x14ac:dyDescent="0.3">
      <c r="A36" s="107">
        <f>Sheet1!A2076</f>
        <v>553032151100</v>
      </c>
      <c r="B36" s="744" t="str">
        <f>IFERROR(VLOOKUP(A36,Sheet1!$A$4:$H$2722,5,0),"-")</f>
        <v>Polistiren DALMATINA EPS15 100x500x1000</v>
      </c>
      <c r="C36" s="728" t="e">
        <f>VLOOKUP(#REF!,Sheet1!$A$4:$H$2722,7,1)</f>
        <v>#REF!</v>
      </c>
      <c r="D36" s="745" t="e">
        <f>VLOOKUP(#REF!,Sheet1!$A$4:$H$2722,7,1)</f>
        <v>#REF!</v>
      </c>
      <c r="E36" s="235" t="str">
        <f>IFERROR(VLOOKUP(A36,Sheet1!$A$4:$N$2722,7,1),"-")</f>
        <v xml:space="preserve">mc </v>
      </c>
      <c r="F36" s="237">
        <f>IFERROR(VLOOKUP(A36,Sheet1!$A$4:$N$2722,9,1),"-")</f>
        <v>100</v>
      </c>
      <c r="G36" s="242">
        <f>IFERROR(VLOOKUP(A36,Sheet1!$A$4:$N$2722,10,1),"-")</f>
        <v>500</v>
      </c>
      <c r="H36" s="235">
        <f>IFERROR(VLOOKUP(A36,Sheet1!$A$4:$N$2722,11,1),"-")</f>
        <v>1000</v>
      </c>
      <c r="I36" s="292">
        <f>IFERROR(VLOOKUP($A36,Sheet1!$A$4:$H$2722,8,1),"-")</f>
        <v>291.91000000000003</v>
      </c>
      <c r="J36" s="42">
        <f>I36-(I36*Cuprins!$H$44)</f>
        <v>291.91000000000003</v>
      </c>
      <c r="K36" s="9"/>
      <c r="L36" s="769"/>
    </row>
    <row r="37" spans="1:12" ht="15" customHeight="1" x14ac:dyDescent="0.3">
      <c r="A37" s="106">
        <f>Sheet1!A2077</f>
        <v>553032151200</v>
      </c>
      <c r="B37" s="773" t="str">
        <f>IFERROR(VLOOKUP(A37,Sheet1!$A$4:$H$2722,5,0),"-")</f>
        <v>Polistiren DALMATINA EPS15 80x500x1000</v>
      </c>
      <c r="C37" s="774" t="e">
        <f>VLOOKUP(#REF!,Sheet1!$A$4:$H$2722,7,1)</f>
        <v>#REF!</v>
      </c>
      <c r="D37" s="775" t="e">
        <f>VLOOKUP(#REF!,Sheet1!$A$4:$H$2722,7,1)</f>
        <v>#REF!</v>
      </c>
      <c r="E37" s="247" t="str">
        <f>IFERROR(VLOOKUP(A37,Sheet1!$A$4:$N$2722,7,1),"-")</f>
        <v xml:space="preserve">mc </v>
      </c>
      <c r="F37" s="247">
        <f>IFERROR(VLOOKUP(A37,Sheet1!$A$4:$N$2722,9,1),"-")</f>
        <v>80</v>
      </c>
      <c r="G37" s="247">
        <f>IFERROR(VLOOKUP(A37,Sheet1!$A$4:$N$2722,10,1),"-")</f>
        <v>500</v>
      </c>
      <c r="H37" s="247">
        <f>IFERROR(VLOOKUP(A37,Sheet1!$A$4:$N$2722,11,1),"-")</f>
        <v>1000</v>
      </c>
      <c r="I37" s="26">
        <f>IFERROR(VLOOKUP($A37,Sheet1!$A$4:$H$2722,8,1),"-")</f>
        <v>291.91000000000003</v>
      </c>
      <c r="J37" s="26">
        <f>I37-(I37*Cuprins!$H$44)</f>
        <v>291.91000000000003</v>
      </c>
      <c r="L37" s="769"/>
    </row>
    <row r="38" spans="1:12" ht="15" customHeight="1" x14ac:dyDescent="0.3">
      <c r="A38" s="108">
        <f>Sheet1!A2078</f>
        <v>5530321508</v>
      </c>
      <c r="B38" s="614" t="str">
        <f>IFERROR(VLOOKUP(A38,Sheet1!$A$4:$H$2722,5,0),"-")</f>
        <v>EPS DALMATINA   80 mm</v>
      </c>
      <c r="C38" s="609" t="e">
        <f>VLOOKUP(#REF!,Sheet1!$A$4:$H$2722,7,1)</f>
        <v>#REF!</v>
      </c>
      <c r="D38" s="615" t="e">
        <f>VLOOKUP(#REF!,Sheet1!$A$4:$H$2722,7,1)</f>
        <v>#REF!</v>
      </c>
      <c r="E38" s="264" t="str">
        <f>IFERROR(VLOOKUP(A38,Sheet1!$A$4:$N$2722,7,1),"-")</f>
        <v>-</v>
      </c>
      <c r="F38" s="238" t="str">
        <f>IFERROR(VLOOKUP(A38,Sheet1!$A$4:$N$2722,9,1),"-")</f>
        <v>-</v>
      </c>
      <c r="G38" s="264" t="str">
        <f>IFERROR(VLOOKUP(A38,Sheet1!$A$4:$N$2722,10,1),"-")</f>
        <v>-</v>
      </c>
      <c r="H38" s="264" t="str">
        <f>IFERROR(VLOOKUP(A38,Sheet1!$A$4:$N$2722,11,1),"-")</f>
        <v>-</v>
      </c>
      <c r="I38" s="302" t="str">
        <f>IFERROR(VLOOKUP($A38,Sheet1!$A$4:$H$2722,8,1),"-")</f>
        <v>-</v>
      </c>
      <c r="J38" s="43" t="str">
        <f>IFERROR(VLOOKUP($A38,Sheet1!$A$4:$H$2722,8,1),"-")</f>
        <v>-</v>
      </c>
      <c r="L38" s="769"/>
    </row>
    <row r="39" spans="1:12" ht="15" customHeight="1" x14ac:dyDescent="0.3">
      <c r="L39" s="769"/>
    </row>
    <row r="40" spans="1:12" ht="15" customHeight="1" x14ac:dyDescent="0.3">
      <c r="L40" s="769"/>
    </row>
    <row r="41" spans="1:12" ht="15" customHeight="1" x14ac:dyDescent="0.3">
      <c r="L41" s="769"/>
    </row>
    <row r="42" spans="1:12" ht="15" customHeight="1" x14ac:dyDescent="0.3">
      <c r="L42" s="769"/>
    </row>
    <row r="43" spans="1:12" ht="15" customHeight="1" x14ac:dyDescent="0.3">
      <c r="L43" s="769"/>
    </row>
    <row r="44" spans="1:12" ht="15" customHeight="1" x14ac:dyDescent="0.3">
      <c r="K44" s="7"/>
      <c r="L44" s="769"/>
    </row>
    <row r="45" spans="1:12" ht="15" customHeight="1" x14ac:dyDescent="0.3">
      <c r="L45" s="769"/>
    </row>
    <row r="46" spans="1:12" ht="15" customHeight="1" x14ac:dyDescent="0.3">
      <c r="L46" s="769"/>
    </row>
    <row r="47" spans="1:12" ht="15" customHeight="1" x14ac:dyDescent="0.3">
      <c r="K47" s="9"/>
      <c r="L47" s="769"/>
    </row>
    <row r="48" spans="1:12" ht="15" customHeight="1" x14ac:dyDescent="0.3">
      <c r="L48" s="769"/>
    </row>
    <row r="49" spans="1:12" ht="15" customHeight="1" x14ac:dyDescent="0.3">
      <c r="L49" s="769"/>
    </row>
    <row r="50" spans="1:12" ht="15" customHeight="1" x14ac:dyDescent="0.3">
      <c r="L50" s="769"/>
    </row>
    <row r="51" spans="1:12" ht="15" customHeight="1" x14ac:dyDescent="0.3">
      <c r="K51" s="7"/>
      <c r="L51" s="769"/>
    </row>
    <row r="52" spans="1:12" ht="15" customHeight="1" x14ac:dyDescent="0.3">
      <c r="L52" s="769"/>
    </row>
    <row r="53" spans="1:12" ht="15" customHeight="1" x14ac:dyDescent="0.3">
      <c r="L53" s="769"/>
    </row>
    <row r="54" spans="1:12" ht="15" customHeight="1" x14ac:dyDescent="0.3">
      <c r="L54" s="817" t="s">
        <v>3322</v>
      </c>
    </row>
    <row r="55" spans="1:12" ht="15" customHeight="1" thickBot="1" x14ac:dyDescent="0.35">
      <c r="L55" s="817"/>
    </row>
    <row r="56" spans="1:12" ht="15" customHeight="1" x14ac:dyDescent="0.3">
      <c r="A56" s="686"/>
      <c r="B56" s="794" t="s">
        <v>3323</v>
      </c>
      <c r="C56" s="794"/>
      <c r="D56" s="794"/>
      <c r="E56" s="794"/>
      <c r="F56" s="794"/>
      <c r="G56" s="794"/>
      <c r="H56" s="794"/>
      <c r="I56" s="738"/>
      <c r="J56" s="664"/>
      <c r="K56" s="9"/>
      <c r="L56" s="817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7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7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817"/>
    </row>
    <row r="60" spans="1:12" ht="15" customHeight="1" x14ac:dyDescent="0.3">
      <c r="A60" s="667"/>
      <c r="B60" s="669" t="s">
        <v>3321</v>
      </c>
      <c r="C60" s="669"/>
      <c r="D60" s="669"/>
      <c r="E60" s="669"/>
      <c r="F60" s="669"/>
      <c r="G60" s="669"/>
      <c r="H60" s="669"/>
      <c r="I60" s="671"/>
      <c r="J60" s="672"/>
      <c r="L60" s="81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7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3431</v>
      </c>
      <c r="K62" s="7"/>
      <c r="L62" s="817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7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7"/>
    </row>
    <row r="65" spans="1:12" ht="15" customHeight="1" x14ac:dyDescent="0.3">
      <c r="A65" s="106">
        <f>Sheet1!A2079</f>
        <v>553039100200</v>
      </c>
      <c r="B65" s="773" t="str">
        <f>IFERROR(VLOOKUP(A65,Sheet1!$A$4:$H$2722,5,0),"-")</f>
        <v>Polistiren expandat EPS 50 / 20 mm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 xml:space="preserve">mc </v>
      </c>
      <c r="F65" s="247">
        <f>IFERROR(VLOOKUP(A65,Sheet1!$A$4:$N$2722,9,1),"-")</f>
        <v>20</v>
      </c>
      <c r="G65" s="247">
        <f>IFERROR(VLOOKUP(A65,Sheet1!$A$4:$N$2722,10,1),"-")</f>
        <v>500</v>
      </c>
      <c r="H65" s="247">
        <f>IFERROR(VLOOKUP(A65,Sheet1!$A$4:$N$2722,11,1),"-")</f>
        <v>1000</v>
      </c>
      <c r="I65" s="26">
        <f>IFERROR(VLOOKUP($A65,Sheet1!$A$4:$H$2722,8,1),"-")</f>
        <v>194.02</v>
      </c>
      <c r="J65" s="26">
        <f>I65-(I65*Cuprins!$H$44)</f>
        <v>194.02</v>
      </c>
      <c r="L65" s="817"/>
    </row>
    <row r="66" spans="1:12" ht="15" customHeight="1" x14ac:dyDescent="0.3">
      <c r="A66" s="107">
        <f>Sheet1!A2080</f>
        <v>553039100300</v>
      </c>
      <c r="B66" s="744" t="str">
        <f>IFERROR(VLOOKUP(A66,Sheet1!$A$4:$H$2722,5,0),"-")</f>
        <v>Polistiren expandat EPS 50 / 30 mm</v>
      </c>
      <c r="C66" s="728"/>
      <c r="D66" s="745"/>
      <c r="E66" s="235" t="str">
        <f>IFERROR(VLOOKUP(A66,Sheet1!$A$4:$N$2722,7,1),"-")</f>
        <v xml:space="preserve">mc </v>
      </c>
      <c r="F66" s="237">
        <f>IFERROR(VLOOKUP(A66,Sheet1!$A$4:$N$2722,9,1),"-")</f>
        <v>30</v>
      </c>
      <c r="G66" s="242">
        <f>IFERROR(VLOOKUP(A66,Sheet1!$A$4:$N$2722,10,1),"-")</f>
        <v>500</v>
      </c>
      <c r="H66" s="235">
        <f>IFERROR(VLOOKUP(A66,Sheet1!$A$4:$N$2722,11,1),"-")</f>
        <v>1000</v>
      </c>
      <c r="I66" s="292">
        <f>IFERROR(VLOOKUP($A66,Sheet1!$A$4:$H$2722,8,1),"-")</f>
        <v>194.02</v>
      </c>
      <c r="J66" s="42">
        <f>I66-(I66*Cuprins!$H$44)</f>
        <v>194.02</v>
      </c>
      <c r="L66" s="817"/>
    </row>
    <row r="67" spans="1:12" ht="15" customHeight="1" x14ac:dyDescent="0.3">
      <c r="A67" s="106">
        <f>Sheet1!A2081</f>
        <v>553039100400</v>
      </c>
      <c r="B67" s="773" t="str">
        <f>IFERROR(VLOOKUP(A67,Sheet1!$A$4:$H$2722,5,0),"-")</f>
        <v>Polistiren expandat EPS 50 / 40 mm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 xml:space="preserve">mc </v>
      </c>
      <c r="F67" s="247">
        <f>IFERROR(VLOOKUP(A67,Sheet1!$A$4:$N$2722,9,1),"-")</f>
        <v>40</v>
      </c>
      <c r="G67" s="247">
        <f>IFERROR(VLOOKUP(A67,Sheet1!$A$4:$N$2722,10,1),"-")</f>
        <v>500</v>
      </c>
      <c r="H67" s="247">
        <f>IFERROR(VLOOKUP(A67,Sheet1!$A$4:$N$2722,11,1),"-")</f>
        <v>1000</v>
      </c>
      <c r="I67" s="26">
        <f>IFERROR(VLOOKUP($A67,Sheet1!$A$4:$H$2722,8,1),"-")</f>
        <v>194.02</v>
      </c>
      <c r="J67" s="26">
        <f>I67-(I67*Cuprins!$H$44)</f>
        <v>194.02</v>
      </c>
      <c r="L67" s="817"/>
    </row>
    <row r="68" spans="1:12" ht="15" customHeight="1" x14ac:dyDescent="0.3">
      <c r="A68" s="107">
        <f>Sheet1!A2082</f>
        <v>553039100500</v>
      </c>
      <c r="B68" s="744" t="str">
        <f>IFERROR(VLOOKUP(A68,Sheet1!$A$4:$H$2722,5,0),"-")</f>
        <v>Polistiren expandat EPS 50 / 50 mm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 xml:space="preserve">mc </v>
      </c>
      <c r="F68" s="237">
        <f>IFERROR(VLOOKUP(A68,Sheet1!$A$4:$N$2722,9,1),"-")</f>
        <v>50</v>
      </c>
      <c r="G68" s="242">
        <f>IFERROR(VLOOKUP(A68,Sheet1!$A$4:$N$2722,10,1),"-")</f>
        <v>500</v>
      </c>
      <c r="H68" s="235">
        <f>IFERROR(VLOOKUP(A68,Sheet1!$A$4:$N$2722,11,1),"-")</f>
        <v>1000</v>
      </c>
      <c r="I68" s="292">
        <f>IFERROR(VLOOKUP($A68,Sheet1!$A$4:$H$2722,8,1),"-")</f>
        <v>194.02</v>
      </c>
      <c r="J68" s="42">
        <f>I68-(I68*Cuprins!$H$44)</f>
        <v>194.02</v>
      </c>
      <c r="L68" s="817"/>
    </row>
    <row r="69" spans="1:12" ht="15" customHeight="1" x14ac:dyDescent="0.3">
      <c r="A69" s="106">
        <f>Sheet1!A2083</f>
        <v>553039101000</v>
      </c>
      <c r="B69" s="773" t="str">
        <f>IFERROR(VLOOKUP(A69,Sheet1!$A$4:$H$2722,5,0),"-")</f>
        <v>Polistiren expandat EPS 50 / 100 mm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 xml:space="preserve">mc </v>
      </c>
      <c r="F69" s="247">
        <f>IFERROR(VLOOKUP(A69,Sheet1!$A$4:$N$2722,9,1),"-")</f>
        <v>100</v>
      </c>
      <c r="G69" s="247">
        <f>IFERROR(VLOOKUP(A69,Sheet1!$A$4:$N$2722,10,1),"-")</f>
        <v>500</v>
      </c>
      <c r="H69" s="247">
        <f>IFERROR(VLOOKUP(A69,Sheet1!$A$4:$N$2722,11,1),"-")</f>
        <v>1000</v>
      </c>
      <c r="I69" s="26">
        <f>IFERROR(VLOOKUP($A69,Sheet1!$A$4:$H$2722,8,1),"-")</f>
        <v>194.02</v>
      </c>
      <c r="J69" s="26">
        <f>I69-(I69*Cuprins!$H$44)</f>
        <v>194.02</v>
      </c>
      <c r="L69" s="494">
        <f>L17+1</f>
        <v>135</v>
      </c>
    </row>
    <row r="70" spans="1:12" ht="15" customHeight="1" x14ac:dyDescent="0.3">
      <c r="A70" s="107">
        <f>Sheet1!A2084</f>
        <v>553039101500</v>
      </c>
      <c r="B70" s="744" t="str">
        <f>IFERROR(VLOOKUP(A70,Sheet1!$A$4:$H$2722,5,0),"-")</f>
        <v>Polistiren expandat EPS 50 / 150 mm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 xml:space="preserve">mc </v>
      </c>
      <c r="F70" s="237">
        <f>IFERROR(VLOOKUP(A70,Sheet1!$A$4:$N$2722,9,1),"-")</f>
        <v>150</v>
      </c>
      <c r="G70" s="242">
        <f>IFERROR(VLOOKUP(A70,Sheet1!$A$4:$N$2722,10,1),"-")</f>
        <v>500</v>
      </c>
      <c r="H70" s="235">
        <f>IFERROR(VLOOKUP(A70,Sheet1!$A$4:$N$2722,11,1),"-")</f>
        <v>1000</v>
      </c>
      <c r="I70" s="292">
        <f>IFERROR(VLOOKUP($A70,Sheet1!$A$4:$H$2722,8,1),"-")</f>
        <v>194.02</v>
      </c>
      <c r="J70" s="42">
        <f>I70-(I70*Cuprins!$H$44)</f>
        <v>194.02</v>
      </c>
      <c r="K70" s="8"/>
      <c r="L70" s="494"/>
    </row>
    <row r="71" spans="1:12" ht="15" customHeight="1" x14ac:dyDescent="0.3">
      <c r="A71" s="106">
        <f>Sheet1!A2085</f>
        <v>553039105000</v>
      </c>
      <c r="B71" s="773" t="str">
        <f>IFERROR(VLOOKUP(A71,Sheet1!$A$4:$H$2722,5,0),"-")</f>
        <v>Polistiren expandat EPS 60 / 50 mm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 xml:space="preserve">mc </v>
      </c>
      <c r="F71" s="247">
        <f>IFERROR(VLOOKUP(A71,Sheet1!$A$4:$N$2722,9,1),"-")</f>
        <v>50</v>
      </c>
      <c r="G71" s="247">
        <f>IFERROR(VLOOKUP(A71,Sheet1!$A$4:$N$2722,10,1),"-")</f>
        <v>500</v>
      </c>
      <c r="H71" s="247">
        <f>IFERROR(VLOOKUP(A71,Sheet1!$A$4:$N$2722,11,1),"-")</f>
        <v>1000</v>
      </c>
      <c r="I71" s="26">
        <f>IFERROR(VLOOKUP($A71,Sheet1!$A$4:$H$2722,8,1),"-")</f>
        <v>225.49</v>
      </c>
      <c r="J71" s="26">
        <f>I71-(I71*Cuprins!$H$44)</f>
        <v>225.49</v>
      </c>
      <c r="L71" s="769" t="s">
        <v>3321</v>
      </c>
    </row>
    <row r="72" spans="1:12" ht="15" customHeight="1" x14ac:dyDescent="0.3">
      <c r="A72" s="107">
        <f>Sheet1!A2086</f>
        <v>553039110000</v>
      </c>
      <c r="B72" s="744" t="str">
        <f>IFERROR(VLOOKUP(A72,Sheet1!$A$4:$H$2722,5,0),"-")</f>
        <v>Polistiren expandat EPS 60 / 100 mm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 xml:space="preserve">mc </v>
      </c>
      <c r="F72" s="237">
        <f>IFERROR(VLOOKUP(A72,Sheet1!$A$4:$N$2722,9,1),"-")</f>
        <v>60</v>
      </c>
      <c r="G72" s="242">
        <f>IFERROR(VLOOKUP(A72,Sheet1!$A$4:$N$2722,10,1),"-")</f>
        <v>500</v>
      </c>
      <c r="H72" s="235">
        <f>IFERROR(VLOOKUP(A72,Sheet1!$A$4:$N$2722,11,1),"-")</f>
        <v>1000</v>
      </c>
      <c r="I72" s="292">
        <f>IFERROR(VLOOKUP($A72,Sheet1!$A$4:$H$2722,8,1),"-")</f>
        <v>225.49</v>
      </c>
      <c r="J72" s="42">
        <f>I72-(I72*Cuprins!$H$44)</f>
        <v>225.49</v>
      </c>
      <c r="L72" s="769"/>
    </row>
    <row r="73" spans="1:12" ht="15" customHeight="1" x14ac:dyDescent="0.3">
      <c r="A73" s="106">
        <f>Sheet1!A2087</f>
        <v>553039110200</v>
      </c>
      <c r="B73" s="773" t="str">
        <f>IFERROR(VLOOKUP(A73,Sheet1!$A$4:$H$2722,5,0),"-")</f>
        <v>Polistiren expandat EPS 70 / 20 mm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 xml:space="preserve">mc </v>
      </c>
      <c r="F73" s="247">
        <f>IFERROR(VLOOKUP(A73,Sheet1!$A$4:$N$2722,9,1),"-")</f>
        <v>20</v>
      </c>
      <c r="G73" s="247">
        <f>IFERROR(VLOOKUP(A73,Sheet1!$A$4:$N$2722,10,1),"-")</f>
        <v>500</v>
      </c>
      <c r="H73" s="247">
        <f>IFERROR(VLOOKUP(A73,Sheet1!$A$4:$N$2722,11,1),"-")</f>
        <v>1000</v>
      </c>
      <c r="I73" s="26">
        <f>IFERROR(VLOOKUP($A73,Sheet1!$A$4:$H$2722,8,1),"-")</f>
        <v>242.97</v>
      </c>
      <c r="J73" s="26">
        <f>I73-(I73*Cuprins!$H$44)</f>
        <v>242.97</v>
      </c>
      <c r="L73" s="769"/>
    </row>
    <row r="74" spans="1:12" ht="15" customHeight="1" x14ac:dyDescent="0.3">
      <c r="A74" s="107">
        <f>Sheet1!A2088</f>
        <v>553039110300</v>
      </c>
      <c r="B74" s="744" t="str">
        <f>IFERROR(VLOOKUP(A74,Sheet1!$A$4:$H$2722,5,0),"-")</f>
        <v>Polistiren expandat EPS 70 / 30 mm</v>
      </c>
      <c r="C74" s="728" t="e">
        <f>VLOOKUP(#REF!,Sheet1!$A$4:$H$2722,7,1)</f>
        <v>#REF!</v>
      </c>
      <c r="D74" s="745" t="e">
        <f>VLOOKUP(#REF!,Sheet1!$A$4:$H$2722,7,1)</f>
        <v>#REF!</v>
      </c>
      <c r="E74" s="235" t="str">
        <f>IFERROR(VLOOKUP(A74,Sheet1!$A$4:$N$2722,7,1),"-")</f>
        <v xml:space="preserve">mc </v>
      </c>
      <c r="F74" s="237">
        <f>IFERROR(VLOOKUP(A74,Sheet1!$A$4:$N$2722,9,1),"-")</f>
        <v>30</v>
      </c>
      <c r="G74" s="242">
        <f>IFERROR(VLOOKUP(A74,Sheet1!$A$4:$N$2722,10,1),"-")</f>
        <v>500</v>
      </c>
      <c r="H74" s="235">
        <f>IFERROR(VLOOKUP(A74,Sheet1!$A$4:$N$2722,11,1),"-")</f>
        <v>1000</v>
      </c>
      <c r="I74" s="292">
        <f>IFERROR(VLOOKUP($A74,Sheet1!$A$4:$H$2722,8,1),"-")</f>
        <v>242.97</v>
      </c>
      <c r="J74" s="42">
        <f>I74-(I74*Cuprins!$H$44)</f>
        <v>242.97</v>
      </c>
      <c r="L74" s="769"/>
    </row>
    <row r="75" spans="1:12" ht="15" customHeight="1" x14ac:dyDescent="0.3">
      <c r="A75" s="106">
        <f>Sheet1!A2089</f>
        <v>553039110400</v>
      </c>
      <c r="B75" s="773" t="str">
        <f>IFERROR(VLOOKUP(A75,Sheet1!$A$4:$H$2722,5,0),"-")</f>
        <v>Polistiren expandat EPS 70 / 40 mm</v>
      </c>
      <c r="C75" s="774" t="e">
        <f>VLOOKUP(#REF!,Sheet1!$A$4:$H$2722,7,1)</f>
        <v>#REF!</v>
      </c>
      <c r="D75" s="775" t="e">
        <f>VLOOKUP(#REF!,Sheet1!$A$4:$H$2722,7,1)</f>
        <v>#REF!</v>
      </c>
      <c r="E75" s="247" t="str">
        <f>IFERROR(VLOOKUP(A75,Sheet1!$A$4:$N$2722,7,1),"-")</f>
        <v xml:space="preserve">mc </v>
      </c>
      <c r="F75" s="247">
        <f>IFERROR(VLOOKUP(A75,Sheet1!$A$4:$N$2722,9,1),"-")</f>
        <v>40</v>
      </c>
      <c r="G75" s="247">
        <f>IFERROR(VLOOKUP(A75,Sheet1!$A$4:$N$2722,10,1),"-")</f>
        <v>500</v>
      </c>
      <c r="H75" s="247">
        <f>IFERROR(VLOOKUP(A75,Sheet1!$A$4:$N$2722,11,1),"-")</f>
        <v>1000</v>
      </c>
      <c r="I75" s="26">
        <f>IFERROR(VLOOKUP($A75,Sheet1!$A$4:$H$2722,8,1),"-")</f>
        <v>242.97</v>
      </c>
      <c r="J75" s="26">
        <f>I75-(I75*Cuprins!$H$44)</f>
        <v>242.97</v>
      </c>
      <c r="L75" s="769"/>
    </row>
    <row r="76" spans="1:12" ht="15" customHeight="1" x14ac:dyDescent="0.3">
      <c r="A76" s="107">
        <f>Sheet1!A2090</f>
        <v>553039110500</v>
      </c>
      <c r="B76" s="744" t="str">
        <f>IFERROR(VLOOKUP(A76,Sheet1!$A$4:$H$2722,5,0),"-")</f>
        <v>Polistiren expandat EPS 70 / 50 mm</v>
      </c>
      <c r="C76" s="728" t="e">
        <f>VLOOKUP(#REF!,Sheet1!$A$4:$H$2722,7,1)</f>
        <v>#REF!</v>
      </c>
      <c r="D76" s="745" t="e">
        <f>VLOOKUP(#REF!,Sheet1!$A$4:$H$2722,7,1)</f>
        <v>#REF!</v>
      </c>
      <c r="E76" s="235" t="str">
        <f>IFERROR(VLOOKUP(A76,Sheet1!$A$4:$N$2722,7,1),"-")</f>
        <v xml:space="preserve">mc </v>
      </c>
      <c r="F76" s="237">
        <f>IFERROR(VLOOKUP(A76,Sheet1!$A$4:$N$2722,9,1),"-")</f>
        <v>50</v>
      </c>
      <c r="G76" s="242">
        <f>IFERROR(VLOOKUP(A76,Sheet1!$A$4:$N$2722,10,1),"-")</f>
        <v>500</v>
      </c>
      <c r="H76" s="235">
        <f>IFERROR(VLOOKUP(A76,Sheet1!$A$4:$N$2722,11,1),"-")</f>
        <v>1000</v>
      </c>
      <c r="I76" s="292">
        <f>IFERROR(VLOOKUP($A76,Sheet1!$A$4:$H$2722,8,1),"-")</f>
        <v>242.97</v>
      </c>
      <c r="J76" s="42">
        <f>I76-(I76*Cuprins!$H$44)</f>
        <v>242.97</v>
      </c>
      <c r="L76" s="769"/>
    </row>
    <row r="77" spans="1:12" ht="15" customHeight="1" x14ac:dyDescent="0.3">
      <c r="A77" s="106">
        <f>Sheet1!A2091</f>
        <v>553039110600</v>
      </c>
      <c r="B77" s="773" t="str">
        <f>IFERROR(VLOOKUP(A77,Sheet1!$A$4:$H$2722,5,0),"-")</f>
        <v>Polistiren expandat EPS 70 / 60 mm</v>
      </c>
      <c r="C77" s="774" t="e">
        <f>VLOOKUP(#REF!,Sheet1!$A$4:$H$2722,7,1)</f>
        <v>#REF!</v>
      </c>
      <c r="D77" s="775" t="e">
        <f>VLOOKUP(#REF!,Sheet1!$A$4:$H$2722,7,1)</f>
        <v>#REF!</v>
      </c>
      <c r="E77" s="247" t="str">
        <f>IFERROR(VLOOKUP(A77,Sheet1!$A$4:$N$2722,7,1),"-")</f>
        <v xml:space="preserve">mc </v>
      </c>
      <c r="F77" s="247">
        <f>IFERROR(VLOOKUP(A77,Sheet1!$A$4:$N$2722,9,1),"-")</f>
        <v>60</v>
      </c>
      <c r="G77" s="247">
        <f>IFERROR(VLOOKUP(A77,Sheet1!$A$4:$N$2722,10,1),"-")</f>
        <v>500</v>
      </c>
      <c r="H77" s="247">
        <f>IFERROR(VLOOKUP(A77,Sheet1!$A$4:$N$2722,11,1),"-")</f>
        <v>1000</v>
      </c>
      <c r="I77" s="26">
        <f>IFERROR(VLOOKUP($A77,Sheet1!$A$4:$H$2722,8,1),"-")</f>
        <v>242.97</v>
      </c>
      <c r="J77" s="26">
        <f>I77-(I77*Cuprins!$H$44)</f>
        <v>242.97</v>
      </c>
      <c r="L77" s="769"/>
    </row>
    <row r="78" spans="1:12" ht="15" customHeight="1" x14ac:dyDescent="0.3">
      <c r="A78" s="107">
        <f>Sheet1!A2092</f>
        <v>553039110700</v>
      </c>
      <c r="B78" s="744" t="str">
        <f>IFERROR(VLOOKUP(A78,Sheet1!$A$4:$H$2722,5,0),"-")</f>
        <v>Polistiren expandat EPS 70 / 70 mm</v>
      </c>
      <c r="C78" s="728" t="e">
        <f>VLOOKUP(#REF!,Sheet1!$A$4:$H$2722,7,1)</f>
        <v>#REF!</v>
      </c>
      <c r="D78" s="745" t="e">
        <f>VLOOKUP(#REF!,Sheet1!$A$4:$H$2722,7,1)</f>
        <v>#REF!</v>
      </c>
      <c r="E78" s="235" t="str">
        <f>IFERROR(VLOOKUP(A78,Sheet1!$A$4:$N$2722,7,1),"-")</f>
        <v xml:space="preserve">mc </v>
      </c>
      <c r="F78" s="237">
        <f>IFERROR(VLOOKUP(A78,Sheet1!$A$4:$N$2722,9,1),"-")</f>
        <v>70</v>
      </c>
      <c r="G78" s="242">
        <f>IFERROR(VLOOKUP(A78,Sheet1!$A$4:$N$2722,10,1),"-")</f>
        <v>500</v>
      </c>
      <c r="H78" s="235">
        <f>IFERROR(VLOOKUP(A78,Sheet1!$A$4:$N$2722,11,1),"-")</f>
        <v>1000</v>
      </c>
      <c r="I78" s="292">
        <f>IFERROR(VLOOKUP($A78,Sheet1!$A$4:$H$2722,8,1),"-")</f>
        <v>242.97</v>
      </c>
      <c r="J78" s="42">
        <f>I78-(I78*Cuprins!$H$44)</f>
        <v>242.97</v>
      </c>
      <c r="L78" s="769"/>
    </row>
    <row r="79" spans="1:12" ht="15" customHeight="1" x14ac:dyDescent="0.3">
      <c r="A79" s="106">
        <f>Sheet1!A2093</f>
        <v>553039110800</v>
      </c>
      <c r="B79" s="773" t="str">
        <f>IFERROR(VLOOKUP(A79,Sheet1!$A$4:$H$2722,5,0),"-")</f>
        <v>Polistiren expandat EPS 70 / 80 mm</v>
      </c>
      <c r="C79" s="774" t="e">
        <f>VLOOKUP(#REF!,Sheet1!$A$4:$H$2722,7,1)</f>
        <v>#REF!</v>
      </c>
      <c r="D79" s="775" t="e">
        <f>VLOOKUP(#REF!,Sheet1!$A$4:$H$2722,7,1)</f>
        <v>#REF!</v>
      </c>
      <c r="E79" s="247" t="str">
        <f>IFERROR(VLOOKUP(A79,Sheet1!$A$4:$N$2722,7,1),"-")</f>
        <v xml:space="preserve">mc </v>
      </c>
      <c r="F79" s="247">
        <f>IFERROR(VLOOKUP(A79,Sheet1!$A$4:$N$2722,9,1),"-")</f>
        <v>80</v>
      </c>
      <c r="G79" s="247">
        <f>IFERROR(VLOOKUP(A79,Sheet1!$A$4:$N$2722,10,1),"-")</f>
        <v>500</v>
      </c>
      <c r="H79" s="247">
        <f>IFERROR(VLOOKUP(A79,Sheet1!$A$4:$N$2722,11,1),"-")</f>
        <v>1000</v>
      </c>
      <c r="I79" s="26">
        <f>IFERROR(VLOOKUP($A79,Sheet1!$A$4:$H$2722,8,1),"-")</f>
        <v>242.97</v>
      </c>
      <c r="J79" s="26">
        <f>I79-(I79*Cuprins!$H$44)</f>
        <v>242.97</v>
      </c>
      <c r="K79" s="7"/>
      <c r="L79" s="769"/>
    </row>
    <row r="80" spans="1:12" ht="15" customHeight="1" x14ac:dyDescent="0.3">
      <c r="A80" s="107">
        <f>Sheet1!A2094</f>
        <v>553039111000</v>
      </c>
      <c r="B80" s="744" t="str">
        <f>IFERROR(VLOOKUP(A80,Sheet1!$A$4:$H$2722,5,0),"-")</f>
        <v>Polistiren expandat EPS 70 / 100 mm</v>
      </c>
      <c r="C80" s="728" t="e">
        <f>VLOOKUP(#REF!,Sheet1!$A$4:$H$2722,7,1)</f>
        <v>#REF!</v>
      </c>
      <c r="D80" s="745" t="e">
        <f>VLOOKUP(#REF!,Sheet1!$A$4:$H$2722,7,1)</f>
        <v>#REF!</v>
      </c>
      <c r="E80" s="235" t="str">
        <f>IFERROR(VLOOKUP(A80,Sheet1!$A$4:$N$2722,7,1),"-")</f>
        <v xml:space="preserve">mc </v>
      </c>
      <c r="F80" s="237">
        <f>IFERROR(VLOOKUP(A80,Sheet1!$A$4:$N$2722,9,1),"-")</f>
        <v>100</v>
      </c>
      <c r="G80" s="242">
        <f>IFERROR(VLOOKUP(A80,Sheet1!$A$4:$N$2722,10,1),"-")</f>
        <v>500</v>
      </c>
      <c r="H80" s="235">
        <f>IFERROR(VLOOKUP(A80,Sheet1!$A$4:$N$2722,11,1),"-")</f>
        <v>1000</v>
      </c>
      <c r="I80" s="292">
        <f>IFERROR(VLOOKUP($A80,Sheet1!$A$4:$H$2722,8,1),"-")</f>
        <v>242.97</v>
      </c>
      <c r="J80" s="42">
        <f>I80-(I80*Cuprins!$H$44)</f>
        <v>242.97</v>
      </c>
      <c r="K80" s="9"/>
      <c r="L80" s="769"/>
    </row>
    <row r="81" spans="1:12" ht="15" customHeight="1" x14ac:dyDescent="0.3">
      <c r="A81" s="106">
        <f>Sheet1!A2095</f>
        <v>553039111200</v>
      </c>
      <c r="B81" s="773" t="str">
        <f>IFERROR(VLOOKUP(A81,Sheet1!$A$4:$H$2722,5,0),"-")</f>
        <v>Polistiren expandat EPS 70 / 120 mm</v>
      </c>
      <c r="C81" s="774" t="e">
        <f>VLOOKUP(#REF!,Sheet1!$A$4:$H$2722,7,1)</f>
        <v>#REF!</v>
      </c>
      <c r="D81" s="775" t="e">
        <f>VLOOKUP(#REF!,Sheet1!$A$4:$H$2722,7,1)</f>
        <v>#REF!</v>
      </c>
      <c r="E81" s="247" t="str">
        <f>IFERROR(VLOOKUP(A81,Sheet1!$A$4:$N$2722,7,1),"-")</f>
        <v xml:space="preserve">mc </v>
      </c>
      <c r="F81" s="247">
        <f>IFERROR(VLOOKUP(A81,Sheet1!$A$4:$N$2722,9,1),"-")</f>
        <v>120</v>
      </c>
      <c r="G81" s="247">
        <f>IFERROR(VLOOKUP(A81,Sheet1!$A$4:$N$2722,10,1),"-")</f>
        <v>500</v>
      </c>
      <c r="H81" s="247">
        <f>IFERROR(VLOOKUP(A81,Sheet1!$A$4:$N$2722,11,1),"-")</f>
        <v>1000</v>
      </c>
      <c r="I81" s="26">
        <f>IFERROR(VLOOKUP($A81,Sheet1!$A$4:$H$2722,8,1),"-")</f>
        <v>242.97</v>
      </c>
      <c r="J81" s="26">
        <f>I81-(I81*Cuprins!$H$44)</f>
        <v>242.97</v>
      </c>
      <c r="L81" s="769"/>
    </row>
    <row r="82" spans="1:12" ht="15" customHeight="1" x14ac:dyDescent="0.3">
      <c r="A82" s="107">
        <f>Sheet1!A2096</f>
        <v>553039111500</v>
      </c>
      <c r="B82" s="744" t="str">
        <f>IFERROR(VLOOKUP(A82,Sheet1!$A$4:$H$2722,5,0),"-")</f>
        <v>Polistiren expandat EPS 70 / 150 mm</v>
      </c>
      <c r="C82" s="728" t="e">
        <f>VLOOKUP(#REF!,Sheet1!$A$4:$H$2722,7,1)</f>
        <v>#REF!</v>
      </c>
      <c r="D82" s="745" t="e">
        <f>VLOOKUP(#REF!,Sheet1!$A$4:$H$2722,7,1)</f>
        <v>#REF!</v>
      </c>
      <c r="E82" s="235" t="str">
        <f>IFERROR(VLOOKUP(A82,Sheet1!$A$4:$N$2722,7,1),"-")</f>
        <v xml:space="preserve">mc </v>
      </c>
      <c r="F82" s="237">
        <f>IFERROR(VLOOKUP(A82,Sheet1!$A$4:$N$2722,9,1),"-")</f>
        <v>150</v>
      </c>
      <c r="G82" s="242">
        <f>IFERROR(VLOOKUP(A82,Sheet1!$A$4:$N$2722,10,1),"-")</f>
        <v>500</v>
      </c>
      <c r="H82" s="235">
        <f>IFERROR(VLOOKUP(A82,Sheet1!$A$4:$N$2722,11,1),"-")</f>
        <v>1000</v>
      </c>
      <c r="I82" s="292">
        <f>IFERROR(VLOOKUP($A82,Sheet1!$A$4:$H$2722,8,1),"-")</f>
        <v>242.97</v>
      </c>
      <c r="J82" s="42">
        <f>I82-(I82*Cuprins!$H$44)</f>
        <v>242.97</v>
      </c>
      <c r="K82" s="9"/>
      <c r="L82" s="769"/>
    </row>
    <row r="83" spans="1:12" ht="15" customHeight="1" x14ac:dyDescent="0.3">
      <c r="A83" s="106">
        <f>Sheet1!A2097</f>
        <v>553039120200</v>
      </c>
      <c r="B83" s="773" t="str">
        <f>IFERROR(VLOOKUP(A83,Sheet1!$A$4:$H$2722,5,0),"-")</f>
        <v>Polistiren expandat EPS 80 / 20 mm</v>
      </c>
      <c r="C83" s="774" t="e">
        <f>VLOOKUP(#REF!,Sheet1!$A$4:$H$2722,7,1)</f>
        <v>#REF!</v>
      </c>
      <c r="D83" s="775" t="e">
        <f>VLOOKUP(#REF!,Sheet1!$A$4:$H$2722,7,1)</f>
        <v>#REF!</v>
      </c>
      <c r="E83" s="247" t="str">
        <f>IFERROR(VLOOKUP(A83,Sheet1!$A$4:$N$2722,7,1),"-")</f>
        <v xml:space="preserve">mc </v>
      </c>
      <c r="F83" s="247">
        <f>IFERROR(VLOOKUP(A83,Sheet1!$A$4:$N$2722,9,1),"-")</f>
        <v>20</v>
      </c>
      <c r="G83" s="247">
        <f>IFERROR(VLOOKUP(A83,Sheet1!$A$4:$N$2722,10,1),"-")</f>
        <v>500</v>
      </c>
      <c r="H83" s="247">
        <f>IFERROR(VLOOKUP(A83,Sheet1!$A$4:$N$2722,11,1),"-")</f>
        <v>1000</v>
      </c>
      <c r="I83" s="26">
        <f>IFERROR(VLOOKUP($A83,Sheet1!$A$4:$H$2722,8,1),"-")</f>
        <v>260.45</v>
      </c>
      <c r="J83" s="26">
        <f>I83-(I83*Cuprins!$H$44)</f>
        <v>260.45</v>
      </c>
      <c r="K83" s="9"/>
      <c r="L83" s="769"/>
    </row>
    <row r="84" spans="1:12" ht="15" customHeight="1" x14ac:dyDescent="0.3">
      <c r="A84" s="107">
        <f>Sheet1!A2098</f>
        <v>553039120300</v>
      </c>
      <c r="B84" s="744" t="str">
        <f>IFERROR(VLOOKUP(A84,Sheet1!$A$4:$H$2722,5,0),"-")</f>
        <v>Polistiren expandat EPS 80 / 30 mm</v>
      </c>
      <c r="C84" s="728" t="e">
        <f>VLOOKUP(#REF!,Sheet1!$A$4:$H$2722,7,1)</f>
        <v>#REF!</v>
      </c>
      <c r="D84" s="745" t="e">
        <f>VLOOKUP(#REF!,Sheet1!$A$4:$H$2722,7,1)</f>
        <v>#REF!</v>
      </c>
      <c r="E84" s="235" t="str">
        <f>IFERROR(VLOOKUP(A84,Sheet1!$A$4:$N$2722,7,1),"-")</f>
        <v xml:space="preserve">mc </v>
      </c>
      <c r="F84" s="237">
        <f>IFERROR(VLOOKUP(A84,Sheet1!$A$4:$N$2722,9,1),"-")</f>
        <v>30</v>
      </c>
      <c r="G84" s="242">
        <f>IFERROR(VLOOKUP(A84,Sheet1!$A$4:$N$2722,10,1),"-")</f>
        <v>500</v>
      </c>
      <c r="H84" s="235">
        <f>IFERROR(VLOOKUP(A84,Sheet1!$A$4:$N$2722,11,1),"-")</f>
        <v>1000</v>
      </c>
      <c r="I84" s="292">
        <f>IFERROR(VLOOKUP($A84,Sheet1!$A$4:$H$2722,8,1),"-")</f>
        <v>260.45</v>
      </c>
      <c r="J84" s="42">
        <f>I84-(I84*Cuprins!$H$44)</f>
        <v>260.45</v>
      </c>
      <c r="K84" s="9"/>
      <c r="L84" s="769"/>
    </row>
    <row r="85" spans="1:12" ht="15" customHeight="1" x14ac:dyDescent="0.3">
      <c r="A85" s="106">
        <f>Sheet1!A2099</f>
        <v>553039120400</v>
      </c>
      <c r="B85" s="773" t="str">
        <f>IFERROR(VLOOKUP(A85,Sheet1!$A$4:$H$2722,5,0),"-")</f>
        <v>Polistiren expandat EPS 80 / 40 mm</v>
      </c>
      <c r="C85" s="774" t="e">
        <f>VLOOKUP(#REF!,Sheet1!$A$4:$H$2722,7,1)</f>
        <v>#REF!</v>
      </c>
      <c r="D85" s="775" t="e">
        <f>VLOOKUP(#REF!,Sheet1!$A$4:$H$2722,7,1)</f>
        <v>#REF!</v>
      </c>
      <c r="E85" s="247" t="str">
        <f>IFERROR(VLOOKUP(A85,Sheet1!$A$4:$N$2722,7,1),"-")</f>
        <v xml:space="preserve">mc </v>
      </c>
      <c r="F85" s="247">
        <f>IFERROR(VLOOKUP(A85,Sheet1!$A$4:$N$2722,9,1),"-")</f>
        <v>40</v>
      </c>
      <c r="G85" s="247">
        <f>IFERROR(VLOOKUP(A85,Sheet1!$A$4:$N$2722,10,1),"-")</f>
        <v>500</v>
      </c>
      <c r="H85" s="247">
        <f>IFERROR(VLOOKUP(A85,Sheet1!$A$4:$N$2722,11,1),"-")</f>
        <v>1000</v>
      </c>
      <c r="I85" s="26">
        <f>IFERROR(VLOOKUP($A85,Sheet1!$A$4:$H$2722,8,1),"-")</f>
        <v>260.45</v>
      </c>
      <c r="J85" s="26">
        <f>I85-(I85*Cuprins!$H$44)</f>
        <v>260.45</v>
      </c>
      <c r="K85" s="9"/>
      <c r="L85" s="769"/>
    </row>
    <row r="86" spans="1:12" ht="15" customHeight="1" x14ac:dyDescent="0.3">
      <c r="A86" s="107">
        <f>Sheet1!A2100</f>
        <v>553039120500</v>
      </c>
      <c r="B86" s="744" t="str">
        <f>IFERROR(VLOOKUP(A86,Sheet1!$A$4:$H$2722,5,0),"-")</f>
        <v>Polistiren expandat EPS 80 / 50 mm</v>
      </c>
      <c r="C86" s="728" t="e">
        <f>VLOOKUP(#REF!,Sheet1!$A$4:$H$2722,7,1)</f>
        <v>#REF!</v>
      </c>
      <c r="D86" s="745" t="e">
        <f>VLOOKUP(#REF!,Sheet1!$A$4:$H$2722,7,1)</f>
        <v>#REF!</v>
      </c>
      <c r="E86" s="235" t="str">
        <f>IFERROR(VLOOKUP(A86,Sheet1!$A$4:$N$2722,7,1),"-")</f>
        <v xml:space="preserve">mc </v>
      </c>
      <c r="F86" s="237">
        <f>IFERROR(VLOOKUP(A86,Sheet1!$A$4:$N$2722,9,1),"-")</f>
        <v>50</v>
      </c>
      <c r="G86" s="242">
        <f>IFERROR(VLOOKUP(A86,Sheet1!$A$4:$N$2722,10,1),"-")</f>
        <v>500</v>
      </c>
      <c r="H86" s="235">
        <f>IFERROR(VLOOKUP(A86,Sheet1!$A$4:$N$2722,11,1),"-")</f>
        <v>1000</v>
      </c>
      <c r="I86" s="292">
        <f>IFERROR(VLOOKUP($A86,Sheet1!$A$4:$H$2722,8,1),"-")</f>
        <v>260.45</v>
      </c>
      <c r="J86" s="42">
        <f>I86-(I86*Cuprins!$H$44)</f>
        <v>260.45</v>
      </c>
      <c r="K86" s="9"/>
      <c r="L86" s="769"/>
    </row>
    <row r="87" spans="1:12" ht="15" customHeight="1" x14ac:dyDescent="0.3">
      <c r="A87" s="106">
        <f>Sheet1!A2101</f>
        <v>553039120600</v>
      </c>
      <c r="B87" s="773" t="str">
        <f>IFERROR(VLOOKUP(A87,Sheet1!$A$4:$H$2722,5,0),"-")</f>
        <v>Polistiren expandat EPS 80 / 60 mm</v>
      </c>
      <c r="C87" s="774" t="e">
        <f>VLOOKUP(#REF!,Sheet1!$A$4:$H$2722,7,1)</f>
        <v>#REF!</v>
      </c>
      <c r="D87" s="775" t="e">
        <f>VLOOKUP(#REF!,Sheet1!$A$4:$H$2722,7,1)</f>
        <v>#REF!</v>
      </c>
      <c r="E87" s="247" t="str">
        <f>IFERROR(VLOOKUP(A87,Sheet1!$A$4:$N$2722,7,1),"-")</f>
        <v xml:space="preserve">mc </v>
      </c>
      <c r="F87" s="247">
        <f>IFERROR(VLOOKUP(A87,Sheet1!$A$4:$N$2722,9,1),"-")</f>
        <v>60</v>
      </c>
      <c r="G87" s="247">
        <f>IFERROR(VLOOKUP(A87,Sheet1!$A$4:$N$2722,10,1),"-")</f>
        <v>500</v>
      </c>
      <c r="H87" s="247">
        <f>IFERROR(VLOOKUP(A87,Sheet1!$A$4:$N$2722,11,1),"-")</f>
        <v>1000</v>
      </c>
      <c r="I87" s="26">
        <f>IFERROR(VLOOKUP($A87,Sheet1!$A$4:$H$2722,8,1),"-")</f>
        <v>260.45</v>
      </c>
      <c r="J87" s="26">
        <f>I87-(I87*Cuprins!$H$44)</f>
        <v>260.45</v>
      </c>
      <c r="K87" s="9"/>
      <c r="L87" s="769"/>
    </row>
    <row r="88" spans="1:12" ht="15" customHeight="1" x14ac:dyDescent="0.3">
      <c r="A88" s="107">
        <f>Sheet1!A2102</f>
        <v>553039120700</v>
      </c>
      <c r="B88" s="744" t="str">
        <f>IFERROR(VLOOKUP(A88,Sheet1!$A$4:$H$2722,5,0),"-")</f>
        <v>Polistiren expandat EPS 80 / 70 mm</v>
      </c>
      <c r="C88" s="728" t="e">
        <f>VLOOKUP(#REF!,Sheet1!$A$4:$H$2722,7,1)</f>
        <v>#REF!</v>
      </c>
      <c r="D88" s="745" t="e">
        <f>VLOOKUP(#REF!,Sheet1!$A$4:$H$2722,7,1)</f>
        <v>#REF!</v>
      </c>
      <c r="E88" s="235" t="str">
        <f>IFERROR(VLOOKUP(A88,Sheet1!$A$4:$N$2722,7,1),"-")</f>
        <v xml:space="preserve">mc </v>
      </c>
      <c r="F88" s="237">
        <f>IFERROR(VLOOKUP(A88,Sheet1!$A$4:$N$2722,9,1),"-")</f>
        <v>70</v>
      </c>
      <c r="G88" s="242">
        <f>IFERROR(VLOOKUP(A88,Sheet1!$A$4:$N$2722,10,1),"-")</f>
        <v>500</v>
      </c>
      <c r="H88" s="235">
        <f>IFERROR(VLOOKUP(A88,Sheet1!$A$4:$N$2722,11,1),"-")</f>
        <v>1000</v>
      </c>
      <c r="I88" s="292">
        <f>IFERROR(VLOOKUP($A88,Sheet1!$A$4:$H$2722,8,1),"-")</f>
        <v>260.45</v>
      </c>
      <c r="J88" s="42">
        <f>I88-(I88*Cuprins!$H$44)</f>
        <v>260.45</v>
      </c>
      <c r="K88" s="9"/>
      <c r="L88" s="769"/>
    </row>
    <row r="89" spans="1:12" ht="15" customHeight="1" x14ac:dyDescent="0.3">
      <c r="A89" s="106">
        <f>Sheet1!A2103</f>
        <v>553039121000</v>
      </c>
      <c r="B89" s="773" t="str">
        <f>IFERROR(VLOOKUP(A89,Sheet1!$A$4:$H$2722,5,0),"-")</f>
        <v>Polistiren expandat EPS 80 / 100 mm</v>
      </c>
      <c r="C89" s="774" t="e">
        <f>VLOOKUP(#REF!,Sheet1!$A$4:$H$2722,7,1)</f>
        <v>#REF!</v>
      </c>
      <c r="D89" s="775" t="e">
        <f>VLOOKUP(#REF!,Sheet1!$A$4:$H$2722,7,1)</f>
        <v>#REF!</v>
      </c>
      <c r="E89" s="247" t="str">
        <f>IFERROR(VLOOKUP(A89,Sheet1!$A$4:$N$2722,7,1),"-")</f>
        <v xml:space="preserve">mc </v>
      </c>
      <c r="F89" s="247">
        <f>IFERROR(VLOOKUP(A89,Sheet1!$A$4:$N$2722,9,1),"-")</f>
        <v>100</v>
      </c>
      <c r="G89" s="247">
        <f>IFERROR(VLOOKUP(A89,Sheet1!$A$4:$N$2722,10,1),"-")</f>
        <v>500</v>
      </c>
      <c r="H89" s="247">
        <f>IFERROR(VLOOKUP(A89,Sheet1!$A$4:$N$2722,11,1),"-")</f>
        <v>1000</v>
      </c>
      <c r="I89" s="26">
        <f>IFERROR(VLOOKUP($A89,Sheet1!$A$4:$H$2722,8,1),"-")</f>
        <v>260.45</v>
      </c>
      <c r="J89" s="26">
        <f>I89-(I89*Cuprins!$H$44)</f>
        <v>260.45</v>
      </c>
      <c r="K89" s="9"/>
      <c r="L89" s="769"/>
    </row>
    <row r="90" spans="1:12" ht="15" customHeight="1" x14ac:dyDescent="0.3">
      <c r="A90" s="107">
        <f>Sheet1!A2104</f>
        <v>553039120800</v>
      </c>
      <c r="B90" s="744" t="str">
        <f>IFERROR(VLOOKUP(A90,Sheet1!$A$4:$H$2722,5,0),"-")</f>
        <v>Polistiren expandat EPS 80 / 80 mm</v>
      </c>
      <c r="C90" s="728" t="e">
        <f>VLOOKUP(#REF!,Sheet1!$A$4:$H$2722,7,1)</f>
        <v>#REF!</v>
      </c>
      <c r="D90" s="745" t="e">
        <f>VLOOKUP(#REF!,Sheet1!$A$4:$H$2722,7,1)</f>
        <v>#REF!</v>
      </c>
      <c r="E90" s="235" t="str">
        <f>IFERROR(VLOOKUP(A90,Sheet1!$A$4:$N$2722,7,1),"-")</f>
        <v xml:space="preserve">mc </v>
      </c>
      <c r="F90" s="237">
        <f>IFERROR(VLOOKUP(A90,Sheet1!$A$4:$N$2722,9,1),"-")</f>
        <v>70</v>
      </c>
      <c r="G90" s="242">
        <f>IFERROR(VLOOKUP(A90,Sheet1!$A$4:$N$2722,10,1),"-")</f>
        <v>500</v>
      </c>
      <c r="H90" s="235">
        <f>IFERROR(VLOOKUP(A90,Sheet1!$A$4:$N$2722,11,1),"-")</f>
        <v>1000</v>
      </c>
      <c r="I90" s="292">
        <f>IFERROR(VLOOKUP($A90,Sheet1!$A$4:$H$2722,8,1),"-")</f>
        <v>260.45</v>
      </c>
      <c r="J90" s="42">
        <f>I90-(I90*Cuprins!$H$44)</f>
        <v>260.45</v>
      </c>
      <c r="K90" s="9"/>
      <c r="L90" s="769"/>
    </row>
    <row r="91" spans="1:12" ht="15" customHeight="1" x14ac:dyDescent="0.3">
      <c r="A91" s="106">
        <f>Sheet1!A2105</f>
        <v>553039121500</v>
      </c>
      <c r="B91" s="773" t="str">
        <f>IFERROR(VLOOKUP(A91,Sheet1!$A$4:$H$2722,5,0),"-")</f>
        <v>Polistiren expandat EPS 80 / 150 mm</v>
      </c>
      <c r="C91" s="774" t="e">
        <f>VLOOKUP(#REF!,Sheet1!$A$4:$H$2722,7,1)</f>
        <v>#REF!</v>
      </c>
      <c r="D91" s="775" t="e">
        <f>VLOOKUP(#REF!,Sheet1!$A$4:$H$2722,7,1)</f>
        <v>#REF!</v>
      </c>
      <c r="E91" s="247" t="str">
        <f>IFERROR(VLOOKUP(A91,Sheet1!$A$4:$N$2722,7,1),"-")</f>
        <v xml:space="preserve">mc </v>
      </c>
      <c r="F91" s="247">
        <f>IFERROR(VLOOKUP(A91,Sheet1!$A$4:$N$2722,9,1),"-")</f>
        <v>150</v>
      </c>
      <c r="G91" s="247">
        <f>IFERROR(VLOOKUP(A91,Sheet1!$A$4:$N$2722,10,1),"-")</f>
        <v>500</v>
      </c>
      <c r="H91" s="247">
        <f>IFERROR(VLOOKUP(A91,Sheet1!$A$4:$N$2722,11,1),"-")</f>
        <v>1000</v>
      </c>
      <c r="I91" s="26">
        <f>IFERROR(VLOOKUP($A91,Sheet1!$A$4:$H$2722,8,1),"-")</f>
        <v>260.45</v>
      </c>
      <c r="J91" s="26">
        <f>I91-(I91*Cuprins!$H$44)</f>
        <v>260.45</v>
      </c>
      <c r="K91" s="9"/>
      <c r="L91" s="769"/>
    </row>
    <row r="92" spans="1:12" ht="15" customHeight="1" x14ac:dyDescent="0.3">
      <c r="A92" s="107">
        <f>Sheet1!A2106</f>
        <v>553039130200</v>
      </c>
      <c r="B92" s="744" t="str">
        <f>IFERROR(VLOOKUP(A92,Sheet1!$A$4:$H$2722,5,0),"-")</f>
        <v>Polistiren expandat EPS 100 / 20 mm</v>
      </c>
      <c r="C92" s="728" t="e">
        <f>VLOOKUP(#REF!,Sheet1!$A$4:$H$2722,7,1)</f>
        <v>#REF!</v>
      </c>
      <c r="D92" s="745" t="e">
        <f>VLOOKUP(#REF!,Sheet1!$A$4:$H$2722,7,1)</f>
        <v>#REF!</v>
      </c>
      <c r="E92" s="235" t="str">
        <f>IFERROR(VLOOKUP(A92,Sheet1!$A$4:$N$2722,7,1),"-")</f>
        <v xml:space="preserve">mc </v>
      </c>
      <c r="F92" s="237">
        <f>IFERROR(VLOOKUP(A92,Sheet1!$A$4:$N$2722,9,1),"-")</f>
        <v>20</v>
      </c>
      <c r="G92" s="242">
        <f>IFERROR(VLOOKUP(A92,Sheet1!$A$4:$N$2722,10,1),"-")</f>
        <v>500</v>
      </c>
      <c r="H92" s="235">
        <f>IFERROR(VLOOKUP(A92,Sheet1!$A$4:$N$2722,11,1),"-")</f>
        <v>1000</v>
      </c>
      <c r="I92" s="292">
        <f>IFERROR(VLOOKUP($A92,Sheet1!$A$4:$H$2722,8,1),"-")</f>
        <v>318.13</v>
      </c>
      <c r="J92" s="42">
        <f>I92-(I92*Cuprins!$H$44)</f>
        <v>318.13</v>
      </c>
      <c r="L92" s="769"/>
    </row>
    <row r="93" spans="1:12" ht="15" customHeight="1" x14ac:dyDescent="0.3">
      <c r="A93" s="106">
        <f>Sheet1!A2107</f>
        <v>553039130300</v>
      </c>
      <c r="B93" s="773" t="str">
        <f>IFERROR(VLOOKUP(A93,Sheet1!$A$4:$H$2722,5,0),"-")</f>
        <v>Polistiren expandat EPS 100 / 30 mm</v>
      </c>
      <c r="C93" s="774" t="e">
        <f>VLOOKUP(#REF!,Sheet1!$A$4:$H$2722,7,1)</f>
        <v>#REF!</v>
      </c>
      <c r="D93" s="775" t="e">
        <f>VLOOKUP(#REF!,Sheet1!$A$4:$H$2722,7,1)</f>
        <v>#REF!</v>
      </c>
      <c r="E93" s="247" t="str">
        <f>IFERROR(VLOOKUP(A93,Sheet1!$A$4:$N$2722,7,1),"-")</f>
        <v xml:space="preserve">mc </v>
      </c>
      <c r="F93" s="247">
        <f>IFERROR(VLOOKUP(A93,Sheet1!$A$4:$N$2722,9,1),"-")</f>
        <v>30</v>
      </c>
      <c r="G93" s="247">
        <f>IFERROR(VLOOKUP(A93,Sheet1!$A$4:$N$2722,10,1),"-")</f>
        <v>500</v>
      </c>
      <c r="H93" s="247">
        <f>IFERROR(VLOOKUP(A93,Sheet1!$A$4:$N$2722,11,1),"-")</f>
        <v>1000</v>
      </c>
      <c r="I93" s="26">
        <f>IFERROR(VLOOKUP($A93,Sheet1!$A$4:$H$2722,8,1),"-")</f>
        <v>318.13</v>
      </c>
      <c r="J93" s="26">
        <f>I93-(I93*Cuprins!$H$44)</f>
        <v>318.13</v>
      </c>
      <c r="L93" s="769"/>
    </row>
    <row r="94" spans="1:12" ht="15" customHeight="1" x14ac:dyDescent="0.3">
      <c r="A94" s="107">
        <f>Sheet1!A2108</f>
        <v>553039130400</v>
      </c>
      <c r="B94" s="744" t="str">
        <f>IFERROR(VLOOKUP(A94,Sheet1!$A$4:$H$2722,5,0),"-")</f>
        <v>Polistiren expandat EPS 100 / 40 mm</v>
      </c>
      <c r="C94" s="728" t="e">
        <f>VLOOKUP(#REF!,Sheet1!$A$4:$H$2722,7,1)</f>
        <v>#REF!</v>
      </c>
      <c r="D94" s="745" t="e">
        <f>VLOOKUP(#REF!,Sheet1!$A$4:$H$2722,7,1)</f>
        <v>#REF!</v>
      </c>
      <c r="E94" s="235" t="str">
        <f>IFERROR(VLOOKUP(A94,Sheet1!$A$4:$N$2722,7,1),"-")</f>
        <v xml:space="preserve">mc </v>
      </c>
      <c r="F94" s="237">
        <f>IFERROR(VLOOKUP(A94,Sheet1!$A$4:$N$2722,9,1),"-")</f>
        <v>40</v>
      </c>
      <c r="G94" s="242">
        <f>IFERROR(VLOOKUP(A94,Sheet1!$A$4:$N$2722,10,1),"-")</f>
        <v>500</v>
      </c>
      <c r="H94" s="235">
        <f>IFERROR(VLOOKUP(A94,Sheet1!$A$4:$N$2722,11,1),"-")</f>
        <v>1000</v>
      </c>
      <c r="I94" s="292">
        <f>IFERROR(VLOOKUP($A94,Sheet1!$A$4:$H$2722,8,1),"-")</f>
        <v>318.13</v>
      </c>
      <c r="J94" s="42">
        <f>I94-(I94*Cuprins!$H$44)</f>
        <v>318.13</v>
      </c>
      <c r="L94" s="769"/>
    </row>
    <row r="95" spans="1:12" ht="15" customHeight="1" x14ac:dyDescent="0.3">
      <c r="A95" s="106">
        <f>Sheet1!A2109</f>
        <v>553039130500</v>
      </c>
      <c r="B95" s="773" t="str">
        <f>IFERROR(VLOOKUP(A95,Sheet1!$A$4:$H$2722,5,0),"-")</f>
        <v>Polistiren expandat EPS 100 / 50 mm</v>
      </c>
      <c r="C95" s="774" t="e">
        <f>VLOOKUP(#REF!,Sheet1!$A$4:$H$2722,7,1)</f>
        <v>#REF!</v>
      </c>
      <c r="D95" s="775" t="e">
        <f>VLOOKUP(#REF!,Sheet1!$A$4:$H$2722,7,1)</f>
        <v>#REF!</v>
      </c>
      <c r="E95" s="247" t="str">
        <f>IFERROR(VLOOKUP(A95,Sheet1!$A$4:$N$2722,7,1),"-")</f>
        <v>mc</v>
      </c>
      <c r="F95" s="247">
        <f>IFERROR(VLOOKUP(A95,Sheet1!$A$4:$N$2722,9,1),"-")</f>
        <v>50</v>
      </c>
      <c r="G95" s="247">
        <f>IFERROR(VLOOKUP(A95,Sheet1!$A$4:$N$2722,10,1),"-")</f>
        <v>500</v>
      </c>
      <c r="H95" s="247">
        <f>IFERROR(VLOOKUP(A95,Sheet1!$A$4:$N$2722,11,1),"-")</f>
        <v>1000</v>
      </c>
      <c r="I95" s="26">
        <f>IFERROR(VLOOKUP($A95,Sheet1!$A$4:$H$2722,8,1),"-")</f>
        <v>318.13</v>
      </c>
      <c r="J95" s="26">
        <f>I95-(I95*Cuprins!$H$44)</f>
        <v>318.13</v>
      </c>
      <c r="L95" s="769"/>
    </row>
    <row r="96" spans="1:12" ht="15" customHeight="1" x14ac:dyDescent="0.3">
      <c r="A96" s="107">
        <f>Sheet1!A2110</f>
        <v>553039131000</v>
      </c>
      <c r="B96" s="744" t="str">
        <f>IFERROR(VLOOKUP(A96,Sheet1!$A$4:$H$2722,5,0),"-")</f>
        <v>Polistiren expandat EPS 100 / 100 mm</v>
      </c>
      <c r="C96" s="728" t="e">
        <f>VLOOKUP(#REF!,Sheet1!$A$4:$H$2722,7,1)</f>
        <v>#REF!</v>
      </c>
      <c r="D96" s="745" t="e">
        <f>VLOOKUP(#REF!,Sheet1!$A$4:$H$2722,7,1)</f>
        <v>#REF!</v>
      </c>
      <c r="E96" s="235" t="str">
        <f>IFERROR(VLOOKUP(A96,Sheet1!$A$4:$N$2722,7,1),"-")</f>
        <v xml:space="preserve">mc </v>
      </c>
      <c r="F96" s="237">
        <f>IFERROR(VLOOKUP(A96,Sheet1!$A$4:$N$2722,9,1),"-")</f>
        <v>100</v>
      </c>
      <c r="G96" s="242">
        <f>IFERROR(VLOOKUP(A96,Sheet1!$A$4:$N$2722,10,1),"-")</f>
        <v>500</v>
      </c>
      <c r="H96" s="235">
        <f>IFERROR(VLOOKUP(A96,Sheet1!$A$4:$N$2722,11,1),"-")</f>
        <v>1000</v>
      </c>
      <c r="I96" s="292">
        <f>IFERROR(VLOOKUP($A96,Sheet1!$A$4:$H$2722,8,1),"-")</f>
        <v>318.13</v>
      </c>
      <c r="J96" s="42">
        <f>I96-(I96*Cuprins!$H$44)</f>
        <v>318.13</v>
      </c>
      <c r="L96" s="769"/>
    </row>
    <row r="97" spans="1:12" ht="15" customHeight="1" x14ac:dyDescent="0.3">
      <c r="A97" s="106">
        <f>Sheet1!A2111</f>
        <v>553039131200</v>
      </c>
      <c r="B97" s="773" t="str">
        <f>IFERROR(VLOOKUP(A97,Sheet1!$A$4:$H$2722,5,0),"-")</f>
        <v>Polistiren expandat EPS 100 / 120 mm</v>
      </c>
      <c r="C97" s="774" t="e">
        <f>VLOOKUP(#REF!,Sheet1!$A$4:$H$2722,7,1)</f>
        <v>#REF!</v>
      </c>
      <c r="D97" s="775" t="e">
        <f>VLOOKUP(#REF!,Sheet1!$A$4:$H$2722,7,1)</f>
        <v>#REF!</v>
      </c>
      <c r="E97" s="247" t="str">
        <f>IFERROR(VLOOKUP(A97,Sheet1!$A$4:$N$2722,7,1),"-")</f>
        <v xml:space="preserve">mc </v>
      </c>
      <c r="F97" s="247">
        <f>IFERROR(VLOOKUP(A97,Sheet1!$A$4:$N$2722,9,1),"-")</f>
        <v>120</v>
      </c>
      <c r="G97" s="247">
        <f>IFERROR(VLOOKUP(A97,Sheet1!$A$4:$N$2722,10,1),"-")</f>
        <v>500</v>
      </c>
      <c r="H97" s="247">
        <f>IFERROR(VLOOKUP(A97,Sheet1!$A$4:$N$2722,11,1),"-")</f>
        <v>1000</v>
      </c>
      <c r="I97" s="26">
        <f>IFERROR(VLOOKUP($A97,Sheet1!$A$4:$H$2722,8,1),"-")</f>
        <v>318.13</v>
      </c>
      <c r="J97" s="26">
        <f>I97-(I97*Cuprins!$H$44)</f>
        <v>318.13</v>
      </c>
      <c r="L97" s="769"/>
    </row>
    <row r="98" spans="1:12" ht="15" customHeight="1" x14ac:dyDescent="0.3">
      <c r="A98" s="107">
        <f>Sheet1!A2112</f>
        <v>553039140500</v>
      </c>
      <c r="B98" s="744" t="str">
        <f>IFERROR(VLOOKUP(A98,Sheet1!$A$4:$H$2722,5,0),"-")</f>
        <v>Polistiren expandat EPS 120 / 50 mm</v>
      </c>
      <c r="C98" s="728" t="e">
        <f>VLOOKUP(#REF!,Sheet1!$A$4:$H$2722,7,1)</f>
        <v>#REF!</v>
      </c>
      <c r="D98" s="745" t="e">
        <f>VLOOKUP(#REF!,Sheet1!$A$4:$H$2722,7,1)</f>
        <v>#REF!</v>
      </c>
      <c r="E98" s="235" t="str">
        <f>IFERROR(VLOOKUP(A98,Sheet1!$A$4:$N$2722,7,1),"-")</f>
        <v xml:space="preserve">mc </v>
      </c>
      <c r="F98" s="237">
        <f>IFERROR(VLOOKUP(A98,Sheet1!$A$4:$N$2722,9,1),"-")</f>
        <v>50</v>
      </c>
      <c r="G98" s="242">
        <f>IFERROR(VLOOKUP(A98,Sheet1!$A$4:$N$2722,10,1),"-")</f>
        <v>500</v>
      </c>
      <c r="H98" s="235">
        <f>IFERROR(VLOOKUP(A98,Sheet1!$A$4:$N$2722,11,1),"-")</f>
        <v>1000</v>
      </c>
      <c r="I98" s="292">
        <f>IFERROR(VLOOKUP($A98,Sheet1!$A$4:$H$2722,8,1),"-")</f>
        <v>363.58</v>
      </c>
      <c r="J98" s="42">
        <f>I98-(I98*Cuprins!$H$44)</f>
        <v>363.58</v>
      </c>
      <c r="L98" s="769"/>
    </row>
    <row r="99" spans="1:12" ht="15" customHeight="1" x14ac:dyDescent="0.3">
      <c r="A99" s="106">
        <f>Sheet1!A2113</f>
        <v>553039141000</v>
      </c>
      <c r="B99" s="773" t="str">
        <f>IFERROR(VLOOKUP(A99,Sheet1!$A$4:$H$2722,5,0),"-")</f>
        <v>Polistiren expandat EPS 120 / 100 mm</v>
      </c>
      <c r="C99" s="774" t="e">
        <f>VLOOKUP(#REF!,Sheet1!$A$4:$H$2722,7,1)</f>
        <v>#REF!</v>
      </c>
      <c r="D99" s="775" t="e">
        <f>VLOOKUP(#REF!,Sheet1!$A$4:$H$2722,7,1)</f>
        <v>#REF!</v>
      </c>
      <c r="E99" s="247" t="str">
        <f>IFERROR(VLOOKUP(A99,Sheet1!$A$4:$N$2722,7,1),"-")</f>
        <v xml:space="preserve">mc </v>
      </c>
      <c r="F99" s="247">
        <f>IFERROR(VLOOKUP(A99,Sheet1!$A$4:$N$2722,9,1),"-")</f>
        <v>100</v>
      </c>
      <c r="G99" s="247">
        <f>IFERROR(VLOOKUP(A99,Sheet1!$A$4:$N$2722,10,1),"-")</f>
        <v>500</v>
      </c>
      <c r="H99" s="247">
        <f>IFERROR(VLOOKUP(A99,Sheet1!$A$4:$N$2722,11,1),"-")</f>
        <v>1000</v>
      </c>
      <c r="I99" s="26">
        <f>IFERROR(VLOOKUP($A99,Sheet1!$A$4:$H$2722,8,1),"-")</f>
        <v>363.58</v>
      </c>
      <c r="J99" s="26">
        <f>I99-(I99*Cuprins!$H$44)</f>
        <v>363.58</v>
      </c>
      <c r="K99" s="7"/>
      <c r="L99" s="769"/>
    </row>
    <row r="100" spans="1:12" ht="15" customHeight="1" x14ac:dyDescent="0.3">
      <c r="A100" s="107">
        <f>Sheet1!A2114</f>
        <v>553039142000</v>
      </c>
      <c r="B100" s="744" t="str">
        <f>IFERROR(VLOOKUP(A100,Sheet1!$A$4:$H$2722,5,0),"-")</f>
        <v>Polistiren expandat EPS 120 / 200 mm</v>
      </c>
      <c r="C100" s="728" t="e">
        <f>VLOOKUP(#REF!,Sheet1!$A$4:$H$2722,7,1)</f>
        <v>#REF!</v>
      </c>
      <c r="D100" s="745" t="e">
        <f>VLOOKUP(#REF!,Sheet1!$A$4:$H$2722,7,1)</f>
        <v>#REF!</v>
      </c>
      <c r="E100" s="235" t="str">
        <f>IFERROR(VLOOKUP(A100,Sheet1!$A$4:$N$2722,7,1),"-")</f>
        <v xml:space="preserve">mc </v>
      </c>
      <c r="F100" s="237">
        <f>IFERROR(VLOOKUP(A100,Sheet1!$A$4:$N$2722,9,1),"-")</f>
        <v>200</v>
      </c>
      <c r="G100" s="242">
        <f>IFERROR(VLOOKUP(A100,Sheet1!$A$4:$N$2722,10,1),"-")</f>
        <v>500</v>
      </c>
      <c r="H100" s="235">
        <f>IFERROR(VLOOKUP(A100,Sheet1!$A$4:$N$2722,11,1),"-")</f>
        <v>1000</v>
      </c>
      <c r="I100" s="292">
        <f>IFERROR(VLOOKUP($A100,Sheet1!$A$4:$H$2722,8,1),"-")</f>
        <v>363.58</v>
      </c>
      <c r="J100" s="42">
        <f>I100-(I100*Cuprins!$H$44)</f>
        <v>363.58</v>
      </c>
      <c r="L100" s="769"/>
    </row>
    <row r="101" spans="1:12" ht="15" customHeight="1" x14ac:dyDescent="0.3">
      <c r="A101" s="106">
        <f>Sheet1!A2115</f>
        <v>553039150500</v>
      </c>
      <c r="B101" s="773" t="str">
        <f>IFERROR(VLOOKUP(A101,Sheet1!$A$4:$H$2722,5,0),"-")</f>
        <v>Polistiren expandat EPS 200 / 50 mm</v>
      </c>
      <c r="C101" s="774" t="e">
        <f>VLOOKUP(#REF!,Sheet1!$A$4:$H$2722,7,1)</f>
        <v>#REF!</v>
      </c>
      <c r="D101" s="775" t="e">
        <f>VLOOKUP(#REF!,Sheet1!$A$4:$H$2722,7,1)</f>
        <v>#REF!</v>
      </c>
      <c r="E101" s="247" t="str">
        <f>IFERROR(VLOOKUP(A101,Sheet1!$A$4:$N$2722,7,1),"-")</f>
        <v xml:space="preserve">mc </v>
      </c>
      <c r="F101" s="247">
        <f>IFERROR(VLOOKUP(A101,Sheet1!$A$4:$N$2722,9,1),"-")</f>
        <v>50</v>
      </c>
      <c r="G101" s="247">
        <f>IFERROR(VLOOKUP(A101,Sheet1!$A$4:$N$2722,10,1),"-")</f>
        <v>500</v>
      </c>
      <c r="H101" s="247">
        <f>IFERROR(VLOOKUP(A101,Sheet1!$A$4:$N$2722,11,1),"-")</f>
        <v>1000</v>
      </c>
      <c r="I101" s="26">
        <f>IFERROR(VLOOKUP($A101,Sheet1!$A$4:$H$2722,8,1),"-")</f>
        <v>457.97</v>
      </c>
      <c r="J101" s="26">
        <f>I101-(I101*Cuprins!$H$44)</f>
        <v>457.97</v>
      </c>
      <c r="L101" s="769"/>
    </row>
    <row r="102" spans="1:12" ht="15" customHeight="1" x14ac:dyDescent="0.3">
      <c r="A102" s="108">
        <f>Sheet1!A2116</f>
        <v>553039150600</v>
      </c>
      <c r="B102" s="614" t="str">
        <f>IFERROR(VLOOKUP(A102,Sheet1!$A$4:$H$2722,5,0),"-")</f>
        <v>Polistiren expandat EPS 200 / 60 mm</v>
      </c>
      <c r="C102" s="609" t="e">
        <f>VLOOKUP(#REF!,Sheet1!$A$4:$H$2722,7,1)</f>
        <v>#REF!</v>
      </c>
      <c r="D102" s="615" t="e">
        <f>VLOOKUP(#REF!,Sheet1!$A$4:$H$2722,7,1)</f>
        <v>#REF!</v>
      </c>
      <c r="E102" s="264" t="str">
        <f>IFERROR(VLOOKUP(A102,Sheet1!$A$4:$N$2722,7,1),"-")</f>
        <v xml:space="preserve">mc </v>
      </c>
      <c r="F102" s="238">
        <f>IFERROR(VLOOKUP(A102,Sheet1!$A$4:$N$2722,9,1),"-")</f>
        <v>60</v>
      </c>
      <c r="G102" s="264">
        <f>IFERROR(VLOOKUP(A102,Sheet1!$A$4:$N$2722,10,1),"-")</f>
        <v>500</v>
      </c>
      <c r="H102" s="264">
        <f>IFERROR(VLOOKUP(A102,Sheet1!$A$4:$N$2722,11,1),"-")</f>
        <v>1000</v>
      </c>
      <c r="I102" s="302">
        <f>IFERROR(VLOOKUP($A102,Sheet1!$A$4:$H$2722,8,1),"-")</f>
        <v>457.97</v>
      </c>
      <c r="J102" s="43">
        <f>I102-(I102*Cuprins!$H$44)</f>
        <v>457.97</v>
      </c>
      <c r="K102" s="9"/>
      <c r="L102" s="769"/>
    </row>
    <row r="103" spans="1:12" ht="15" customHeight="1" x14ac:dyDescent="0.3">
      <c r="L103" s="769"/>
    </row>
    <row r="104" spans="1:12" ht="15" customHeight="1" x14ac:dyDescent="0.3">
      <c r="L104" s="769"/>
    </row>
    <row r="105" spans="1:12" ht="15" customHeight="1" x14ac:dyDescent="0.3">
      <c r="L105" s="769"/>
    </row>
    <row r="106" spans="1:12" ht="15" customHeight="1" x14ac:dyDescent="0.3">
      <c r="L106" s="817" t="s">
        <v>3322</v>
      </c>
    </row>
    <row r="107" spans="1:12" ht="15" customHeight="1" thickBot="1" x14ac:dyDescent="0.35">
      <c r="L107" s="817"/>
    </row>
    <row r="108" spans="1:12" ht="15" customHeight="1" x14ac:dyDescent="0.3">
      <c r="A108" s="686"/>
      <c r="B108" s="794" t="s">
        <v>3323</v>
      </c>
      <c r="C108" s="794"/>
      <c r="D108" s="794"/>
      <c r="E108" s="794"/>
      <c r="F108" s="794"/>
      <c r="G108" s="794"/>
      <c r="H108" s="794"/>
      <c r="I108" s="738"/>
      <c r="J108" s="664"/>
      <c r="L108" s="817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817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817"/>
    </row>
    <row r="111" spans="1:12" ht="15" customHeight="1" x14ac:dyDescent="0.3">
      <c r="A111" s="1"/>
      <c r="B111" s="367"/>
      <c r="C111" s="4"/>
      <c r="D111" s="4"/>
      <c r="E111" s="4"/>
      <c r="F111" s="4"/>
      <c r="G111" s="4"/>
      <c r="H111" s="5"/>
      <c r="I111" s="3"/>
      <c r="J111" s="3"/>
      <c r="L111" s="817"/>
    </row>
    <row r="112" spans="1:12" ht="15" customHeight="1" x14ac:dyDescent="0.3">
      <c r="A112" s="667"/>
      <c r="B112" s="669" t="s">
        <v>3321</v>
      </c>
      <c r="C112" s="669"/>
      <c r="D112" s="669"/>
      <c r="E112" s="669"/>
      <c r="F112" s="669"/>
      <c r="G112" s="669"/>
      <c r="H112" s="669"/>
      <c r="I112" s="671"/>
      <c r="J112" s="672"/>
      <c r="L112" s="81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17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L114" s="817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17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17"/>
    </row>
    <row r="117" spans="1:12" ht="15" customHeight="1" x14ac:dyDescent="0.3">
      <c r="A117" s="106">
        <f>Sheet1!A2117</f>
        <v>553039150800</v>
      </c>
      <c r="B117" s="773" t="str">
        <f>IFERROR(VLOOKUP(A117,Sheet1!$A$4:$H$2722,5,0),"-")</f>
        <v>Polistiren expandat EPS 200 / 80 mm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 xml:space="preserve">mc </v>
      </c>
      <c r="F117" s="247">
        <f>IFERROR(VLOOKUP(A117,Sheet1!$A$4:$N$2722,9,1),"-")</f>
        <v>80</v>
      </c>
      <c r="G117" s="247">
        <f>IFERROR(VLOOKUP(A117,Sheet1!$A$4:$N$2722,10,1),"-")</f>
        <v>500</v>
      </c>
      <c r="H117" s="247">
        <f>IFERROR(VLOOKUP(A117,Sheet1!$A$4:$N$2722,11,1),"-")</f>
        <v>1000</v>
      </c>
      <c r="I117" s="26">
        <f>IFERROR(VLOOKUP($A117,Sheet1!$A$4:$H$2722,8,1),"-")</f>
        <v>457.97</v>
      </c>
      <c r="J117" s="26">
        <f>I117-(I117*Cuprins!$H$44)</f>
        <v>457.97</v>
      </c>
      <c r="L117" s="817"/>
    </row>
    <row r="118" spans="1:12" ht="15" customHeight="1" x14ac:dyDescent="0.3">
      <c r="A118" s="107">
        <f>Sheet1!A2118</f>
        <v>553039151000</v>
      </c>
      <c r="B118" s="744" t="str">
        <f>IFERROR(VLOOKUP(A118,Sheet1!$A$4:$H$2722,5,0),"-")</f>
        <v>Polistiren expandat EPS150 / 100 mm</v>
      </c>
      <c r="C118" s="728" t="e">
        <f>VLOOKUP(#REF!,Sheet1!$A$4:$H$2722,7,1)</f>
        <v>#REF!</v>
      </c>
      <c r="D118" s="745" t="e">
        <f>VLOOKUP(#REF!,Sheet1!$A$4:$H$2722,7,1)</f>
        <v>#REF!</v>
      </c>
      <c r="E118" s="235" t="str">
        <f>IFERROR(VLOOKUP(A118,Sheet1!$A$4:$N$2722,7,1),"-")</f>
        <v xml:space="preserve">mc </v>
      </c>
      <c r="F118" s="237">
        <f>IFERROR(VLOOKUP(A118,Sheet1!$A$4:$N$2722,9,1),"-")</f>
        <v>100</v>
      </c>
      <c r="G118" s="242">
        <f>IFERROR(VLOOKUP(A118,Sheet1!$A$4:$N$2722,10,1),"-")</f>
        <v>500</v>
      </c>
      <c r="H118" s="235">
        <f>IFERROR(VLOOKUP(A118,Sheet1!$A$4:$N$2722,11,1),"-")</f>
        <v>1000</v>
      </c>
      <c r="I118" s="292">
        <f>IFERROR(VLOOKUP($A118,Sheet1!$A$4:$H$2722,8,1),"-")</f>
        <v>400.29</v>
      </c>
      <c r="J118" s="42">
        <f>I118-(I118*Cuprins!$H$44)</f>
        <v>400.29</v>
      </c>
      <c r="K118" s="7"/>
      <c r="L118" s="817"/>
    </row>
    <row r="119" spans="1:12" ht="15" customHeight="1" x14ac:dyDescent="0.3">
      <c r="A119" s="106">
        <f>Sheet1!A2119</f>
        <v>553039180300</v>
      </c>
      <c r="B119" s="773" t="str">
        <f>IFERROR(VLOOKUP(A119,Sheet1!$A$4:$H$2722,5,0),"-")</f>
        <v>Polistiren expandat EPS Eco start 30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 xml:space="preserve">mc </v>
      </c>
      <c r="F119" s="247">
        <f>IFERROR(VLOOKUP(A119,Sheet1!$A$4:$N$2722,9,1),"-")</f>
        <v>30</v>
      </c>
      <c r="G119" s="247">
        <f>IFERROR(VLOOKUP(A119,Sheet1!$A$4:$N$2722,10,1),"-")</f>
        <v>500</v>
      </c>
      <c r="H119" s="247">
        <f>IFERROR(VLOOKUP(A119,Sheet1!$A$4:$N$2722,11,1),"-")</f>
        <v>1000</v>
      </c>
      <c r="I119" s="26">
        <f>IFERROR(VLOOKUP($A119,Sheet1!$A$4:$H$2722,8,1),"-")</f>
        <v>169.55</v>
      </c>
      <c r="J119" s="26">
        <f>I119-(I119*Cuprins!$H$44)</f>
        <v>169.55</v>
      </c>
      <c r="L119" s="817"/>
    </row>
    <row r="120" spans="1:12" ht="15" customHeight="1" x14ac:dyDescent="0.3">
      <c r="A120" s="107">
        <f>Sheet1!A2120</f>
        <v>553039180500</v>
      </c>
      <c r="B120" s="744" t="str">
        <f>IFERROR(VLOOKUP(A120,Sheet1!$A$4:$H$2722,5,0),"-")</f>
        <v>Polistiren expandat EPS Eco start 50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 xml:space="preserve">mc </v>
      </c>
      <c r="F120" s="237">
        <f>IFERROR(VLOOKUP(A120,Sheet1!$A$4:$N$2722,9,1),"-")</f>
        <v>50</v>
      </c>
      <c r="G120" s="242">
        <f>IFERROR(VLOOKUP(A120,Sheet1!$A$4:$N$2722,10,1),"-")</f>
        <v>500</v>
      </c>
      <c r="H120" s="235">
        <f>IFERROR(VLOOKUP(A120,Sheet1!$A$4:$N$2722,11,1),"-")</f>
        <v>1000</v>
      </c>
      <c r="I120" s="292">
        <f>IFERROR(VLOOKUP($A120,Sheet1!$A$4:$H$2722,8,1),"-")</f>
        <v>169.55</v>
      </c>
      <c r="J120" s="42">
        <f>I120-(I120*Cuprins!$H$44)</f>
        <v>169.55</v>
      </c>
      <c r="L120" s="817"/>
    </row>
    <row r="121" spans="1:12" ht="15" customHeight="1" x14ac:dyDescent="0.3">
      <c r="A121" s="106">
        <f>Sheet1!A2121</f>
        <v>553039181000</v>
      </c>
      <c r="B121" s="773" t="str">
        <f>IFERROR(VLOOKUP(A121,Sheet1!$A$4:$H$2722,5,0),"-")</f>
        <v>Polistiren expandat EPS Eco start 100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 xml:space="preserve">mc </v>
      </c>
      <c r="F121" s="247">
        <f>IFERROR(VLOOKUP(A121,Sheet1!$A$4:$N$2722,9,1),"-")</f>
        <v>100</v>
      </c>
      <c r="G121" s="247">
        <f>IFERROR(VLOOKUP(A121,Sheet1!$A$4:$N$2722,10,1),"-")</f>
        <v>500</v>
      </c>
      <c r="H121" s="247">
        <f>IFERROR(VLOOKUP(A121,Sheet1!$A$4:$N$2722,11,1),"-")</f>
        <v>1000</v>
      </c>
      <c r="I121" s="26">
        <f>IFERROR(VLOOKUP($A121,Sheet1!$A$4:$H$2722,8,1),"-")</f>
        <v>169.55</v>
      </c>
      <c r="J121" s="26">
        <f>I121-(I121*Cuprins!$H$44)</f>
        <v>169.55</v>
      </c>
      <c r="L121" s="494">
        <f>L69+1</f>
        <v>136</v>
      </c>
    </row>
    <row r="122" spans="1:12" ht="15" customHeight="1" x14ac:dyDescent="0.3">
      <c r="A122" s="107">
        <f>Sheet1!A2122</f>
        <v>553039200500</v>
      </c>
      <c r="B122" s="744" t="str">
        <f>IFERROR(VLOOKUP(A122,Sheet1!$A$4:$H$2722,5,0),"-")</f>
        <v>Polistiren EPS GRAFITAT  50 mm</v>
      </c>
      <c r="C122" s="728" t="e">
        <f>VLOOKUP(#REF!,Sheet1!$A$4:$H$2722,7,1)</f>
        <v>#REF!</v>
      </c>
      <c r="D122" s="745" t="e">
        <f>VLOOKUP(#REF!,Sheet1!$A$4:$H$2722,7,1)</f>
        <v>#REF!</v>
      </c>
      <c r="E122" s="235" t="str">
        <f>IFERROR(VLOOKUP(A122,Sheet1!$A$4:$N$2722,7,1),"-")</f>
        <v xml:space="preserve">mc </v>
      </c>
      <c r="F122" s="237">
        <f>IFERROR(VLOOKUP(A122,Sheet1!$A$4:$N$2722,9,1),"-")</f>
        <v>50</v>
      </c>
      <c r="G122" s="242">
        <f>IFERROR(VLOOKUP(A122,Sheet1!$A$4:$N$2722,10,1),"-")</f>
        <v>500</v>
      </c>
      <c r="H122" s="235">
        <f>IFERROR(VLOOKUP(A122,Sheet1!$A$4:$N$2722,11,1),"-")</f>
        <v>1000</v>
      </c>
      <c r="I122" s="292">
        <f>IFERROR(VLOOKUP($A122,Sheet1!$A$4:$H$2722,8,1),"-")</f>
        <v>318.13</v>
      </c>
      <c r="J122" s="42">
        <f>I122-(I122*Cuprins!$H$44)</f>
        <v>318.13</v>
      </c>
      <c r="L122" s="494"/>
    </row>
    <row r="123" spans="1:12" ht="15" customHeight="1" x14ac:dyDescent="0.3">
      <c r="A123" s="106">
        <f>Sheet1!A2123</f>
        <v>553039201000</v>
      </c>
      <c r="B123" s="773" t="str">
        <f>IFERROR(VLOOKUP(A123,Sheet1!$A$4:$H$2722,5,0),"-")</f>
        <v>Polistiren EPS GRAFITAT  100 mm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 xml:space="preserve">mc </v>
      </c>
      <c r="F123" s="247">
        <f>IFERROR(VLOOKUP(A123,Sheet1!$A$4:$N$2722,9,1),"-")</f>
        <v>100</v>
      </c>
      <c r="G123" s="247">
        <f>IFERROR(VLOOKUP(A123,Sheet1!$A$4:$N$2722,10,1),"-")</f>
        <v>500</v>
      </c>
      <c r="H123" s="247">
        <f>IFERROR(VLOOKUP(A123,Sheet1!$A$4:$N$2722,11,1),"-")</f>
        <v>1000</v>
      </c>
      <c r="I123" s="26">
        <f>IFERROR(VLOOKUP($A123,Sheet1!$A$4:$H$2722,8,1),"-")</f>
        <v>318.13</v>
      </c>
      <c r="J123" s="26">
        <f>I123-(I123*Cuprins!$H$44)</f>
        <v>318.13</v>
      </c>
      <c r="K123" s="9"/>
      <c r="L123" s="769" t="s">
        <v>3321</v>
      </c>
    </row>
    <row r="124" spans="1:12" ht="15" customHeight="1" x14ac:dyDescent="0.3">
      <c r="A124" s="108">
        <f>Sheet1!A2124</f>
        <v>553039300000</v>
      </c>
      <c r="B124" s="614" t="str">
        <f>IFERROR(VLOOKUP(A124,Sheet1!$A$4:$H$2722,5,0),"-")</f>
        <v>Polistiren EPS AN nut 5,7 cm pas 7,5 cm</v>
      </c>
      <c r="C124" s="609" t="e">
        <f>VLOOKUP(#REF!,Sheet1!$A$4:$H$2722,7,1)</f>
        <v>#REF!</v>
      </c>
      <c r="D124" s="615" t="e">
        <f>VLOOKUP(#REF!,Sheet1!$A$4:$H$2722,7,1)</f>
        <v>#REF!</v>
      </c>
      <c r="E124" s="264" t="str">
        <f>IFERROR(VLOOKUP(A124,Sheet1!$A$4:$N$2722,7,1),"-")</f>
        <v xml:space="preserve">mp </v>
      </c>
      <c r="F124" s="238">
        <f>IFERROR(VLOOKUP(A124,Sheet1!$A$4:$N$2722,9,1),"-")</f>
        <v>0</v>
      </c>
      <c r="G124" s="264">
        <f>IFERROR(VLOOKUP(A124,Sheet1!$A$4:$N$2722,10,1),"-")</f>
        <v>0</v>
      </c>
      <c r="H124" s="264">
        <f>IFERROR(VLOOKUP(A124,Sheet1!$A$4:$N$2722,11,1),"-")</f>
        <v>0</v>
      </c>
      <c r="I124" s="302">
        <f>IFERROR(VLOOKUP($A124,Sheet1!$A$4:$H$2722,8,1),"-")</f>
        <v>43.45</v>
      </c>
      <c r="J124" s="43">
        <f>I124-(I124*Cuprins!$H$44)</f>
        <v>43.45</v>
      </c>
      <c r="L124" s="769"/>
    </row>
    <row r="125" spans="1:12" ht="15" customHeight="1" x14ac:dyDescent="0.3">
      <c r="L125" s="769"/>
    </row>
    <row r="126" spans="1:12" ht="15" customHeight="1" x14ac:dyDescent="0.3">
      <c r="L126" s="769"/>
    </row>
    <row r="127" spans="1:12" ht="15" customHeight="1" x14ac:dyDescent="0.3">
      <c r="L127" s="769"/>
    </row>
    <row r="128" spans="1:12" ht="15" customHeight="1" x14ac:dyDescent="0.3">
      <c r="L128" s="769"/>
    </row>
    <row r="129" spans="12:12" ht="15" customHeight="1" x14ac:dyDescent="0.3">
      <c r="L129" s="769"/>
    </row>
    <row r="130" spans="12:12" ht="15" customHeight="1" x14ac:dyDescent="0.3">
      <c r="L130" s="769"/>
    </row>
    <row r="131" spans="12:12" ht="15" customHeight="1" x14ac:dyDescent="0.3">
      <c r="L131" s="769"/>
    </row>
    <row r="132" spans="12:12" ht="15" customHeight="1" x14ac:dyDescent="0.3">
      <c r="L132" s="769"/>
    </row>
    <row r="133" spans="12:12" ht="15" customHeight="1" x14ac:dyDescent="0.3">
      <c r="L133" s="769"/>
    </row>
    <row r="134" spans="12:12" ht="15" customHeight="1" x14ac:dyDescent="0.3">
      <c r="L134" s="769"/>
    </row>
    <row r="135" spans="12:12" ht="15" customHeight="1" x14ac:dyDescent="0.3">
      <c r="L135" s="769"/>
    </row>
    <row r="136" spans="12:12" ht="15" customHeight="1" x14ac:dyDescent="0.3">
      <c r="L136" s="769"/>
    </row>
    <row r="137" spans="12:12" ht="15" customHeight="1" x14ac:dyDescent="0.3">
      <c r="L137" s="769"/>
    </row>
    <row r="138" spans="12:12" ht="15" customHeight="1" x14ac:dyDescent="0.3">
      <c r="L138" s="769"/>
    </row>
    <row r="139" spans="12:12" ht="15" customHeight="1" x14ac:dyDescent="0.3">
      <c r="L139" s="769"/>
    </row>
    <row r="140" spans="12:12" ht="15" customHeight="1" x14ac:dyDescent="0.3">
      <c r="L140" s="769"/>
    </row>
    <row r="141" spans="12:12" ht="15" customHeight="1" x14ac:dyDescent="0.3">
      <c r="L141" s="769"/>
    </row>
    <row r="142" spans="12:12" ht="15" customHeight="1" x14ac:dyDescent="0.3">
      <c r="L142" s="769"/>
    </row>
    <row r="143" spans="12:12" ht="15" customHeight="1" x14ac:dyDescent="0.3">
      <c r="L143" s="769"/>
    </row>
    <row r="144" spans="12:12" ht="15" customHeight="1" x14ac:dyDescent="0.3">
      <c r="L144" s="769"/>
    </row>
    <row r="145" spans="12:12" ht="15" customHeight="1" x14ac:dyDescent="0.3">
      <c r="L145" s="769"/>
    </row>
    <row r="146" spans="12:12" ht="15" customHeight="1" x14ac:dyDescent="0.3">
      <c r="L146" s="769"/>
    </row>
    <row r="147" spans="12:12" ht="15" customHeight="1" x14ac:dyDescent="0.3">
      <c r="L147" s="769"/>
    </row>
    <row r="148" spans="12:12" ht="15" customHeight="1" x14ac:dyDescent="0.3">
      <c r="L148" s="769"/>
    </row>
    <row r="149" spans="12:12" ht="15" customHeight="1" x14ac:dyDescent="0.3">
      <c r="L149" s="769"/>
    </row>
    <row r="150" spans="12:12" ht="15" customHeight="1" x14ac:dyDescent="0.3">
      <c r="L150" s="769"/>
    </row>
    <row r="151" spans="12:12" ht="15" customHeight="1" x14ac:dyDescent="0.3">
      <c r="L151" s="769"/>
    </row>
    <row r="152" spans="12:12" ht="15" customHeight="1" x14ac:dyDescent="0.3">
      <c r="L152" s="769"/>
    </row>
    <row r="153" spans="12:12" ht="15" customHeight="1" x14ac:dyDescent="0.3">
      <c r="L153" s="769"/>
    </row>
    <row r="154" spans="12:12" ht="15" customHeight="1" x14ac:dyDescent="0.3">
      <c r="L154" s="769"/>
    </row>
    <row r="155" spans="12:12" ht="15" customHeight="1" x14ac:dyDescent="0.3">
      <c r="L155" s="769"/>
    </row>
    <row r="156" spans="12:12" ht="15" customHeight="1" x14ac:dyDescent="0.3">
      <c r="L156" s="769"/>
    </row>
    <row r="157" spans="12:12" ht="15" customHeight="1" x14ac:dyDescent="0.3">
      <c r="L157" s="769"/>
    </row>
  </sheetData>
  <mergeCells count="123">
    <mergeCell ref="L2:L16"/>
    <mergeCell ref="L17:L18"/>
    <mergeCell ref="L19:L53"/>
    <mergeCell ref="L54:L68"/>
    <mergeCell ref="L69:L70"/>
    <mergeCell ref="L71:L105"/>
    <mergeCell ref="L106:L120"/>
    <mergeCell ref="A114:A116"/>
    <mergeCell ref="B114:D116"/>
    <mergeCell ref="E114:E116"/>
    <mergeCell ref="F114:F116"/>
    <mergeCell ref="G114:G116"/>
    <mergeCell ref="A108:A110"/>
    <mergeCell ref="B108:H110"/>
    <mergeCell ref="I108:J110"/>
    <mergeCell ref="A112:A113"/>
    <mergeCell ref="B112:H113"/>
    <mergeCell ref="I112:J113"/>
    <mergeCell ref="H114:H116"/>
    <mergeCell ref="I114:I116"/>
    <mergeCell ref="J114:J116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A4:A6"/>
    <mergeCell ref="B4:H6"/>
    <mergeCell ref="I4:J6"/>
    <mergeCell ref="A56:A58"/>
    <mergeCell ref="B56:H58"/>
    <mergeCell ref="I56:J58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B22:D22"/>
    <mergeCell ref="B23:D23"/>
    <mergeCell ref="B24:D24"/>
    <mergeCell ref="B19:D19"/>
    <mergeCell ref="B20:D20"/>
    <mergeCell ref="B21:D21"/>
    <mergeCell ref="B16:D16"/>
    <mergeCell ref="L121:L122"/>
    <mergeCell ref="B98:D98"/>
    <mergeCell ref="B99:D99"/>
    <mergeCell ref="B100:D100"/>
    <mergeCell ref="B96:D96"/>
    <mergeCell ref="B97:D97"/>
    <mergeCell ref="B92:D92"/>
    <mergeCell ref="B93:D93"/>
    <mergeCell ref="B94:D94"/>
    <mergeCell ref="B91:D91"/>
    <mergeCell ref="B86:D86"/>
    <mergeCell ref="B87:D87"/>
    <mergeCell ref="B88:D88"/>
    <mergeCell ref="B95:D95"/>
    <mergeCell ref="B84:D84"/>
    <mergeCell ref="B85:D85"/>
    <mergeCell ref="L123:L157"/>
    <mergeCell ref="B122:D122"/>
    <mergeCell ref="B123:D123"/>
    <mergeCell ref="B124:D124"/>
    <mergeCell ref="B119:D119"/>
    <mergeCell ref="B120:D120"/>
    <mergeCell ref="B121:D121"/>
    <mergeCell ref="B118:D118"/>
    <mergeCell ref="B101:D101"/>
    <mergeCell ref="B102:D102"/>
    <mergeCell ref="B117:D117"/>
    <mergeCell ref="B83:D83"/>
    <mergeCell ref="B89:D89"/>
    <mergeCell ref="B90:D90"/>
    <mergeCell ref="B36:D36"/>
    <mergeCell ref="B37:D37"/>
    <mergeCell ref="B75:D75"/>
    <mergeCell ref="B76:D76"/>
    <mergeCell ref="B77:D77"/>
    <mergeCell ref="B82:D82"/>
    <mergeCell ref="B78:D78"/>
    <mergeCell ref="B79:D79"/>
    <mergeCell ref="B80:D80"/>
    <mergeCell ref="B81:D81"/>
    <mergeCell ref="B72:D72"/>
    <mergeCell ref="B73:D73"/>
    <mergeCell ref="B74:D74"/>
    <mergeCell ref="B17:D17"/>
    <mergeCell ref="B18:D18"/>
    <mergeCell ref="B13:D13"/>
    <mergeCell ref="B15:D15"/>
    <mergeCell ref="B14:D14"/>
    <mergeCell ref="B69:D69"/>
    <mergeCell ref="B70:D70"/>
    <mergeCell ref="B71:D71"/>
    <mergeCell ref="B65:D65"/>
    <mergeCell ref="B67:D67"/>
    <mergeCell ref="B68:D68"/>
    <mergeCell ref="B38:D38"/>
    <mergeCell ref="B66:D66"/>
    <mergeCell ref="B25:D25"/>
    <mergeCell ref="B26:D26"/>
    <mergeCell ref="B27:D27"/>
    <mergeCell ref="B28:D28"/>
    <mergeCell ref="B32:D32"/>
    <mergeCell ref="B33:D33"/>
    <mergeCell ref="B34:D34"/>
    <mergeCell ref="B29:D29"/>
    <mergeCell ref="B30:D30"/>
    <mergeCell ref="B31:D31"/>
    <mergeCell ref="B35:D35"/>
  </mergeCells>
  <hyperlinks>
    <hyperlink ref="A1" location="Cuprins!A1" display="cuprins" xr:uid="{00000000-0004-0000-2600-000000000000}"/>
    <hyperlink ref="C1" location="'Fisa de proiect'!A1" display="Fisa de Proiect" xr:uid="{00000000-0004-0000-26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75"/>
  <sheetViews>
    <sheetView view="pageBreakPreview" topLeftCell="A4" zoomScale="85" zoomScaleNormal="100" zoomScaleSheetLayoutView="85" workbookViewId="0"/>
  </sheetViews>
  <sheetFormatPr defaultRowHeight="13.8" x14ac:dyDescent="0.3"/>
  <cols>
    <col min="1" max="1" width="14.33203125" bestFit="1" customWidth="1"/>
    <col min="2" max="2" width="36.33203125" bestFit="1" customWidth="1"/>
    <col min="3" max="3" width="5.109375" hidden="1" customWidth="1"/>
    <col min="4" max="4" width="12.5546875" hidden="1" customWidth="1"/>
    <col min="5" max="5" width="3.6640625" customWidth="1"/>
    <col min="6" max="9" width="8.6640625" customWidth="1"/>
    <col min="10" max="10" width="11.44140625" bestFit="1" customWidth="1"/>
    <col min="12" max="12" width="11" customWidth="1"/>
    <col min="13" max="13" width="11.33203125" style="127" bestFit="1" customWidth="1"/>
    <col min="14" max="14" width="19.109375" bestFit="1" customWidth="1"/>
    <col min="15" max="15" width="1.88671875" customWidth="1"/>
    <col min="16" max="16" width="5.6640625" customWidth="1"/>
  </cols>
  <sheetData>
    <row r="1" spans="1:16" ht="14.4" x14ac:dyDescent="0.3">
      <c r="B1" s="99" t="s">
        <v>3356</v>
      </c>
      <c r="D1" s="99" t="s">
        <v>3412</v>
      </c>
      <c r="K1" s="6"/>
      <c r="L1" s="6"/>
    </row>
    <row r="2" spans="1:16" ht="15" customHeight="1" x14ac:dyDescent="1.1000000000000001">
      <c r="J2" s="104"/>
      <c r="O2" s="6"/>
      <c r="P2" s="6"/>
    </row>
    <row r="3" spans="1:16" ht="15" customHeight="1" x14ac:dyDescent="1.1000000000000001">
      <c r="B3" s="364"/>
      <c r="C3" s="364"/>
      <c r="D3" s="364"/>
      <c r="E3" s="364"/>
      <c r="F3" s="364"/>
      <c r="G3" s="364"/>
      <c r="H3" s="364"/>
      <c r="I3" s="364"/>
      <c r="J3" s="104"/>
      <c r="O3" s="6"/>
      <c r="P3" s="489" t="s">
        <v>3390</v>
      </c>
    </row>
    <row r="4" spans="1:16" ht="15" customHeight="1" x14ac:dyDescent="0.3">
      <c r="B4" s="463" t="s">
        <v>3390</v>
      </c>
      <c r="C4" s="463"/>
      <c r="D4" s="463"/>
      <c r="E4" s="463"/>
      <c r="F4" s="463"/>
      <c r="G4" s="463"/>
      <c r="H4" s="463"/>
      <c r="I4" s="463"/>
      <c r="J4" s="463"/>
      <c r="K4" s="463"/>
      <c r="O4" s="7"/>
      <c r="P4" s="489"/>
    </row>
    <row r="5" spans="1:16" ht="15" customHeight="1" x14ac:dyDescent="0.3">
      <c r="B5" s="463"/>
      <c r="C5" s="463"/>
      <c r="D5" s="463"/>
      <c r="E5" s="463"/>
      <c r="F5" s="463"/>
      <c r="G5" s="463"/>
      <c r="H5" s="463"/>
      <c r="I5" s="463"/>
      <c r="J5" s="463"/>
      <c r="K5" s="463"/>
      <c r="O5" s="6"/>
      <c r="P5" s="489"/>
    </row>
    <row r="6" spans="1:16" ht="15" customHeight="1" x14ac:dyDescent="0.3">
      <c r="B6" s="463"/>
      <c r="C6" s="463"/>
      <c r="D6" s="463"/>
      <c r="E6" s="463"/>
      <c r="F6" s="463"/>
      <c r="G6" s="463"/>
      <c r="H6" s="463"/>
      <c r="I6" s="463"/>
      <c r="J6" s="463"/>
      <c r="K6" s="463"/>
      <c r="O6" s="6"/>
      <c r="P6" s="489"/>
    </row>
    <row r="7" spans="1:16" s="205" customFormat="1" ht="15" customHeight="1" x14ac:dyDescent="0.3">
      <c r="A7"/>
      <c r="B7"/>
      <c r="C7"/>
      <c r="D7"/>
      <c r="E7"/>
      <c r="F7"/>
      <c r="G7"/>
      <c r="H7"/>
      <c r="I7"/>
      <c r="J7"/>
      <c r="K7"/>
      <c r="L7"/>
      <c r="M7" s="127"/>
      <c r="N7"/>
      <c r="O7" s="204"/>
      <c r="P7" s="489"/>
    </row>
    <row r="8" spans="1:16" ht="15" customHeight="1" thickBot="1" x14ac:dyDescent="0.35">
      <c r="O8" s="6"/>
      <c r="P8" s="489"/>
    </row>
    <row r="9" spans="1:16" ht="15" customHeight="1" x14ac:dyDescent="0.3">
      <c r="A9" s="466" t="s">
        <v>3435</v>
      </c>
      <c r="B9" s="467"/>
      <c r="C9" s="464" t="s">
        <v>3413</v>
      </c>
      <c r="D9" s="464"/>
      <c r="E9" s="464"/>
      <c r="F9" s="464"/>
      <c r="G9" s="464"/>
      <c r="H9" s="464"/>
      <c r="I9" s="464"/>
      <c r="J9" s="464"/>
      <c r="K9" s="464"/>
      <c r="L9" s="464"/>
      <c r="M9" s="470"/>
      <c r="N9" s="471"/>
      <c r="O9" s="6"/>
      <c r="P9" s="489"/>
    </row>
    <row r="10" spans="1:16" s="164" customFormat="1" ht="15" customHeight="1" thickBot="1" x14ac:dyDescent="0.35">
      <c r="A10" s="468"/>
      <c r="B10" s="469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72"/>
      <c r="N10" s="473"/>
      <c r="O10" s="163"/>
      <c r="P10" s="489"/>
    </row>
    <row r="11" spans="1:16" ht="15" customHeight="1" x14ac:dyDescent="0.3">
      <c r="A11" s="123"/>
      <c r="B11" s="123"/>
      <c r="C11" s="124"/>
      <c r="D11" s="124"/>
      <c r="E11" s="124"/>
      <c r="F11" s="124"/>
      <c r="G11" s="124"/>
      <c r="H11" s="124"/>
      <c r="I11" s="124"/>
      <c r="K11" s="124"/>
      <c r="L11" s="124"/>
      <c r="M11" s="165"/>
      <c r="N11" s="124"/>
      <c r="O11" s="6"/>
      <c r="P11" s="489"/>
    </row>
    <row r="12" spans="1:16" ht="15" customHeight="1" x14ac:dyDescent="0.3">
      <c r="A12" s="202" t="s">
        <v>3414</v>
      </c>
      <c r="B12" s="203" t="s">
        <v>3415</v>
      </c>
      <c r="C12" s="480">
        <v>43466</v>
      </c>
      <c r="D12" s="480"/>
      <c r="E12" s="124"/>
      <c r="G12" s="483" t="s">
        <v>3416</v>
      </c>
      <c r="H12" s="483"/>
      <c r="I12" s="124"/>
      <c r="J12" s="482" t="s">
        <v>3436</v>
      </c>
      <c r="K12" s="482"/>
      <c r="M12" s="484" t="s">
        <v>3437</v>
      </c>
      <c r="N12" s="484"/>
      <c r="O12" s="6"/>
      <c r="P12" s="489"/>
    </row>
    <row r="13" spans="1:16" ht="15" customHeight="1" x14ac:dyDescent="0.3">
      <c r="A13" s="202"/>
      <c r="B13" s="203"/>
      <c r="C13" s="365"/>
      <c r="D13" s="365"/>
      <c r="E13" s="368"/>
      <c r="F13" s="203"/>
      <c r="G13" s="481">
        <v>43617</v>
      </c>
      <c r="H13" s="481"/>
      <c r="I13" s="368"/>
      <c r="J13" s="482"/>
      <c r="K13" s="482"/>
      <c r="L13" s="366"/>
      <c r="M13" s="484"/>
      <c r="N13" s="484"/>
      <c r="O13" s="6"/>
      <c r="P13" s="489"/>
    </row>
    <row r="14" spans="1:16" ht="15" customHeight="1" x14ac:dyDescent="0.3">
      <c r="A14" s="1"/>
      <c r="C14" s="103"/>
      <c r="D14" s="4"/>
      <c r="E14" s="4"/>
      <c r="F14" s="4"/>
      <c r="G14" s="4"/>
      <c r="H14" s="4"/>
      <c r="I14" s="5"/>
      <c r="J14" s="5"/>
      <c r="K14" s="3"/>
      <c r="L14" s="125"/>
      <c r="M14" s="166"/>
      <c r="N14" s="125"/>
      <c r="O14" s="6"/>
      <c r="P14" s="489"/>
    </row>
    <row r="15" spans="1:16" ht="15" customHeight="1" x14ac:dyDescent="0.3">
      <c r="A15" s="474" t="s">
        <v>2989</v>
      </c>
      <c r="B15" s="476" t="s">
        <v>2996</v>
      </c>
      <c r="C15" s="476"/>
      <c r="D15" s="476"/>
      <c r="E15" s="478" t="s">
        <v>3035</v>
      </c>
      <c r="F15" s="478" t="s">
        <v>2991</v>
      </c>
      <c r="G15" s="478" t="s">
        <v>2990</v>
      </c>
      <c r="H15" s="478" t="s">
        <v>3010</v>
      </c>
      <c r="I15" s="478" t="s">
        <v>3430</v>
      </c>
      <c r="J15" s="478" t="s">
        <v>3432</v>
      </c>
      <c r="K15" s="478" t="s">
        <v>3417</v>
      </c>
      <c r="L15" s="479" t="s">
        <v>3418</v>
      </c>
      <c r="M15" s="486" t="s">
        <v>3433</v>
      </c>
      <c r="N15" s="487" t="s">
        <v>3419</v>
      </c>
      <c r="O15" s="6"/>
      <c r="P15" s="489"/>
    </row>
    <row r="16" spans="1:16" ht="15" customHeight="1" x14ac:dyDescent="0.3">
      <c r="A16" s="475"/>
      <c r="B16" s="477"/>
      <c r="C16" s="477"/>
      <c r="D16" s="477"/>
      <c r="E16" s="479"/>
      <c r="F16" s="479"/>
      <c r="G16" s="479"/>
      <c r="H16" s="479"/>
      <c r="I16" s="479"/>
      <c r="J16" s="479"/>
      <c r="K16" s="479"/>
      <c r="L16" s="479"/>
      <c r="M16" s="486"/>
      <c r="N16" s="487"/>
      <c r="O16" s="6"/>
      <c r="P16" s="489"/>
    </row>
    <row r="17" spans="1:16" ht="15" customHeight="1" x14ac:dyDescent="0.3">
      <c r="A17" s="475"/>
      <c r="B17" s="477"/>
      <c r="C17" s="477"/>
      <c r="D17" s="477"/>
      <c r="E17" s="479"/>
      <c r="F17" s="479"/>
      <c r="G17" s="479"/>
      <c r="H17" s="479"/>
      <c r="I17" s="479"/>
      <c r="J17" s="479"/>
      <c r="K17" s="479"/>
      <c r="L17" s="479"/>
      <c r="M17" s="486"/>
      <c r="N17" s="487"/>
      <c r="O17" s="7"/>
      <c r="P17" s="488">
        <f>Cuprins!J18+1</f>
        <v>2</v>
      </c>
    </row>
    <row r="18" spans="1:16" ht="15" customHeight="1" x14ac:dyDescent="0.3">
      <c r="A18" s="188">
        <v>101020101000</v>
      </c>
      <c r="B18" s="210" t="s">
        <v>3439</v>
      </c>
      <c r="C18" s="210" t="e">
        <v>#REF!</v>
      </c>
      <c r="D18" s="210" t="e">
        <v>#REF!</v>
      </c>
      <c r="E18" s="210" t="s">
        <v>2970</v>
      </c>
      <c r="F18" s="216">
        <v>9.5</v>
      </c>
      <c r="G18" s="216">
        <v>1200</v>
      </c>
      <c r="H18" s="216">
        <v>2000</v>
      </c>
      <c r="I18" s="211">
        <v>7.65</v>
      </c>
      <c r="J18" s="174">
        <v>5.3550000000000004</v>
      </c>
      <c r="K18" s="175">
        <v>1500</v>
      </c>
      <c r="L18" s="176">
        <v>0.06</v>
      </c>
      <c r="M18" s="177">
        <f t="shared" ref="M18:M49" si="0">J18-(J18*L18)</f>
        <v>5.0337000000000005</v>
      </c>
      <c r="N18" s="178">
        <f t="shared" ref="N18:N49" si="1">M18*K18</f>
        <v>7550.5500000000011</v>
      </c>
      <c r="O18" s="9"/>
      <c r="P18" s="488"/>
    </row>
    <row r="19" spans="1:16" ht="15" customHeight="1" x14ac:dyDescent="0.3">
      <c r="A19" s="179">
        <v>101020201000</v>
      </c>
      <c r="B19" s="214" t="s">
        <v>3442</v>
      </c>
      <c r="C19" s="214" t="e">
        <v>#REF!</v>
      </c>
      <c r="D19" s="214" t="e">
        <v>#REF!</v>
      </c>
      <c r="E19" s="214" t="s">
        <v>2970</v>
      </c>
      <c r="F19" s="214" t="s">
        <v>3015</v>
      </c>
      <c r="G19" s="277">
        <v>1200</v>
      </c>
      <c r="H19" s="277">
        <v>2000</v>
      </c>
      <c r="I19" s="212">
        <v>8.93</v>
      </c>
      <c r="J19" s="180">
        <v>6.6974999999999998</v>
      </c>
      <c r="K19" s="181">
        <v>1000</v>
      </c>
      <c r="L19" s="182">
        <v>0.03</v>
      </c>
      <c r="M19" s="183">
        <f t="shared" si="0"/>
        <v>6.496575</v>
      </c>
      <c r="N19" s="184">
        <f t="shared" si="1"/>
        <v>6496.5749999999998</v>
      </c>
      <c r="O19" s="6"/>
      <c r="P19" s="485" t="s">
        <v>3390</v>
      </c>
    </row>
    <row r="20" spans="1:16" ht="15" customHeight="1" x14ac:dyDescent="0.3">
      <c r="A20" s="173">
        <v>0</v>
      </c>
      <c r="B20" s="215">
        <v>0</v>
      </c>
      <c r="C20" s="215">
        <v>0</v>
      </c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1">
        <v>0</v>
      </c>
      <c r="J20" s="174"/>
      <c r="K20" s="175"/>
      <c r="L20" s="176"/>
      <c r="M20" s="177">
        <f t="shared" si="0"/>
        <v>0</v>
      </c>
      <c r="N20" s="178">
        <f t="shared" si="1"/>
        <v>0</v>
      </c>
      <c r="O20" s="9"/>
      <c r="P20" s="485"/>
    </row>
    <row r="21" spans="1:16" ht="15" customHeight="1" x14ac:dyDescent="0.3">
      <c r="A21" s="179">
        <v>0</v>
      </c>
      <c r="B21" s="214">
        <v>0</v>
      </c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2">
        <v>0</v>
      </c>
      <c r="J21" s="180"/>
      <c r="K21" s="181"/>
      <c r="L21" s="182"/>
      <c r="M21" s="183">
        <f t="shared" si="0"/>
        <v>0</v>
      </c>
      <c r="N21" s="184">
        <f t="shared" si="1"/>
        <v>0</v>
      </c>
      <c r="O21" s="9"/>
      <c r="P21" s="485"/>
    </row>
    <row r="22" spans="1:16" ht="15" customHeight="1" x14ac:dyDescent="0.3">
      <c r="A22" s="173">
        <v>0</v>
      </c>
      <c r="B22" s="215">
        <v>0</v>
      </c>
      <c r="C22" s="215">
        <v>0</v>
      </c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1">
        <v>0</v>
      </c>
      <c r="J22" s="174"/>
      <c r="K22" s="175"/>
      <c r="L22" s="176"/>
      <c r="M22" s="177">
        <f t="shared" si="0"/>
        <v>0</v>
      </c>
      <c r="N22" s="178">
        <f t="shared" si="1"/>
        <v>0</v>
      </c>
      <c r="O22" s="9"/>
      <c r="P22" s="485"/>
    </row>
    <row r="23" spans="1:16" ht="15" customHeight="1" x14ac:dyDescent="0.3">
      <c r="A23" s="179">
        <v>0</v>
      </c>
      <c r="B23" s="214">
        <v>0</v>
      </c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2">
        <v>0</v>
      </c>
      <c r="J23" s="180"/>
      <c r="K23" s="181"/>
      <c r="L23" s="182"/>
      <c r="M23" s="183">
        <f t="shared" si="0"/>
        <v>0</v>
      </c>
      <c r="N23" s="184">
        <f t="shared" si="1"/>
        <v>0</v>
      </c>
      <c r="O23" s="9"/>
      <c r="P23" s="485"/>
    </row>
    <row r="24" spans="1:16" ht="15" customHeight="1" x14ac:dyDescent="0.3">
      <c r="A24" s="173">
        <v>0</v>
      </c>
      <c r="B24" s="215">
        <v>0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1">
        <v>0</v>
      </c>
      <c r="J24" s="174"/>
      <c r="K24" s="175"/>
      <c r="L24" s="176"/>
      <c r="M24" s="177">
        <f t="shared" si="0"/>
        <v>0</v>
      </c>
      <c r="N24" s="178">
        <f t="shared" si="1"/>
        <v>0</v>
      </c>
      <c r="O24" s="9"/>
      <c r="P24" s="485"/>
    </row>
    <row r="25" spans="1:16" ht="15" customHeight="1" x14ac:dyDescent="0.3">
      <c r="A25" s="179">
        <v>0</v>
      </c>
      <c r="B25" s="214">
        <v>0</v>
      </c>
      <c r="C25" s="214">
        <v>0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2">
        <v>0</v>
      </c>
      <c r="J25" s="180"/>
      <c r="K25" s="181"/>
      <c r="L25" s="182"/>
      <c r="M25" s="183">
        <f t="shared" si="0"/>
        <v>0</v>
      </c>
      <c r="N25" s="184">
        <f t="shared" si="1"/>
        <v>0</v>
      </c>
      <c r="O25" s="9"/>
      <c r="P25" s="485"/>
    </row>
    <row r="26" spans="1:16" ht="15" customHeight="1" x14ac:dyDescent="0.3">
      <c r="A26" s="173">
        <v>0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1">
        <v>0</v>
      </c>
      <c r="J26" s="174"/>
      <c r="K26" s="175"/>
      <c r="L26" s="176"/>
      <c r="M26" s="177">
        <f t="shared" si="0"/>
        <v>0</v>
      </c>
      <c r="N26" s="178">
        <f t="shared" si="1"/>
        <v>0</v>
      </c>
      <c r="O26" s="9"/>
      <c r="P26" s="485"/>
    </row>
    <row r="27" spans="1:16" ht="15" customHeight="1" x14ac:dyDescent="0.3">
      <c r="A27" s="179">
        <v>0</v>
      </c>
      <c r="B27" s="214">
        <v>0</v>
      </c>
      <c r="C27" s="214">
        <v>0</v>
      </c>
      <c r="D27" s="214">
        <v>0</v>
      </c>
      <c r="E27" s="214">
        <v>0</v>
      </c>
      <c r="F27" s="214">
        <v>0</v>
      </c>
      <c r="G27" s="214">
        <v>0</v>
      </c>
      <c r="H27" s="214">
        <v>0</v>
      </c>
      <c r="I27" s="212">
        <v>0</v>
      </c>
      <c r="J27" s="180"/>
      <c r="K27" s="181"/>
      <c r="L27" s="182"/>
      <c r="M27" s="183">
        <f t="shared" si="0"/>
        <v>0</v>
      </c>
      <c r="N27" s="184">
        <f t="shared" si="1"/>
        <v>0</v>
      </c>
      <c r="O27" s="9"/>
      <c r="P27" s="485"/>
    </row>
    <row r="28" spans="1:16" ht="15" customHeight="1" x14ac:dyDescent="0.3">
      <c r="A28" s="173">
        <v>0</v>
      </c>
      <c r="B28" s="215">
        <v>0</v>
      </c>
      <c r="C28" s="215">
        <v>0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1">
        <v>0</v>
      </c>
      <c r="J28" s="174"/>
      <c r="K28" s="175"/>
      <c r="L28" s="176"/>
      <c r="M28" s="177">
        <f t="shared" si="0"/>
        <v>0</v>
      </c>
      <c r="N28" s="178">
        <f t="shared" si="1"/>
        <v>0</v>
      </c>
      <c r="O28" s="9"/>
      <c r="P28" s="485"/>
    </row>
    <row r="29" spans="1:16" ht="15" customHeight="1" x14ac:dyDescent="0.3">
      <c r="A29" s="179">
        <v>0</v>
      </c>
      <c r="B29" s="214">
        <v>0</v>
      </c>
      <c r="C29" s="214">
        <v>0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2">
        <v>0</v>
      </c>
      <c r="J29" s="180"/>
      <c r="K29" s="181"/>
      <c r="L29" s="182"/>
      <c r="M29" s="183">
        <f t="shared" si="0"/>
        <v>0</v>
      </c>
      <c r="N29" s="184">
        <f t="shared" si="1"/>
        <v>0</v>
      </c>
      <c r="O29" s="9"/>
      <c r="P29" s="485"/>
    </row>
    <row r="30" spans="1:16" ht="15" customHeight="1" x14ac:dyDescent="0.3">
      <c r="A30" s="173">
        <v>0</v>
      </c>
      <c r="B30" s="215">
        <v>0</v>
      </c>
      <c r="C30" s="215">
        <v>0</v>
      </c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1">
        <v>0</v>
      </c>
      <c r="J30" s="174"/>
      <c r="K30" s="175"/>
      <c r="L30" s="176"/>
      <c r="M30" s="177">
        <f t="shared" si="0"/>
        <v>0</v>
      </c>
      <c r="N30" s="178">
        <f t="shared" si="1"/>
        <v>0</v>
      </c>
      <c r="O30" s="6"/>
      <c r="P30" s="485"/>
    </row>
    <row r="31" spans="1:16" ht="15" customHeight="1" x14ac:dyDescent="0.3">
      <c r="A31" s="179">
        <v>0</v>
      </c>
      <c r="B31" s="214">
        <v>0</v>
      </c>
      <c r="C31" s="214">
        <v>0</v>
      </c>
      <c r="D31" s="214">
        <v>0</v>
      </c>
      <c r="E31" s="214">
        <v>0</v>
      </c>
      <c r="F31" s="214">
        <v>0</v>
      </c>
      <c r="G31" s="214">
        <v>0</v>
      </c>
      <c r="H31" s="214">
        <v>0</v>
      </c>
      <c r="I31" s="212">
        <v>0</v>
      </c>
      <c r="J31" s="180"/>
      <c r="K31" s="181"/>
      <c r="L31" s="182"/>
      <c r="M31" s="183">
        <f t="shared" si="0"/>
        <v>0</v>
      </c>
      <c r="N31" s="184">
        <f t="shared" si="1"/>
        <v>0</v>
      </c>
      <c r="O31" s="6"/>
      <c r="P31" s="485"/>
    </row>
    <row r="32" spans="1:16" ht="15" customHeight="1" x14ac:dyDescent="0.3">
      <c r="A32" s="173">
        <v>0</v>
      </c>
      <c r="B32" s="215">
        <v>0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1">
        <v>0</v>
      </c>
      <c r="J32" s="174"/>
      <c r="K32" s="175"/>
      <c r="L32" s="176"/>
      <c r="M32" s="177">
        <f t="shared" si="0"/>
        <v>0</v>
      </c>
      <c r="N32" s="178">
        <f t="shared" si="1"/>
        <v>0</v>
      </c>
      <c r="O32" s="6"/>
      <c r="P32" s="485"/>
    </row>
    <row r="33" spans="1:16" ht="15" customHeight="1" x14ac:dyDescent="0.3">
      <c r="A33" s="179">
        <v>0</v>
      </c>
      <c r="B33" s="214">
        <v>0</v>
      </c>
      <c r="C33" s="214">
        <v>0</v>
      </c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2">
        <v>0</v>
      </c>
      <c r="J33" s="180"/>
      <c r="K33" s="181"/>
      <c r="L33" s="182"/>
      <c r="M33" s="183">
        <f t="shared" si="0"/>
        <v>0</v>
      </c>
      <c r="N33" s="184">
        <f t="shared" si="1"/>
        <v>0</v>
      </c>
      <c r="O33" s="6"/>
      <c r="P33" s="485"/>
    </row>
    <row r="34" spans="1:16" ht="15" customHeight="1" x14ac:dyDescent="0.3">
      <c r="A34" s="173">
        <v>0</v>
      </c>
      <c r="B34" s="215">
        <v>0</v>
      </c>
      <c r="C34" s="215">
        <v>0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1">
        <v>0</v>
      </c>
      <c r="J34" s="174"/>
      <c r="K34" s="175"/>
      <c r="L34" s="176"/>
      <c r="M34" s="177">
        <f t="shared" si="0"/>
        <v>0</v>
      </c>
      <c r="N34" s="178">
        <f t="shared" si="1"/>
        <v>0</v>
      </c>
      <c r="O34" s="6"/>
      <c r="P34" s="485"/>
    </row>
    <row r="35" spans="1:16" ht="15" customHeight="1" x14ac:dyDescent="0.3">
      <c r="A35" s="179">
        <v>0</v>
      </c>
      <c r="B35" s="214">
        <v>0</v>
      </c>
      <c r="C35" s="214">
        <v>0</v>
      </c>
      <c r="D35" s="214">
        <v>0</v>
      </c>
      <c r="E35" s="214">
        <v>0</v>
      </c>
      <c r="F35" s="214">
        <v>0</v>
      </c>
      <c r="G35" s="214">
        <v>0</v>
      </c>
      <c r="H35" s="214">
        <v>0</v>
      </c>
      <c r="I35" s="212">
        <v>0</v>
      </c>
      <c r="J35" s="180"/>
      <c r="K35" s="181"/>
      <c r="L35" s="182"/>
      <c r="M35" s="183">
        <f t="shared" si="0"/>
        <v>0</v>
      </c>
      <c r="N35" s="184">
        <f t="shared" si="1"/>
        <v>0</v>
      </c>
      <c r="O35" s="6"/>
      <c r="P35" s="485"/>
    </row>
    <row r="36" spans="1:16" ht="15" customHeight="1" x14ac:dyDescent="0.3">
      <c r="A36" s="173">
        <v>0</v>
      </c>
      <c r="B36" s="215">
        <v>0</v>
      </c>
      <c r="C36" s="215">
        <v>0</v>
      </c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1">
        <v>0</v>
      </c>
      <c r="J36" s="174"/>
      <c r="K36" s="175"/>
      <c r="L36" s="176"/>
      <c r="M36" s="177">
        <f t="shared" si="0"/>
        <v>0</v>
      </c>
      <c r="N36" s="178">
        <f t="shared" si="1"/>
        <v>0</v>
      </c>
      <c r="O36" s="6"/>
      <c r="P36" s="485"/>
    </row>
    <row r="37" spans="1:16" ht="15" customHeight="1" x14ac:dyDescent="0.3">
      <c r="A37" s="179">
        <v>0</v>
      </c>
      <c r="B37" s="214">
        <v>0</v>
      </c>
      <c r="C37" s="214">
        <v>0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2">
        <v>0</v>
      </c>
      <c r="J37" s="180"/>
      <c r="K37" s="181"/>
      <c r="L37" s="182"/>
      <c r="M37" s="183">
        <f t="shared" si="0"/>
        <v>0</v>
      </c>
      <c r="N37" s="184">
        <f t="shared" si="1"/>
        <v>0</v>
      </c>
      <c r="O37" s="7"/>
      <c r="P37" s="485"/>
    </row>
    <row r="38" spans="1:16" ht="15" customHeight="1" x14ac:dyDescent="0.3">
      <c r="A38" s="173">
        <v>0</v>
      </c>
      <c r="B38" s="215">
        <v>0</v>
      </c>
      <c r="C38" s="215">
        <v>0</v>
      </c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1">
        <v>0</v>
      </c>
      <c r="J38" s="174"/>
      <c r="K38" s="175"/>
      <c r="L38" s="176"/>
      <c r="M38" s="177">
        <f t="shared" si="0"/>
        <v>0</v>
      </c>
      <c r="N38" s="178">
        <f t="shared" si="1"/>
        <v>0</v>
      </c>
      <c r="O38" s="6"/>
      <c r="P38" s="485"/>
    </row>
    <row r="39" spans="1:16" ht="15" customHeight="1" x14ac:dyDescent="0.3">
      <c r="A39" s="179">
        <v>0</v>
      </c>
      <c r="B39" s="214">
        <v>0</v>
      </c>
      <c r="C39" s="214">
        <v>0</v>
      </c>
      <c r="D39" s="214">
        <v>0</v>
      </c>
      <c r="E39" s="214">
        <v>0</v>
      </c>
      <c r="F39" s="214">
        <v>0</v>
      </c>
      <c r="G39" s="214">
        <v>0</v>
      </c>
      <c r="H39" s="214">
        <v>0</v>
      </c>
      <c r="I39" s="212">
        <v>0</v>
      </c>
      <c r="J39" s="180"/>
      <c r="K39" s="181"/>
      <c r="L39" s="182"/>
      <c r="M39" s="183">
        <f t="shared" si="0"/>
        <v>0</v>
      </c>
      <c r="N39" s="184">
        <f t="shared" si="1"/>
        <v>0</v>
      </c>
      <c r="O39" s="6"/>
      <c r="P39" s="489" t="s">
        <v>3390</v>
      </c>
    </row>
    <row r="40" spans="1:16" ht="15" customHeight="1" x14ac:dyDescent="0.3">
      <c r="A40" s="173">
        <v>0</v>
      </c>
      <c r="B40" s="215">
        <v>0</v>
      </c>
      <c r="C40" s="215">
        <v>0</v>
      </c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1">
        <v>0</v>
      </c>
      <c r="J40" s="174"/>
      <c r="K40" s="175"/>
      <c r="L40" s="176"/>
      <c r="M40" s="177">
        <f t="shared" si="0"/>
        <v>0</v>
      </c>
      <c r="N40" s="178">
        <f t="shared" si="1"/>
        <v>0</v>
      </c>
      <c r="O40" s="9"/>
      <c r="P40" s="489"/>
    </row>
    <row r="41" spans="1:16" ht="15" customHeight="1" x14ac:dyDescent="0.3">
      <c r="A41" s="179">
        <v>0</v>
      </c>
      <c r="B41" s="214">
        <v>0</v>
      </c>
      <c r="C41" s="214">
        <v>0</v>
      </c>
      <c r="D41" s="214">
        <v>0</v>
      </c>
      <c r="E41" s="214">
        <v>0</v>
      </c>
      <c r="F41" s="214">
        <v>0</v>
      </c>
      <c r="G41" s="214">
        <v>0</v>
      </c>
      <c r="H41" s="214">
        <v>0</v>
      </c>
      <c r="I41" s="212">
        <v>0</v>
      </c>
      <c r="J41" s="180"/>
      <c r="K41" s="181"/>
      <c r="L41" s="182"/>
      <c r="M41" s="183">
        <f t="shared" si="0"/>
        <v>0</v>
      </c>
      <c r="N41" s="184">
        <f t="shared" si="1"/>
        <v>0</v>
      </c>
      <c r="O41" s="6"/>
      <c r="P41" s="489"/>
    </row>
    <row r="42" spans="1:16" ht="15" customHeight="1" x14ac:dyDescent="0.3">
      <c r="A42" s="173">
        <v>0</v>
      </c>
      <c r="B42" s="215">
        <v>0</v>
      </c>
      <c r="C42" s="215">
        <v>0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1">
        <v>0</v>
      </c>
      <c r="J42" s="174"/>
      <c r="K42" s="175"/>
      <c r="L42" s="176"/>
      <c r="M42" s="177">
        <f t="shared" si="0"/>
        <v>0</v>
      </c>
      <c r="N42" s="178">
        <f t="shared" si="1"/>
        <v>0</v>
      </c>
      <c r="O42" s="6"/>
      <c r="P42" s="489"/>
    </row>
    <row r="43" spans="1:16" ht="15" customHeight="1" x14ac:dyDescent="0.3">
      <c r="A43" s="179">
        <v>0</v>
      </c>
      <c r="B43" s="214">
        <v>0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2">
        <v>0</v>
      </c>
      <c r="J43" s="180"/>
      <c r="K43" s="181"/>
      <c r="L43" s="182"/>
      <c r="M43" s="183">
        <f t="shared" si="0"/>
        <v>0</v>
      </c>
      <c r="N43" s="184">
        <f t="shared" si="1"/>
        <v>0</v>
      </c>
      <c r="O43" s="6"/>
      <c r="P43" s="489"/>
    </row>
    <row r="44" spans="1:16" ht="15" customHeight="1" x14ac:dyDescent="0.3">
      <c r="A44" s="173">
        <v>0</v>
      </c>
      <c r="B44" s="215">
        <v>0</v>
      </c>
      <c r="C44" s="215">
        <v>0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1">
        <v>0</v>
      </c>
      <c r="J44" s="174"/>
      <c r="K44" s="175"/>
      <c r="L44" s="176"/>
      <c r="M44" s="177">
        <f t="shared" si="0"/>
        <v>0</v>
      </c>
      <c r="N44" s="178">
        <f t="shared" si="1"/>
        <v>0</v>
      </c>
      <c r="O44" s="7"/>
      <c r="P44" s="489"/>
    </row>
    <row r="45" spans="1:16" ht="15" customHeight="1" x14ac:dyDescent="0.3">
      <c r="A45" s="179">
        <v>0</v>
      </c>
      <c r="B45" s="214">
        <v>0</v>
      </c>
      <c r="C45" s="214">
        <v>0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2">
        <v>0</v>
      </c>
      <c r="J45" s="180"/>
      <c r="K45" s="181"/>
      <c r="L45" s="182"/>
      <c r="M45" s="183">
        <f t="shared" si="0"/>
        <v>0</v>
      </c>
      <c r="N45" s="184">
        <f t="shared" si="1"/>
        <v>0</v>
      </c>
      <c r="O45" s="6"/>
      <c r="P45" s="489"/>
    </row>
    <row r="46" spans="1:16" ht="15" customHeight="1" x14ac:dyDescent="0.3">
      <c r="A46" s="173">
        <v>0</v>
      </c>
      <c r="B46" s="215">
        <v>0</v>
      </c>
      <c r="C46" s="215">
        <v>0</v>
      </c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1">
        <v>0</v>
      </c>
      <c r="J46" s="174"/>
      <c r="K46" s="175"/>
      <c r="L46" s="176"/>
      <c r="M46" s="177">
        <f t="shared" si="0"/>
        <v>0</v>
      </c>
      <c r="N46" s="178">
        <f t="shared" si="1"/>
        <v>0</v>
      </c>
      <c r="O46" s="6"/>
      <c r="P46" s="489"/>
    </row>
    <row r="47" spans="1:16" ht="15" customHeight="1" x14ac:dyDescent="0.3">
      <c r="A47" s="179">
        <v>0</v>
      </c>
      <c r="B47" s="214">
        <v>0</v>
      </c>
      <c r="C47" s="214">
        <v>0</v>
      </c>
      <c r="D47" s="214">
        <v>0</v>
      </c>
      <c r="E47" s="214">
        <v>0</v>
      </c>
      <c r="F47" s="214">
        <v>0</v>
      </c>
      <c r="G47" s="214">
        <v>0</v>
      </c>
      <c r="H47" s="214">
        <v>0</v>
      </c>
      <c r="I47" s="212">
        <v>0</v>
      </c>
      <c r="J47" s="180"/>
      <c r="K47" s="181"/>
      <c r="L47" s="182"/>
      <c r="M47" s="183">
        <f t="shared" si="0"/>
        <v>0</v>
      </c>
      <c r="N47" s="184">
        <f t="shared" si="1"/>
        <v>0</v>
      </c>
      <c r="O47" s="6"/>
      <c r="P47" s="489"/>
    </row>
    <row r="48" spans="1:16" ht="15" customHeight="1" x14ac:dyDescent="0.3">
      <c r="A48" s="173">
        <v>0</v>
      </c>
      <c r="B48" s="215">
        <v>0</v>
      </c>
      <c r="C48" s="215">
        <v>0</v>
      </c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1">
        <v>0</v>
      </c>
      <c r="J48" s="174"/>
      <c r="K48" s="175"/>
      <c r="L48" s="176"/>
      <c r="M48" s="177">
        <f t="shared" si="0"/>
        <v>0</v>
      </c>
      <c r="N48" s="178">
        <f t="shared" si="1"/>
        <v>0</v>
      </c>
      <c r="O48" s="6"/>
      <c r="P48" s="489"/>
    </row>
    <row r="49" spans="1:16" ht="15" customHeight="1" x14ac:dyDescent="0.3">
      <c r="A49" s="179">
        <v>0</v>
      </c>
      <c r="B49" s="214">
        <v>0</v>
      </c>
      <c r="C49" s="214">
        <v>0</v>
      </c>
      <c r="D49" s="214">
        <v>0</v>
      </c>
      <c r="E49" s="214">
        <v>0</v>
      </c>
      <c r="F49" s="214">
        <v>0</v>
      </c>
      <c r="G49" s="214">
        <v>0</v>
      </c>
      <c r="H49" s="214">
        <v>0</v>
      </c>
      <c r="I49" s="212">
        <v>0</v>
      </c>
      <c r="J49" s="180"/>
      <c r="K49" s="181"/>
      <c r="L49" s="182"/>
      <c r="M49" s="183">
        <f t="shared" si="0"/>
        <v>0</v>
      </c>
      <c r="N49" s="184">
        <f t="shared" si="1"/>
        <v>0</v>
      </c>
      <c r="O49" s="9"/>
      <c r="P49" s="489"/>
    </row>
    <row r="50" spans="1:16" s="185" customFormat="1" ht="15" customHeight="1" x14ac:dyDescent="0.4">
      <c r="A50" s="173">
        <v>0</v>
      </c>
      <c r="B50" s="215">
        <v>0</v>
      </c>
      <c r="C50" s="215">
        <v>0</v>
      </c>
      <c r="D50" s="215">
        <v>0</v>
      </c>
      <c r="E50" s="215">
        <v>0</v>
      </c>
      <c r="F50" s="215">
        <v>0</v>
      </c>
      <c r="G50" s="215">
        <v>0</v>
      </c>
      <c r="H50" s="215">
        <v>0</v>
      </c>
      <c r="I50" s="211">
        <v>0</v>
      </c>
      <c r="J50" s="174"/>
      <c r="K50" s="175"/>
      <c r="L50" s="176"/>
      <c r="M50" s="177">
        <f t="shared" ref="M50:M72" si="2">J50-(J50*L50)</f>
        <v>0</v>
      </c>
      <c r="N50" s="178">
        <f t="shared" ref="N50:N72" si="3">M50*K50</f>
        <v>0</v>
      </c>
      <c r="O50" s="187"/>
      <c r="P50" s="489"/>
    </row>
    <row r="51" spans="1:16" ht="15" customHeight="1" x14ac:dyDescent="0.3">
      <c r="A51" s="179">
        <v>0</v>
      </c>
      <c r="B51" s="214">
        <v>0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2">
        <v>0</v>
      </c>
      <c r="J51" s="180"/>
      <c r="K51" s="181"/>
      <c r="L51" s="182"/>
      <c r="M51" s="183">
        <f t="shared" si="2"/>
        <v>0</v>
      </c>
      <c r="N51" s="184">
        <f t="shared" si="3"/>
        <v>0</v>
      </c>
      <c r="O51" s="6"/>
      <c r="P51" s="489"/>
    </row>
    <row r="52" spans="1:16" ht="15" customHeight="1" x14ac:dyDescent="0.3">
      <c r="A52" s="173">
        <v>0</v>
      </c>
      <c r="B52" s="215">
        <v>0</v>
      </c>
      <c r="C52" s="215">
        <v>0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1">
        <v>0</v>
      </c>
      <c r="J52" s="174"/>
      <c r="K52" s="175"/>
      <c r="L52" s="176"/>
      <c r="M52" s="177">
        <f t="shared" si="2"/>
        <v>0</v>
      </c>
      <c r="N52" s="178">
        <f t="shared" si="3"/>
        <v>0</v>
      </c>
      <c r="P52" s="489"/>
    </row>
    <row r="53" spans="1:16" ht="15" customHeight="1" x14ac:dyDescent="0.3">
      <c r="A53" s="179">
        <v>0</v>
      </c>
      <c r="B53" s="214">
        <v>0</v>
      </c>
      <c r="C53" s="214">
        <v>0</v>
      </c>
      <c r="D53" s="214">
        <v>0</v>
      </c>
      <c r="E53" s="214">
        <v>0</v>
      </c>
      <c r="F53" s="214">
        <v>0</v>
      </c>
      <c r="G53" s="214">
        <v>0</v>
      </c>
      <c r="H53" s="214">
        <v>0</v>
      </c>
      <c r="I53" s="212">
        <v>0</v>
      </c>
      <c r="J53" s="180"/>
      <c r="K53" s="181"/>
      <c r="L53" s="182"/>
      <c r="M53" s="183">
        <f t="shared" si="2"/>
        <v>0</v>
      </c>
      <c r="N53" s="184">
        <f t="shared" si="3"/>
        <v>0</v>
      </c>
      <c r="P53" s="488">
        <f>P17+1</f>
        <v>3</v>
      </c>
    </row>
    <row r="54" spans="1:16" ht="15" customHeight="1" x14ac:dyDescent="0.3">
      <c r="A54" s="173">
        <v>0</v>
      </c>
      <c r="B54" s="215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1">
        <v>0</v>
      </c>
      <c r="J54" s="174"/>
      <c r="K54" s="175"/>
      <c r="L54" s="176"/>
      <c r="M54" s="177">
        <f t="shared" si="2"/>
        <v>0</v>
      </c>
      <c r="N54" s="178">
        <f t="shared" si="3"/>
        <v>0</v>
      </c>
      <c r="P54" s="488"/>
    </row>
    <row r="55" spans="1:16" ht="15" customHeight="1" x14ac:dyDescent="0.3">
      <c r="A55" s="179">
        <v>0</v>
      </c>
      <c r="B55" s="214">
        <v>0</v>
      </c>
      <c r="C55" s="214">
        <v>0</v>
      </c>
      <c r="D55" s="214">
        <v>0</v>
      </c>
      <c r="E55" s="214">
        <v>0</v>
      </c>
      <c r="F55" s="214">
        <v>0</v>
      </c>
      <c r="G55" s="214">
        <v>0</v>
      </c>
      <c r="H55" s="214">
        <v>0</v>
      </c>
      <c r="I55" s="212">
        <v>0</v>
      </c>
      <c r="J55" s="180"/>
      <c r="K55" s="181"/>
      <c r="L55" s="182"/>
      <c r="M55" s="183">
        <f t="shared" si="2"/>
        <v>0</v>
      </c>
      <c r="N55" s="184">
        <f t="shared" si="3"/>
        <v>0</v>
      </c>
      <c r="P55" s="485" t="s">
        <v>3390</v>
      </c>
    </row>
    <row r="56" spans="1:16" ht="15" customHeight="1" x14ac:dyDescent="0.3">
      <c r="A56" s="173">
        <v>0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1">
        <v>0</v>
      </c>
      <c r="J56" s="174"/>
      <c r="K56" s="175"/>
      <c r="L56" s="176"/>
      <c r="M56" s="177">
        <f t="shared" si="2"/>
        <v>0</v>
      </c>
      <c r="N56" s="178">
        <f t="shared" si="3"/>
        <v>0</v>
      </c>
      <c r="P56" s="485"/>
    </row>
    <row r="57" spans="1:16" ht="15" customHeight="1" x14ac:dyDescent="0.3">
      <c r="A57" s="179">
        <v>0</v>
      </c>
      <c r="B57" s="214">
        <v>0</v>
      </c>
      <c r="C57" s="214">
        <v>0</v>
      </c>
      <c r="D57" s="214">
        <v>0</v>
      </c>
      <c r="E57" s="214">
        <v>0</v>
      </c>
      <c r="F57" s="214">
        <v>0</v>
      </c>
      <c r="G57" s="214">
        <v>0</v>
      </c>
      <c r="H57" s="214">
        <v>0</v>
      </c>
      <c r="I57" s="212">
        <v>0</v>
      </c>
      <c r="J57" s="180"/>
      <c r="K57" s="181"/>
      <c r="L57" s="182"/>
      <c r="M57" s="183">
        <f t="shared" si="2"/>
        <v>0</v>
      </c>
      <c r="N57" s="184">
        <f t="shared" si="3"/>
        <v>0</v>
      </c>
      <c r="P57" s="485"/>
    </row>
    <row r="58" spans="1:16" ht="15" customHeight="1" x14ac:dyDescent="0.3">
      <c r="A58" s="173">
        <v>0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1">
        <v>0</v>
      </c>
      <c r="J58" s="174"/>
      <c r="K58" s="175"/>
      <c r="L58" s="176"/>
      <c r="M58" s="177">
        <f t="shared" si="2"/>
        <v>0</v>
      </c>
      <c r="N58" s="178">
        <f t="shared" si="3"/>
        <v>0</v>
      </c>
      <c r="P58" s="485"/>
    </row>
    <row r="59" spans="1:16" ht="15" customHeight="1" x14ac:dyDescent="0.3">
      <c r="A59" s="179">
        <v>0</v>
      </c>
      <c r="B59" s="214">
        <v>0</v>
      </c>
      <c r="C59" s="214">
        <v>0</v>
      </c>
      <c r="D59" s="214">
        <v>0</v>
      </c>
      <c r="E59" s="214">
        <v>0</v>
      </c>
      <c r="F59" s="214">
        <v>0</v>
      </c>
      <c r="G59" s="214">
        <v>0</v>
      </c>
      <c r="H59" s="214">
        <v>0</v>
      </c>
      <c r="I59" s="212">
        <v>0</v>
      </c>
      <c r="J59" s="180"/>
      <c r="K59" s="181"/>
      <c r="L59" s="182"/>
      <c r="M59" s="183">
        <f t="shared" si="2"/>
        <v>0</v>
      </c>
      <c r="N59" s="184">
        <f t="shared" si="3"/>
        <v>0</v>
      </c>
      <c r="P59" s="485"/>
    </row>
    <row r="60" spans="1:16" ht="15" customHeight="1" x14ac:dyDescent="0.3">
      <c r="A60" s="173">
        <v>0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1">
        <v>0</v>
      </c>
      <c r="J60" s="174"/>
      <c r="K60" s="175"/>
      <c r="L60" s="176"/>
      <c r="M60" s="177">
        <f t="shared" si="2"/>
        <v>0</v>
      </c>
      <c r="N60" s="178">
        <f t="shared" si="3"/>
        <v>0</v>
      </c>
      <c r="P60" s="485"/>
    </row>
    <row r="61" spans="1:16" ht="15" customHeight="1" x14ac:dyDescent="0.3">
      <c r="A61" s="179">
        <v>0</v>
      </c>
      <c r="B61" s="214">
        <v>0</v>
      </c>
      <c r="C61" s="214">
        <v>0</v>
      </c>
      <c r="D61" s="214">
        <v>0</v>
      </c>
      <c r="E61" s="214">
        <v>0</v>
      </c>
      <c r="F61" s="214">
        <v>0</v>
      </c>
      <c r="G61" s="214">
        <v>0</v>
      </c>
      <c r="H61" s="214">
        <v>0</v>
      </c>
      <c r="I61" s="212">
        <v>0</v>
      </c>
      <c r="J61" s="180"/>
      <c r="K61" s="181"/>
      <c r="L61" s="182"/>
      <c r="M61" s="183">
        <f t="shared" si="2"/>
        <v>0</v>
      </c>
      <c r="N61" s="184">
        <f t="shared" si="3"/>
        <v>0</v>
      </c>
      <c r="P61" s="485"/>
    </row>
    <row r="62" spans="1:16" ht="15" customHeight="1" x14ac:dyDescent="0.3">
      <c r="A62" s="173">
        <v>0</v>
      </c>
      <c r="B62" s="215">
        <v>0</v>
      </c>
      <c r="C62" s="215">
        <v>0</v>
      </c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1">
        <v>0</v>
      </c>
      <c r="J62" s="174"/>
      <c r="K62" s="175"/>
      <c r="L62" s="176"/>
      <c r="M62" s="177">
        <f t="shared" si="2"/>
        <v>0</v>
      </c>
      <c r="N62" s="178">
        <f t="shared" si="3"/>
        <v>0</v>
      </c>
      <c r="P62" s="485"/>
    </row>
    <row r="63" spans="1:16" ht="15" customHeight="1" x14ac:dyDescent="0.3">
      <c r="A63" s="179">
        <v>0</v>
      </c>
      <c r="B63" s="214">
        <v>0</v>
      </c>
      <c r="C63" s="214">
        <v>0</v>
      </c>
      <c r="D63" s="214">
        <v>0</v>
      </c>
      <c r="E63" s="214">
        <v>0</v>
      </c>
      <c r="F63" s="214">
        <v>0</v>
      </c>
      <c r="G63" s="214">
        <v>0</v>
      </c>
      <c r="H63" s="214">
        <v>0</v>
      </c>
      <c r="I63" s="212">
        <v>0</v>
      </c>
      <c r="J63" s="180"/>
      <c r="K63" s="181"/>
      <c r="L63" s="182"/>
      <c r="M63" s="183">
        <f t="shared" si="2"/>
        <v>0</v>
      </c>
      <c r="N63" s="184">
        <f t="shared" si="3"/>
        <v>0</v>
      </c>
      <c r="P63" s="485"/>
    </row>
    <row r="64" spans="1:16" ht="15" customHeight="1" x14ac:dyDescent="0.3">
      <c r="A64" s="173">
        <v>0</v>
      </c>
      <c r="B64" s="215">
        <v>0</v>
      </c>
      <c r="C64" s="215">
        <v>0</v>
      </c>
      <c r="D64" s="215">
        <v>0</v>
      </c>
      <c r="E64" s="215">
        <v>0</v>
      </c>
      <c r="F64" s="215">
        <v>0</v>
      </c>
      <c r="G64" s="215">
        <v>0</v>
      </c>
      <c r="H64" s="215">
        <v>0</v>
      </c>
      <c r="I64" s="211">
        <v>0</v>
      </c>
      <c r="J64" s="174"/>
      <c r="K64" s="175"/>
      <c r="L64" s="176"/>
      <c r="M64" s="177">
        <f t="shared" si="2"/>
        <v>0</v>
      </c>
      <c r="N64" s="178">
        <f t="shared" si="3"/>
        <v>0</v>
      </c>
      <c r="P64" s="485"/>
    </row>
    <row r="65" spans="1:16" ht="15" customHeight="1" x14ac:dyDescent="0.3">
      <c r="A65" s="179">
        <v>0</v>
      </c>
      <c r="B65" s="214">
        <v>0</v>
      </c>
      <c r="C65" s="214">
        <v>0</v>
      </c>
      <c r="D65" s="214">
        <v>0</v>
      </c>
      <c r="E65" s="214">
        <v>0</v>
      </c>
      <c r="F65" s="214">
        <v>0</v>
      </c>
      <c r="G65" s="214">
        <v>0</v>
      </c>
      <c r="H65" s="214">
        <v>0</v>
      </c>
      <c r="I65" s="212">
        <v>0</v>
      </c>
      <c r="J65" s="180"/>
      <c r="K65" s="181"/>
      <c r="L65" s="182"/>
      <c r="M65" s="183">
        <f t="shared" si="2"/>
        <v>0</v>
      </c>
      <c r="N65" s="184">
        <f t="shared" si="3"/>
        <v>0</v>
      </c>
      <c r="P65" s="485"/>
    </row>
    <row r="66" spans="1:16" ht="15" customHeight="1" x14ac:dyDescent="0.3">
      <c r="A66" s="173">
        <v>0</v>
      </c>
      <c r="B66" s="215">
        <v>0</v>
      </c>
      <c r="C66" s="215">
        <v>0</v>
      </c>
      <c r="D66" s="215">
        <v>0</v>
      </c>
      <c r="E66" s="215">
        <v>0</v>
      </c>
      <c r="F66" s="215">
        <v>0</v>
      </c>
      <c r="G66" s="215">
        <v>0</v>
      </c>
      <c r="H66" s="215">
        <v>0</v>
      </c>
      <c r="I66" s="211">
        <v>0</v>
      </c>
      <c r="J66" s="174"/>
      <c r="K66" s="175"/>
      <c r="L66" s="176"/>
      <c r="M66" s="177">
        <f t="shared" si="2"/>
        <v>0</v>
      </c>
      <c r="N66" s="178">
        <f t="shared" si="3"/>
        <v>0</v>
      </c>
      <c r="P66" s="485"/>
    </row>
    <row r="67" spans="1:16" ht="15" customHeight="1" x14ac:dyDescent="0.3">
      <c r="A67" s="179">
        <v>0</v>
      </c>
      <c r="B67" s="214">
        <v>0</v>
      </c>
      <c r="C67" s="214">
        <v>0</v>
      </c>
      <c r="D67" s="214">
        <v>0</v>
      </c>
      <c r="E67" s="214">
        <v>0</v>
      </c>
      <c r="F67" s="214">
        <v>0</v>
      </c>
      <c r="G67" s="214">
        <v>0</v>
      </c>
      <c r="H67" s="214">
        <v>0</v>
      </c>
      <c r="I67" s="212">
        <v>0</v>
      </c>
      <c r="J67" s="180"/>
      <c r="K67" s="181"/>
      <c r="L67" s="182"/>
      <c r="M67" s="183">
        <f t="shared" si="2"/>
        <v>0</v>
      </c>
      <c r="N67" s="184">
        <f t="shared" si="3"/>
        <v>0</v>
      </c>
      <c r="P67" s="485"/>
    </row>
    <row r="68" spans="1:16" ht="15" customHeight="1" x14ac:dyDescent="0.3">
      <c r="A68" s="173">
        <v>0</v>
      </c>
      <c r="B68" s="215">
        <v>0</v>
      </c>
      <c r="C68" s="215">
        <v>0</v>
      </c>
      <c r="D68" s="215">
        <v>0</v>
      </c>
      <c r="E68" s="215">
        <v>0</v>
      </c>
      <c r="F68" s="215">
        <v>0</v>
      </c>
      <c r="G68" s="215">
        <v>0</v>
      </c>
      <c r="H68" s="215">
        <v>0</v>
      </c>
      <c r="I68" s="211">
        <v>0</v>
      </c>
      <c r="J68" s="174"/>
      <c r="K68" s="175"/>
      <c r="L68" s="176"/>
      <c r="M68" s="177">
        <f t="shared" si="2"/>
        <v>0</v>
      </c>
      <c r="N68" s="178">
        <f t="shared" si="3"/>
        <v>0</v>
      </c>
      <c r="P68" s="485"/>
    </row>
    <row r="69" spans="1:16" ht="15" customHeight="1" x14ac:dyDescent="0.3">
      <c r="A69" s="179">
        <v>0</v>
      </c>
      <c r="B69" s="214">
        <v>0</v>
      </c>
      <c r="C69" s="214">
        <v>0</v>
      </c>
      <c r="D69" s="214">
        <v>0</v>
      </c>
      <c r="E69" s="214">
        <v>0</v>
      </c>
      <c r="F69" s="214">
        <v>0</v>
      </c>
      <c r="G69" s="214">
        <v>0</v>
      </c>
      <c r="H69" s="214">
        <v>0</v>
      </c>
      <c r="I69" s="212">
        <v>0</v>
      </c>
      <c r="J69" s="180"/>
      <c r="K69" s="181"/>
      <c r="L69" s="182"/>
      <c r="M69" s="183">
        <f t="shared" si="2"/>
        <v>0</v>
      </c>
      <c r="N69" s="184">
        <f t="shared" si="3"/>
        <v>0</v>
      </c>
      <c r="P69" s="485"/>
    </row>
    <row r="70" spans="1:16" ht="15" customHeight="1" x14ac:dyDescent="0.3">
      <c r="A70" s="173">
        <v>0</v>
      </c>
      <c r="B70" s="215">
        <v>0</v>
      </c>
      <c r="C70" s="215">
        <v>0</v>
      </c>
      <c r="D70" s="215">
        <v>0</v>
      </c>
      <c r="E70" s="215">
        <v>0</v>
      </c>
      <c r="F70" s="215">
        <v>0</v>
      </c>
      <c r="G70" s="215">
        <v>0</v>
      </c>
      <c r="H70" s="215">
        <v>0</v>
      </c>
      <c r="I70" s="211">
        <v>0</v>
      </c>
      <c r="J70" s="174"/>
      <c r="K70" s="175"/>
      <c r="L70" s="176"/>
      <c r="M70" s="177">
        <f t="shared" si="2"/>
        <v>0</v>
      </c>
      <c r="N70" s="178">
        <f t="shared" si="3"/>
        <v>0</v>
      </c>
      <c r="P70" s="485"/>
    </row>
    <row r="71" spans="1:16" ht="15" customHeight="1" x14ac:dyDescent="0.3">
      <c r="A71" s="179">
        <v>0</v>
      </c>
      <c r="B71" s="214">
        <v>0</v>
      </c>
      <c r="C71" s="214">
        <v>0</v>
      </c>
      <c r="D71" s="214">
        <v>0</v>
      </c>
      <c r="E71" s="214">
        <v>0</v>
      </c>
      <c r="F71" s="214">
        <v>0</v>
      </c>
      <c r="G71" s="214">
        <v>0</v>
      </c>
      <c r="H71" s="214">
        <v>0</v>
      </c>
      <c r="I71" s="212">
        <v>0</v>
      </c>
      <c r="J71" s="180"/>
      <c r="K71" s="181"/>
      <c r="L71" s="182"/>
      <c r="M71" s="183">
        <f t="shared" si="2"/>
        <v>0</v>
      </c>
      <c r="N71" s="184">
        <f t="shared" si="3"/>
        <v>0</v>
      </c>
      <c r="P71" s="485"/>
    </row>
    <row r="72" spans="1:16" ht="15" customHeight="1" x14ac:dyDescent="0.3">
      <c r="A72" s="173">
        <v>0</v>
      </c>
      <c r="B72" s="215">
        <v>0</v>
      </c>
      <c r="C72" s="215">
        <v>0</v>
      </c>
      <c r="D72" s="215">
        <v>0</v>
      </c>
      <c r="E72" s="215">
        <v>0</v>
      </c>
      <c r="F72" s="215">
        <v>0</v>
      </c>
      <c r="G72" s="215">
        <v>0</v>
      </c>
      <c r="H72" s="215">
        <v>0</v>
      </c>
      <c r="I72" s="211">
        <v>0</v>
      </c>
      <c r="J72" s="174"/>
      <c r="K72" s="175"/>
      <c r="L72" s="176"/>
      <c r="M72" s="177">
        <f t="shared" si="2"/>
        <v>0</v>
      </c>
      <c r="N72" s="178">
        <f t="shared" si="3"/>
        <v>0</v>
      </c>
      <c r="P72" s="485"/>
    </row>
    <row r="73" spans="1:16" ht="15" customHeight="1" x14ac:dyDescent="0.3">
      <c r="P73" s="485"/>
    </row>
    <row r="74" spans="1:16" ht="15" customHeight="1" x14ac:dyDescent="0.4">
      <c r="A74" s="185"/>
      <c r="B74" s="185" t="s">
        <v>3420</v>
      </c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6">
        <f>SUM(N18:N56)</f>
        <v>14047.125</v>
      </c>
      <c r="P74" s="485"/>
    </row>
    <row r="75" spans="1:16" ht="15" customHeight="1" x14ac:dyDescent="0.3">
      <c r="P75" s="485"/>
    </row>
  </sheetData>
  <mergeCells count="29">
    <mergeCell ref="P55:P75"/>
    <mergeCell ref="L15:L17"/>
    <mergeCell ref="M15:M17"/>
    <mergeCell ref="N15:N17"/>
    <mergeCell ref="P53:P54"/>
    <mergeCell ref="P39:P52"/>
    <mergeCell ref="P17:P18"/>
    <mergeCell ref="P3:P16"/>
    <mergeCell ref="G12:H12"/>
    <mergeCell ref="J13:K13"/>
    <mergeCell ref="M13:N13"/>
    <mergeCell ref="M12:N12"/>
    <mergeCell ref="P19:P38"/>
    <mergeCell ref="B4:K6"/>
    <mergeCell ref="C9:L10"/>
    <mergeCell ref="A9:B10"/>
    <mergeCell ref="M9:N10"/>
    <mergeCell ref="A15:A17"/>
    <mergeCell ref="B15:D17"/>
    <mergeCell ref="E15:E17"/>
    <mergeCell ref="F15:F17"/>
    <mergeCell ref="G15:G17"/>
    <mergeCell ref="H15:H17"/>
    <mergeCell ref="I15:I17"/>
    <mergeCell ref="J15:J17"/>
    <mergeCell ref="K15:K17"/>
    <mergeCell ref="C12:D12"/>
    <mergeCell ref="G13:H13"/>
    <mergeCell ref="J12:K12"/>
  </mergeCells>
  <hyperlinks>
    <hyperlink ref="B1" location="Cuprins!A1" display="cuprins" xr:uid="{00000000-0004-0000-0300-000000000000}"/>
    <hyperlink ref="D1" location="'Fisa de proiect'!A1" display="Fisa de Proiect" xr:uid="{00000000-0004-0000-0300-000001000000}"/>
  </hyperlinks>
  <pageMargins left="0.38" right="0.16" top="0.16" bottom="0.16" header="0.16" footer="0.16"/>
  <pageSetup paperSize="9" fitToWidth="0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E500"/>
  </sheetPr>
  <dimension ref="A1:L53"/>
  <sheetViews>
    <sheetView view="pageBreakPreview" zoomScale="89" zoomScaleNormal="130" zoomScaleSheetLayoutView="70" workbookViewId="0">
      <pane ySplit="1" topLeftCell="A50" activePane="bottomLeft" state="frozen"/>
      <selection pane="bottomLeft" activeCell="L17" sqref="L17:L18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6" width="7" customWidth="1"/>
    <col min="7" max="7" width="9.6640625" customWidth="1"/>
    <col min="8" max="8" width="11" customWidth="1"/>
    <col min="9" max="9" width="9.88671875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7" t="s">
        <v>3324</v>
      </c>
    </row>
    <row r="3" spans="1:12" ht="15" customHeight="1" thickBot="1" x14ac:dyDescent="0.35">
      <c r="L3" s="817"/>
    </row>
    <row r="4" spans="1:12" ht="15" customHeight="1" x14ac:dyDescent="0.3">
      <c r="A4" s="686"/>
      <c r="B4" s="794" t="s">
        <v>3326</v>
      </c>
      <c r="C4" s="794"/>
      <c r="D4" s="794"/>
      <c r="E4" s="794"/>
      <c r="F4" s="794"/>
      <c r="G4" s="794"/>
      <c r="H4" s="794"/>
      <c r="I4" s="738"/>
      <c r="J4" s="664"/>
      <c r="L4" s="817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7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7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7"/>
    </row>
    <row r="8" spans="1:12" ht="15" customHeight="1" x14ac:dyDescent="0.3">
      <c r="A8" s="667"/>
      <c r="B8" s="669" t="s">
        <v>3325</v>
      </c>
      <c r="C8" s="669"/>
      <c r="D8" s="669"/>
      <c r="E8" s="669"/>
      <c r="F8" s="669"/>
      <c r="G8" s="669"/>
      <c r="H8" s="669"/>
      <c r="I8" s="671"/>
      <c r="J8" s="672"/>
      <c r="L8" s="81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7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17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7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7"/>
    </row>
    <row r="13" spans="1:12" ht="15" customHeight="1" x14ac:dyDescent="0.3">
      <c r="A13" s="106">
        <f>Sheet1!A2126</f>
        <v>554032131500</v>
      </c>
      <c r="B13" s="773" t="str">
        <f>IFERROR(VLOOKUP(A13,Sheet1!$A$4:$H$2722,5,0),"-")</f>
        <v>Capatect Dehnfugenprofil Profil Typ V 66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83.77</v>
      </c>
      <c r="J13" s="26">
        <f>I13-(I13*Cuprins!$H$45)</f>
        <v>83.77</v>
      </c>
      <c r="L13" s="817"/>
    </row>
    <row r="14" spans="1:12" ht="15" customHeight="1" x14ac:dyDescent="0.3">
      <c r="A14" s="107">
        <f>Sheet1!A2127</f>
        <v>554032151500</v>
      </c>
      <c r="B14" s="744" t="str">
        <f>IFERROR(VLOOKUP(A14,Sheet1!$A$4:$H$2722,5,0),"-")</f>
        <v>Capatect Fugendichtband Typ 2D, 9 ml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9000</v>
      </c>
      <c r="I14" s="292">
        <f>IFERROR(VLOOKUP($A14,Sheet1!$A$4:$H$2722,8,1),"-")</f>
        <v>80.13</v>
      </c>
      <c r="J14" s="42">
        <f>I14-(I14*Cuprins!$H$45)</f>
        <v>80.13</v>
      </c>
      <c r="L14" s="817"/>
    </row>
    <row r="15" spans="1:12" ht="15" customHeight="1" x14ac:dyDescent="0.3">
      <c r="A15" s="106">
        <f>Sheet1!A2128</f>
        <v>554032201000</v>
      </c>
      <c r="B15" s="773" t="str">
        <f>IFERROR(VLOOKUP(A15,Sheet1!$A$4:$H$2722,5,0),"-")</f>
        <v>Sina de soclu X-Thermo 100 mm - 2m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100</v>
      </c>
      <c r="H15" s="247">
        <f>IFERROR(VLOOKUP(A15,Sheet1!$A$4:$N$2722,11,1),"-")</f>
        <v>2000</v>
      </c>
      <c r="I15" s="26">
        <f>IFERROR(VLOOKUP($A15,Sheet1!$A$4:$H$2722,8,1),"-")</f>
        <v>12.18</v>
      </c>
      <c r="J15" s="26">
        <f>I15-(I15*Cuprins!$H$45)</f>
        <v>12.18</v>
      </c>
      <c r="K15" s="8"/>
      <c r="L15" s="817"/>
    </row>
    <row r="16" spans="1:12" ht="15" customHeight="1" x14ac:dyDescent="0.3">
      <c r="A16" s="107">
        <f>Sheet1!A2129</f>
        <v>554032200500</v>
      </c>
      <c r="B16" s="744" t="str">
        <f>IFERROR(VLOOKUP(A16,Sheet1!$A$4:$H$2722,5,0),"-")</f>
        <v>Sina de soclu X-Thermo 50 mm - 2m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9000</v>
      </c>
      <c r="I16" s="292">
        <f>IFERROR(VLOOKUP($A16,Sheet1!$A$4:$H$2722,8,1),"-")</f>
        <v>80.13</v>
      </c>
      <c r="J16" s="42">
        <f>I16-(I16*Cuprins!$H$45)</f>
        <v>80.13</v>
      </c>
      <c r="L16" s="85"/>
    </row>
    <row r="17" spans="1:12" ht="15" customHeight="1" x14ac:dyDescent="0.3">
      <c r="A17" s="106">
        <f>Sheet1!A2130</f>
        <v>554032201500</v>
      </c>
      <c r="B17" s="773" t="str">
        <f>IFERROR(VLOOKUP(A17,Sheet1!$A$4:$H$2722,5,0),"-")</f>
        <v>Sina de soclu X-Thermo 150 mm - 2m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150</v>
      </c>
      <c r="H17" s="247">
        <f>IFERROR(VLOOKUP(A17,Sheet1!$A$4:$N$2722,11,1),"-")</f>
        <v>2000</v>
      </c>
      <c r="I17" s="26">
        <f>IFERROR(VLOOKUP($A17,Sheet1!$A$4:$H$2722,8,1),"-")</f>
        <v>31</v>
      </c>
      <c r="J17" s="26">
        <f>I17-(I17*Cuprins!$H$45)</f>
        <v>31</v>
      </c>
      <c r="L17" s="494">
        <f>EPS!L121+1</f>
        <v>137</v>
      </c>
    </row>
    <row r="18" spans="1:12" ht="15" customHeight="1" x14ac:dyDescent="0.3">
      <c r="A18" s="107">
        <f>Sheet1!A2131</f>
        <v>554032301000</v>
      </c>
      <c r="B18" s="744" t="str">
        <f>IFERROR(VLOOKUP(A18,Sheet1!$A$4:$H$2722,5,0),"-")</f>
        <v>Profil colt cu plasa X-Thermo  2,5 ml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2500</v>
      </c>
      <c r="I18" s="292">
        <f>IFERROR(VLOOKUP($A18,Sheet1!$A$4:$H$2722,8,1),"-")</f>
        <v>3.31</v>
      </c>
      <c r="J18" s="42">
        <f>I18-(I18*Cuprins!$H$45)</f>
        <v>3.31</v>
      </c>
      <c r="L18" s="494"/>
    </row>
    <row r="19" spans="1:12" ht="15" customHeight="1" x14ac:dyDescent="0.3">
      <c r="A19" s="106">
        <f>Sheet1!A2132</f>
        <v>554032302000</v>
      </c>
      <c r="B19" s="773" t="str">
        <f>IFERROR(VLOOKUP(A19,Sheet1!$A$4:$H$2722,5,0),"-")</f>
        <v>Profil contact tamplarie 1,4 ml Caparol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1400</v>
      </c>
      <c r="I19" s="26">
        <f>IFERROR(VLOOKUP($A19,Sheet1!$A$4:$H$2722,8,1),"-")</f>
        <v>10.25</v>
      </c>
      <c r="J19" s="26">
        <f>I19-(I19*Cuprins!$H$45)</f>
        <v>10.25</v>
      </c>
      <c r="L19" s="769" t="s">
        <v>3325</v>
      </c>
    </row>
    <row r="20" spans="1:12" ht="15" customHeight="1" x14ac:dyDescent="0.3">
      <c r="A20" s="107">
        <f>Sheet1!A2133</f>
        <v>554032450500</v>
      </c>
      <c r="B20" s="744" t="str">
        <f>IFERROR(VLOOKUP(A20,Sheet1!$A$4:$H$2722,5,0),"-")</f>
        <v>Plasa  Capatect-Gewebe 55 mp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rol</v>
      </c>
      <c r="F20" s="237">
        <f>IFERROR(VLOOKUP(A20,Sheet1!$A$4:$N$2722,9,1),"-")</f>
        <v>0</v>
      </c>
      <c r="G20" s="242">
        <f>IFERROR(VLOOKUP(A20,Sheet1!$A$4:$N$2722,10,1),"-")</f>
        <v>1000</v>
      </c>
      <c r="H20" s="235">
        <f>IFERROR(VLOOKUP(A20,Sheet1!$A$4:$N$2722,11,1),"-")</f>
        <v>50000</v>
      </c>
      <c r="I20" s="292">
        <f>IFERROR(VLOOKUP($A20,Sheet1!$A$4:$H$2722,8,1),"-")</f>
        <v>0</v>
      </c>
      <c r="J20" s="42">
        <f>I20-(I20*Cuprins!$H$45)</f>
        <v>0</v>
      </c>
      <c r="L20" s="769"/>
    </row>
    <row r="21" spans="1:12" ht="15" customHeight="1" x14ac:dyDescent="0.3">
      <c r="A21" s="106">
        <f>Sheet1!A2134</f>
        <v>554032550300</v>
      </c>
      <c r="B21" s="773" t="str">
        <f>IFERROR(VLOOKUP(A21,Sheet1!$A$4:$H$2722,5,0),"-")</f>
        <v>Sina de SOCLU 30 mm x 2 m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30</v>
      </c>
      <c r="H21" s="247">
        <f>IFERROR(VLOOKUP(A21,Sheet1!$A$4:$N$2722,11,1),"-")</f>
        <v>2000</v>
      </c>
      <c r="I21" s="26">
        <f>IFERROR(VLOOKUP($A21,Sheet1!$A$4:$H$2722,8,1),"-")</f>
        <v>11.98</v>
      </c>
      <c r="J21" s="26">
        <f>I21-(I21*Cuprins!$H$45)</f>
        <v>11.98</v>
      </c>
      <c r="L21" s="769"/>
    </row>
    <row r="22" spans="1:12" ht="15" customHeight="1" x14ac:dyDescent="0.3">
      <c r="A22" s="107">
        <f>Sheet1!A2135</f>
        <v>554032550500</v>
      </c>
      <c r="B22" s="744" t="str">
        <f>IFERROR(VLOOKUP(A22,Sheet1!$A$4:$H$2722,5,0),"-")</f>
        <v>Sina de SOCLU 50 mm x 2m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50</v>
      </c>
      <c r="H22" s="235">
        <f>IFERROR(VLOOKUP(A22,Sheet1!$A$4:$N$2722,11,1),"-")</f>
        <v>2000</v>
      </c>
      <c r="I22" s="292">
        <f>IFERROR(VLOOKUP($A22,Sheet1!$A$4:$H$2722,8,1),"-")</f>
        <v>21.46</v>
      </c>
      <c r="J22" s="42">
        <f>I22-(I22*Cuprins!$H$45)</f>
        <v>21.46</v>
      </c>
      <c r="L22" s="769"/>
    </row>
    <row r="23" spans="1:12" ht="15" customHeight="1" x14ac:dyDescent="0.3">
      <c r="A23" s="106">
        <f>Sheet1!A2136</f>
        <v>554032551000</v>
      </c>
      <c r="B23" s="773" t="str">
        <f>IFERROR(VLOOKUP(A23,Sheet1!$A$4:$H$2722,5,0),"-")</f>
        <v>Sina de SOCLU 100 mm x 2m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100</v>
      </c>
      <c r="H23" s="247">
        <f>IFERROR(VLOOKUP(A23,Sheet1!$A$4:$N$2722,11,1),"-")</f>
        <v>2000</v>
      </c>
      <c r="I23" s="26">
        <f>IFERROR(VLOOKUP($A23,Sheet1!$A$4:$H$2722,8,1),"-")</f>
        <v>33.229999999999997</v>
      </c>
      <c r="J23" s="26">
        <f>I23-(I23*Cuprins!$H$45)</f>
        <v>33.229999999999997</v>
      </c>
      <c r="L23" s="769"/>
    </row>
    <row r="24" spans="1:12" ht="15" customHeight="1" x14ac:dyDescent="0.3">
      <c r="A24" s="107">
        <f>Sheet1!A2137</f>
        <v>554032707000</v>
      </c>
      <c r="B24" s="744" t="str">
        <f>IFERROR(VLOOKUP(A24,Sheet1!$A$4:$H$2722,5,0),"-")</f>
        <v>Profil colt cu plasa 10x15x250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>buc</v>
      </c>
      <c r="F24" s="237">
        <f>IFERROR(VLOOKUP(A24,Sheet1!$A$4:$N$2722,9,1),"-")</f>
        <v>10</v>
      </c>
      <c r="G24" s="242">
        <f>IFERROR(VLOOKUP(A24,Sheet1!$A$4:$N$2722,10,1),"-")</f>
        <v>15</v>
      </c>
      <c r="H24" s="235">
        <f>IFERROR(VLOOKUP(A24,Sheet1!$A$4:$N$2722,11,1),"-")</f>
        <v>250</v>
      </c>
      <c r="I24" s="292">
        <f>IFERROR(VLOOKUP($A24,Sheet1!$A$4:$H$2722,8,1),"-")</f>
        <v>8.84</v>
      </c>
      <c r="J24" s="42">
        <f>I24-(I24*Cuprins!$H$45)</f>
        <v>8.84</v>
      </c>
      <c r="K24" s="7"/>
      <c r="L24" s="769"/>
    </row>
    <row r="25" spans="1:12" ht="15" customHeight="1" x14ac:dyDescent="0.3">
      <c r="A25" s="106">
        <f>Sheet1!A2138</f>
        <v>554032708000</v>
      </c>
      <c r="B25" s="773" t="str">
        <f>IFERROR(VLOOKUP(A25,Sheet1!$A$4:$H$2722,5,0),"-")</f>
        <v>Profil cu picurator plastic  2,5 m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>buc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2500</v>
      </c>
      <c r="I25" s="26">
        <f>IFERROR(VLOOKUP($A25,Sheet1!$A$4:$H$2722,8,1),"-")</f>
        <v>40.64</v>
      </c>
      <c r="J25" s="26">
        <f>I25-(I25*Cuprins!$H$45)</f>
        <v>40.64</v>
      </c>
      <c r="K25" s="9"/>
      <c r="L25" s="769"/>
    </row>
    <row r="26" spans="1:12" ht="15" customHeight="1" x14ac:dyDescent="0.3">
      <c r="A26" s="107">
        <f>Sheet1!A2139</f>
        <v>554032709000</v>
      </c>
      <c r="B26" s="744" t="str">
        <f>IFERROR(VLOOKUP(A26,Sheet1!$A$4:$H$2722,5,0),"-")</f>
        <v>Profil de inchidere la usi si ferestre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>buc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2500</v>
      </c>
      <c r="I26" s="292">
        <f>IFERROR(VLOOKUP($A26,Sheet1!$A$4:$H$2722,8,1),"-")</f>
        <v>19.22</v>
      </c>
      <c r="J26" s="42">
        <f>I26-(I26*Cuprins!$H$45)</f>
        <v>19.22</v>
      </c>
      <c r="L26" s="769"/>
    </row>
    <row r="27" spans="1:12" ht="15" customHeight="1" x14ac:dyDescent="0.3">
      <c r="A27" s="106">
        <f>Sheet1!A2140</f>
        <v>554032713000</v>
      </c>
      <c r="B27" s="773" t="str">
        <f>IFERROR(VLOOKUP(A27,Sheet1!$A$4:$H$2722,5,0),"-")</f>
        <v>Capatet Rolleck 25 m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>buc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25000</v>
      </c>
      <c r="I27" s="26">
        <f>IFERROR(VLOOKUP($A27,Sheet1!$A$4:$H$2722,8,1),"-")</f>
        <v>288</v>
      </c>
      <c r="J27" s="26">
        <f>I27-(I27*Cuprins!$H$45)</f>
        <v>288</v>
      </c>
      <c r="K27" s="9"/>
      <c r="L27" s="769"/>
    </row>
    <row r="28" spans="1:12" ht="15" customHeight="1" x14ac:dyDescent="0.3">
      <c r="A28" s="107"/>
      <c r="B28" s="744" t="str">
        <f>IFERROR(VLOOKUP(A28,Sheet1!$A$4:$H$2722,5,0),"-")</f>
        <v>-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>-</v>
      </c>
      <c r="F28" s="237" t="str">
        <f>IFERROR(VLOOKUP(A28,Sheet1!$A$4:$N$2722,9,1),"-")</f>
        <v>-</v>
      </c>
      <c r="G28" s="242" t="str">
        <f>IFERROR(VLOOKUP(A28,Sheet1!$A$4:$N$2722,10,1),"-")</f>
        <v>-</v>
      </c>
      <c r="H28" s="235" t="str">
        <f>IFERROR(VLOOKUP(A28,Sheet1!$A$4:$N$2722,11,1),"-")</f>
        <v>-</v>
      </c>
      <c r="I28" s="292" t="str">
        <f>IFERROR(VLOOKUP($A28,Sheet1!$A$4:$H$2722,8,1),"-")</f>
        <v>-</v>
      </c>
      <c r="J28" s="42" t="str">
        <f>IFERROR(VLOOKUP($A28,Sheet1!$A$4:$H$2722,8,1),"-")</f>
        <v>-</v>
      </c>
      <c r="K28" s="9"/>
      <c r="L28" s="769"/>
    </row>
    <row r="29" spans="1:12" ht="15" customHeight="1" x14ac:dyDescent="0.3">
      <c r="A29" s="106"/>
      <c r="B29" s="773" t="str">
        <f>IFERROR(VLOOKUP(A29,Sheet1!$A$4:$H$2722,5,0),"-")</f>
        <v>-</v>
      </c>
      <c r="C29" s="774" t="e">
        <f>VLOOKUP(#REF!,Sheet1!$A$4:$H$2722,7,1)</f>
        <v>#REF!</v>
      </c>
      <c r="D29" s="775" t="e">
        <f>VLOOKUP(#REF!,Sheet1!$A$4:$H$2722,7,1)</f>
        <v>#REF!</v>
      </c>
      <c r="E29" s="247" t="str">
        <f>IFERROR(VLOOKUP(A29,Sheet1!$A$4:$N$2722,7,1),"-")</f>
        <v>-</v>
      </c>
      <c r="F29" s="247" t="str">
        <f>IFERROR(VLOOKUP(A29,Sheet1!$A$4:$N$2722,9,1),"-")</f>
        <v>-</v>
      </c>
      <c r="G29" s="247" t="str">
        <f>IFERROR(VLOOKUP(A29,Sheet1!$A$4:$N$2722,10,1),"-")</f>
        <v>-</v>
      </c>
      <c r="H29" s="247" t="str">
        <f>IFERROR(VLOOKUP(A29,Sheet1!$A$4:$N$2722,11,1),"-")</f>
        <v>-</v>
      </c>
      <c r="I29" s="26" t="str">
        <f>IFERROR(VLOOKUP($A29,Sheet1!$A$4:$H$2722,8,1),"-")</f>
        <v>-</v>
      </c>
      <c r="J29" s="26" t="str">
        <f>IFERROR(VLOOKUP($A29,Sheet1!$A$4:$H$2722,8,1),"-")</f>
        <v>-</v>
      </c>
      <c r="K29" s="9"/>
      <c r="L29" s="769"/>
    </row>
    <row r="30" spans="1:12" ht="15" customHeight="1" x14ac:dyDescent="0.3">
      <c r="A30" s="107"/>
      <c r="B30" s="744" t="str">
        <f>IFERROR(VLOOKUP(A30,Sheet1!$A$4:$H$2722,5,0),"-")</f>
        <v>-</v>
      </c>
      <c r="C30" s="728" t="e">
        <f>VLOOKUP(#REF!,Sheet1!$A$4:$H$2722,7,1)</f>
        <v>#REF!</v>
      </c>
      <c r="D30" s="745" t="e">
        <f>VLOOKUP(#REF!,Sheet1!$A$4:$H$2722,7,1)</f>
        <v>#REF!</v>
      </c>
      <c r="E30" s="235" t="str">
        <f>IFERROR(VLOOKUP(A30,Sheet1!$A$4:$N$2722,7,1),"-")</f>
        <v>-</v>
      </c>
      <c r="F30" s="237" t="str">
        <f>IFERROR(VLOOKUP(A30,Sheet1!$A$4:$N$2722,9,1),"-")</f>
        <v>-</v>
      </c>
      <c r="G30" s="242" t="str">
        <f>IFERROR(VLOOKUP(A30,Sheet1!$A$4:$N$2722,10,1),"-")</f>
        <v>-</v>
      </c>
      <c r="H30" s="235" t="str">
        <f>IFERROR(VLOOKUP(A30,Sheet1!$A$4:$N$2722,11,1),"-")</f>
        <v>-</v>
      </c>
      <c r="I30" s="292" t="str">
        <f>IFERROR(VLOOKUP($A30,Sheet1!$A$4:$H$2722,8,1),"-")</f>
        <v>-</v>
      </c>
      <c r="J30" s="42" t="str">
        <f>IFERROR(VLOOKUP($A30,Sheet1!$A$4:$H$2722,8,1),"-")</f>
        <v>-</v>
      </c>
      <c r="K30" s="9"/>
      <c r="L30" s="769"/>
    </row>
    <row r="31" spans="1:12" ht="15" customHeight="1" x14ac:dyDescent="0.3">
      <c r="A31" s="106"/>
      <c r="B31" s="773" t="str">
        <f>IFERROR(VLOOKUP(A31,Sheet1!$A$4:$H$2722,5,0),"-")</f>
        <v>-</v>
      </c>
      <c r="C31" s="774" t="e">
        <f>VLOOKUP(#REF!,Sheet1!$A$4:$H$2722,7,1)</f>
        <v>#REF!</v>
      </c>
      <c r="D31" s="775" t="e">
        <f>VLOOKUP(#REF!,Sheet1!$A$4:$H$2722,7,1)</f>
        <v>#REF!</v>
      </c>
      <c r="E31" s="247" t="str">
        <f>IFERROR(VLOOKUP(A31,Sheet1!$A$4:$N$2722,7,1),"-")</f>
        <v>-</v>
      </c>
      <c r="F31" s="247" t="str">
        <f>IFERROR(VLOOKUP(A31,Sheet1!$A$4:$N$2722,9,1),"-")</f>
        <v>-</v>
      </c>
      <c r="G31" s="247" t="str">
        <f>IFERROR(VLOOKUP(A31,Sheet1!$A$4:$N$2722,10,1),"-")</f>
        <v>-</v>
      </c>
      <c r="H31" s="247" t="str">
        <f>IFERROR(VLOOKUP(A31,Sheet1!$A$4:$N$2722,11,1),"-")</f>
        <v>-</v>
      </c>
      <c r="I31" s="26" t="str">
        <f>IFERROR(VLOOKUP($A31,Sheet1!$A$4:$H$2722,8,1),"-")</f>
        <v>-</v>
      </c>
      <c r="J31" s="26" t="str">
        <f>IFERROR(VLOOKUP($A31,Sheet1!$A$4:$H$2722,8,1),"-")</f>
        <v>-</v>
      </c>
      <c r="K31" s="9"/>
      <c r="L31" s="769"/>
    </row>
    <row r="32" spans="1:12" ht="15" customHeight="1" x14ac:dyDescent="0.3">
      <c r="A32" s="107"/>
      <c r="B32" s="744" t="str">
        <f>IFERROR(VLOOKUP(A32,Sheet1!$A$4:$H$2722,5,0),"-")</f>
        <v>-</v>
      </c>
      <c r="C32" s="728" t="e">
        <f>VLOOKUP(#REF!,Sheet1!$A$4:$H$2722,7,1)</f>
        <v>#REF!</v>
      </c>
      <c r="D32" s="745" t="e">
        <f>VLOOKUP(#REF!,Sheet1!$A$4:$H$2722,7,1)</f>
        <v>#REF!</v>
      </c>
      <c r="E32" s="235" t="str">
        <f>IFERROR(VLOOKUP(A32,Sheet1!$A$4:$N$2722,7,1),"-")</f>
        <v>-</v>
      </c>
      <c r="F32" s="237" t="str">
        <f>IFERROR(VLOOKUP(A32,Sheet1!$A$4:$N$2722,9,1),"-")</f>
        <v>-</v>
      </c>
      <c r="G32" s="242" t="str">
        <f>IFERROR(VLOOKUP(A32,Sheet1!$A$4:$N$2722,10,1),"-")</f>
        <v>-</v>
      </c>
      <c r="H32" s="235" t="str">
        <f>IFERROR(VLOOKUP(A32,Sheet1!$A$4:$N$2722,11,1),"-")</f>
        <v>-</v>
      </c>
      <c r="I32" s="292" t="str">
        <f>IFERROR(VLOOKUP($A32,Sheet1!$A$4:$H$2722,8,1),"-")</f>
        <v>-</v>
      </c>
      <c r="J32" s="42" t="str">
        <f>IFERROR(VLOOKUP($A32,Sheet1!$A$4:$H$2722,8,1),"-")</f>
        <v>-</v>
      </c>
      <c r="K32" s="9"/>
      <c r="L32" s="769"/>
    </row>
    <row r="33" spans="1:12" ht="15" customHeight="1" x14ac:dyDescent="0.3">
      <c r="A33" s="106"/>
      <c r="B33" s="773" t="str">
        <f>IFERROR(VLOOKUP(A33,Sheet1!$A$4:$H$2722,5,0),"-")</f>
        <v>-</v>
      </c>
      <c r="C33" s="774" t="e">
        <f>VLOOKUP(#REF!,Sheet1!$A$4:$H$2722,7,1)</f>
        <v>#REF!</v>
      </c>
      <c r="D33" s="775" t="e">
        <f>VLOOKUP(#REF!,Sheet1!$A$4:$H$2722,7,1)</f>
        <v>#REF!</v>
      </c>
      <c r="E33" s="247" t="str">
        <f>IFERROR(VLOOKUP(A33,Sheet1!$A$4:$N$2722,7,1),"-")</f>
        <v>-</v>
      </c>
      <c r="F33" s="247" t="str">
        <f>IFERROR(VLOOKUP(A33,Sheet1!$A$4:$N$2722,9,1),"-")</f>
        <v>-</v>
      </c>
      <c r="G33" s="247" t="str">
        <f>IFERROR(VLOOKUP(A33,Sheet1!$A$4:$N$2722,10,1),"-")</f>
        <v>-</v>
      </c>
      <c r="H33" s="247" t="str">
        <f>IFERROR(VLOOKUP(A33,Sheet1!$A$4:$N$2722,11,1),"-")</f>
        <v>-</v>
      </c>
      <c r="I33" s="26" t="str">
        <f>IFERROR(VLOOKUP($A33,Sheet1!$A$4:$H$2722,8,1),"-")</f>
        <v>-</v>
      </c>
      <c r="J33" s="26" t="str">
        <f>IFERROR(VLOOKUP($A33,Sheet1!$A$4:$H$2722,8,1),"-")</f>
        <v>-</v>
      </c>
      <c r="K33" s="9"/>
      <c r="L33" s="769"/>
    </row>
    <row r="34" spans="1:12" ht="15" customHeight="1" x14ac:dyDescent="0.3">
      <c r="A34" s="107"/>
      <c r="B34" s="744" t="str">
        <f>IFERROR(VLOOKUP(A34,Sheet1!$A$4:$H$2722,5,0),"-")</f>
        <v>-</v>
      </c>
      <c r="C34" s="728" t="e">
        <f>VLOOKUP(#REF!,Sheet1!$A$4:$H$2722,7,1)</f>
        <v>#REF!</v>
      </c>
      <c r="D34" s="745" t="e">
        <f>VLOOKUP(#REF!,Sheet1!$A$4:$H$2722,7,1)</f>
        <v>#REF!</v>
      </c>
      <c r="E34" s="235" t="str">
        <f>IFERROR(VLOOKUP(A34,Sheet1!$A$4:$N$2722,7,1),"-")</f>
        <v>-</v>
      </c>
      <c r="F34" s="237" t="str">
        <f>IFERROR(VLOOKUP(A34,Sheet1!$A$4:$N$2722,9,1),"-")</f>
        <v>-</v>
      </c>
      <c r="G34" s="242" t="str">
        <f>IFERROR(VLOOKUP(A34,Sheet1!$A$4:$N$2722,10,1),"-")</f>
        <v>-</v>
      </c>
      <c r="H34" s="235" t="str">
        <f>IFERROR(VLOOKUP(A34,Sheet1!$A$4:$N$2722,11,1),"-")</f>
        <v>-</v>
      </c>
      <c r="I34" s="292" t="str">
        <f>IFERROR(VLOOKUP($A34,Sheet1!$A$4:$H$2722,8,1),"-")</f>
        <v>-</v>
      </c>
      <c r="J34" s="42" t="str">
        <f>IFERROR(VLOOKUP($A34,Sheet1!$A$4:$H$2722,8,1),"-")</f>
        <v>-</v>
      </c>
      <c r="K34" s="9"/>
      <c r="L34" s="769"/>
    </row>
    <row r="35" spans="1:12" ht="15" customHeight="1" x14ac:dyDescent="0.3">
      <c r="A35" s="106"/>
      <c r="B35" s="773" t="str">
        <f>IFERROR(VLOOKUP(A35,Sheet1!$A$4:$H$2722,5,0),"-")</f>
        <v>-</v>
      </c>
      <c r="C35" s="774" t="e">
        <f>VLOOKUP(#REF!,Sheet1!$A$4:$H$2722,7,1)</f>
        <v>#REF!</v>
      </c>
      <c r="D35" s="775" t="e">
        <f>VLOOKUP(#REF!,Sheet1!$A$4:$H$2722,7,1)</f>
        <v>#REF!</v>
      </c>
      <c r="E35" s="247" t="str">
        <f>IFERROR(VLOOKUP(A35,Sheet1!$A$4:$N$2722,7,1),"-")</f>
        <v>-</v>
      </c>
      <c r="F35" s="247" t="str">
        <f>IFERROR(VLOOKUP(A35,Sheet1!$A$4:$N$2722,9,1),"-")</f>
        <v>-</v>
      </c>
      <c r="G35" s="247" t="str">
        <f>IFERROR(VLOOKUP(A35,Sheet1!$A$4:$N$2722,10,1),"-")</f>
        <v>-</v>
      </c>
      <c r="H35" s="247" t="str">
        <f>IFERROR(VLOOKUP(A35,Sheet1!$A$4:$N$2722,11,1),"-")</f>
        <v>-</v>
      </c>
      <c r="I35" s="26" t="str">
        <f>IFERROR(VLOOKUP($A35,Sheet1!$A$4:$H$2722,8,1),"-")</f>
        <v>-</v>
      </c>
      <c r="J35" s="26" t="str">
        <f>IFERROR(VLOOKUP($A35,Sheet1!$A$4:$H$2722,8,1),"-")</f>
        <v>-</v>
      </c>
      <c r="K35" s="9"/>
      <c r="L35" s="769"/>
    </row>
    <row r="36" spans="1:12" ht="15" customHeight="1" x14ac:dyDescent="0.3">
      <c r="A36" s="107"/>
      <c r="B36" s="744" t="str">
        <f>IFERROR(VLOOKUP(A36,Sheet1!$A$4:$H$2722,5,0),"-")</f>
        <v>-</v>
      </c>
      <c r="C36" s="728" t="e">
        <f>VLOOKUP(#REF!,Sheet1!$A$4:$H$2722,7,1)</f>
        <v>#REF!</v>
      </c>
      <c r="D36" s="745" t="e">
        <f>VLOOKUP(#REF!,Sheet1!$A$4:$H$2722,7,1)</f>
        <v>#REF!</v>
      </c>
      <c r="E36" s="235" t="str">
        <f>IFERROR(VLOOKUP(A36,Sheet1!$A$4:$N$2722,7,1),"-")</f>
        <v>-</v>
      </c>
      <c r="F36" s="237" t="str">
        <f>IFERROR(VLOOKUP(A36,Sheet1!$A$4:$N$2722,9,1),"-")</f>
        <v>-</v>
      </c>
      <c r="G36" s="242" t="str">
        <f>IFERROR(VLOOKUP(A36,Sheet1!$A$4:$N$2722,10,1),"-")</f>
        <v>-</v>
      </c>
      <c r="H36" s="235" t="str">
        <f>IFERROR(VLOOKUP(A36,Sheet1!$A$4:$N$2722,11,1),"-")</f>
        <v>-</v>
      </c>
      <c r="I36" s="292" t="str">
        <f>IFERROR(VLOOKUP($A36,Sheet1!$A$4:$H$2722,8,1),"-")</f>
        <v>-</v>
      </c>
      <c r="J36" s="42" t="str">
        <f>IFERROR(VLOOKUP($A36,Sheet1!$A$4:$H$2722,8,1),"-")</f>
        <v>-</v>
      </c>
      <c r="K36" s="9"/>
      <c r="L36" s="769"/>
    </row>
    <row r="37" spans="1:12" ht="15" customHeight="1" x14ac:dyDescent="0.3">
      <c r="A37" s="106"/>
      <c r="B37" s="773" t="str">
        <f>IFERROR(VLOOKUP(A37,Sheet1!$A$4:$H$2722,5,0),"-")</f>
        <v>-</v>
      </c>
      <c r="C37" s="774" t="e">
        <f>VLOOKUP(#REF!,Sheet1!$A$4:$H$2722,7,1)</f>
        <v>#REF!</v>
      </c>
      <c r="D37" s="775" t="e">
        <f>VLOOKUP(#REF!,Sheet1!$A$4:$H$2722,7,1)</f>
        <v>#REF!</v>
      </c>
      <c r="E37" s="247" t="str">
        <f>IFERROR(VLOOKUP(A37,Sheet1!$A$4:$N$2722,7,1),"-")</f>
        <v>-</v>
      </c>
      <c r="F37" s="247" t="str">
        <f>IFERROR(VLOOKUP(A37,Sheet1!$A$4:$N$2722,9,1),"-")</f>
        <v>-</v>
      </c>
      <c r="G37" s="247" t="str">
        <f>IFERROR(VLOOKUP(A37,Sheet1!$A$4:$N$2722,10,1),"-")</f>
        <v>-</v>
      </c>
      <c r="H37" s="247" t="str">
        <f>IFERROR(VLOOKUP(A37,Sheet1!$A$4:$N$2722,11,1),"-")</f>
        <v>-</v>
      </c>
      <c r="I37" s="26" t="str">
        <f>IFERROR(VLOOKUP($A37,Sheet1!$A$4:$H$2722,8,1),"-")</f>
        <v>-</v>
      </c>
      <c r="J37" s="26" t="str">
        <f>IFERROR(VLOOKUP($A37,Sheet1!$A$4:$H$2722,8,1),"-")</f>
        <v>-</v>
      </c>
      <c r="L37" s="769"/>
    </row>
    <row r="38" spans="1:12" ht="15" customHeight="1" x14ac:dyDescent="0.3">
      <c r="A38" s="108"/>
      <c r="B38" s="614" t="str">
        <f>IFERROR(VLOOKUP(A38,Sheet1!$A$4:$H$2722,5,0),"-")</f>
        <v>-</v>
      </c>
      <c r="C38" s="609" t="e">
        <f>VLOOKUP(#REF!,Sheet1!$A$4:$H$2722,7,1)</f>
        <v>#REF!</v>
      </c>
      <c r="D38" s="615" t="e">
        <f>VLOOKUP(#REF!,Sheet1!$A$4:$H$2722,7,1)</f>
        <v>#REF!</v>
      </c>
      <c r="E38" s="264" t="str">
        <f>IFERROR(VLOOKUP(A38,Sheet1!$A$4:$N$2722,7,1),"-")</f>
        <v>-</v>
      </c>
      <c r="F38" s="238" t="str">
        <f>IFERROR(VLOOKUP(A38,Sheet1!$A$4:$N$2722,9,1),"-")</f>
        <v>-</v>
      </c>
      <c r="G38" s="264" t="str">
        <f>IFERROR(VLOOKUP(A38,Sheet1!$A$4:$N$2722,10,1),"-")</f>
        <v>-</v>
      </c>
      <c r="H38" s="264" t="str">
        <f>IFERROR(VLOOKUP(A38,Sheet1!$A$4:$N$2722,11,1),"-")</f>
        <v>-</v>
      </c>
      <c r="I38" s="302" t="str">
        <f>IFERROR(VLOOKUP($A38,Sheet1!$A$4:$H$2722,8,1),"-")</f>
        <v>-</v>
      </c>
      <c r="J38" s="43" t="str">
        <f>IFERROR(VLOOKUP($A38,Sheet1!$A$4:$H$2722,8,1),"-")</f>
        <v>-</v>
      </c>
      <c r="L38" s="769"/>
    </row>
    <row r="39" spans="1:12" ht="15" customHeight="1" x14ac:dyDescent="0.3">
      <c r="L39" s="769"/>
    </row>
    <row r="40" spans="1:12" ht="15" customHeight="1" x14ac:dyDescent="0.3">
      <c r="L40" s="769"/>
    </row>
    <row r="41" spans="1:12" ht="15" customHeight="1" x14ac:dyDescent="0.3">
      <c r="L41" s="769"/>
    </row>
    <row r="42" spans="1:12" ht="15" customHeight="1" x14ac:dyDescent="0.3">
      <c r="L42" s="769"/>
    </row>
    <row r="43" spans="1:12" ht="15" customHeight="1" x14ac:dyDescent="0.3">
      <c r="L43" s="769"/>
    </row>
    <row r="44" spans="1:12" ht="15" customHeight="1" x14ac:dyDescent="0.3">
      <c r="K44" s="7"/>
      <c r="L44" s="769"/>
    </row>
    <row r="45" spans="1:12" ht="15" customHeight="1" x14ac:dyDescent="0.3">
      <c r="L45" s="769"/>
    </row>
    <row r="46" spans="1:12" ht="15" customHeight="1" x14ac:dyDescent="0.3">
      <c r="L46" s="769"/>
    </row>
    <row r="47" spans="1:12" ht="15" customHeight="1" x14ac:dyDescent="0.3">
      <c r="K47" s="9"/>
      <c r="L47" s="769"/>
    </row>
    <row r="48" spans="1:12" ht="15" customHeight="1" x14ac:dyDescent="0.3">
      <c r="L48" s="769"/>
    </row>
    <row r="49" spans="11:12" ht="15" customHeight="1" x14ac:dyDescent="0.3">
      <c r="L49" s="769"/>
    </row>
    <row r="50" spans="11:12" ht="15" customHeight="1" x14ac:dyDescent="0.3">
      <c r="L50" s="769"/>
    </row>
    <row r="51" spans="11:12" ht="15" customHeight="1" x14ac:dyDescent="0.3">
      <c r="K51" s="7"/>
      <c r="L51" s="769"/>
    </row>
    <row r="52" spans="11:12" ht="15" customHeight="1" x14ac:dyDescent="0.3">
      <c r="L52" s="769"/>
    </row>
    <row r="53" spans="11:12" ht="15" customHeight="1" x14ac:dyDescent="0.3">
      <c r="L53" s="769"/>
    </row>
  </sheetData>
  <mergeCells count="43">
    <mergeCell ref="L19:L53"/>
    <mergeCell ref="A10:A12"/>
    <mergeCell ref="B10:D12"/>
    <mergeCell ref="E10:E12"/>
    <mergeCell ref="F10:F12"/>
    <mergeCell ref="G10:G12"/>
    <mergeCell ref="B33:D33"/>
    <mergeCell ref="B37:D37"/>
    <mergeCell ref="B38:D38"/>
    <mergeCell ref="B34:D34"/>
    <mergeCell ref="B35:D35"/>
    <mergeCell ref="B36:D36"/>
    <mergeCell ref="B28:D28"/>
    <mergeCell ref="B29:D29"/>
    <mergeCell ref="B24:D24"/>
    <mergeCell ref="B25:D25"/>
    <mergeCell ref="A4:A6"/>
    <mergeCell ref="B4:H6"/>
    <mergeCell ref="I4:J6"/>
    <mergeCell ref="A8:A9"/>
    <mergeCell ref="B8:H9"/>
    <mergeCell ref="I8:J9"/>
    <mergeCell ref="B31:D31"/>
    <mergeCell ref="B32:D32"/>
    <mergeCell ref="B27:D27"/>
    <mergeCell ref="B18:D18"/>
    <mergeCell ref="B19:D19"/>
    <mergeCell ref="B20:D20"/>
    <mergeCell ref="B26:D26"/>
    <mergeCell ref="B21:D21"/>
    <mergeCell ref="B22:D22"/>
    <mergeCell ref="B23:D23"/>
    <mergeCell ref="B30:D30"/>
    <mergeCell ref="L17:L18"/>
    <mergeCell ref="L2:L15"/>
    <mergeCell ref="B13:D13"/>
    <mergeCell ref="B15:D15"/>
    <mergeCell ref="B16:D16"/>
    <mergeCell ref="B17:D17"/>
    <mergeCell ref="H10:H12"/>
    <mergeCell ref="I10:I12"/>
    <mergeCell ref="J10:J12"/>
    <mergeCell ref="B14:D14"/>
  </mergeCells>
  <hyperlinks>
    <hyperlink ref="A1" location="Cuprins!A1" display="cuprins" xr:uid="{00000000-0004-0000-2700-000000000000}"/>
    <hyperlink ref="C1" location="'Fisa de proiect'!A1" display="Fisa de Proiect" xr:uid="{00000000-0004-0000-27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E500"/>
  </sheetPr>
  <dimension ref="A1:L261"/>
  <sheetViews>
    <sheetView view="pageBreakPreview" zoomScale="80" zoomScaleNormal="130" zoomScaleSheetLayoutView="80" workbookViewId="0">
      <pane ySplit="1" topLeftCell="A251" activePane="bottomLeft" state="frozen"/>
      <selection pane="bottomLeft" activeCell="L225" sqref="L225:L226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7" t="s">
        <v>3324</v>
      </c>
    </row>
    <row r="3" spans="1:12" ht="15" customHeight="1" thickBot="1" x14ac:dyDescent="0.35">
      <c r="L3" s="817"/>
    </row>
    <row r="4" spans="1:12" ht="15" customHeight="1" x14ac:dyDescent="0.3">
      <c r="A4" s="686"/>
      <c r="B4" s="794" t="s">
        <v>3327</v>
      </c>
      <c r="C4" s="794"/>
      <c r="D4" s="794"/>
      <c r="E4" s="794"/>
      <c r="F4" s="794"/>
      <c r="G4" s="794"/>
      <c r="H4" s="794"/>
      <c r="I4" s="738"/>
      <c r="J4" s="664"/>
      <c r="L4" s="817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7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7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7"/>
    </row>
    <row r="8" spans="1:12" ht="15" customHeight="1" x14ac:dyDescent="0.3">
      <c r="A8" s="667"/>
      <c r="B8" s="669" t="s">
        <v>3325</v>
      </c>
      <c r="C8" s="669"/>
      <c r="D8" s="669"/>
      <c r="E8" s="669"/>
      <c r="F8" s="669"/>
      <c r="G8" s="669"/>
      <c r="H8" s="669"/>
      <c r="I8" s="671"/>
      <c r="J8" s="672"/>
      <c r="L8" s="81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7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3430</v>
      </c>
      <c r="L10" s="817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7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7"/>
    </row>
    <row r="13" spans="1:12" ht="15" customHeight="1" x14ac:dyDescent="0.3">
      <c r="A13" s="106">
        <f>Sheet1!A2142</f>
        <v>554099105000</v>
      </c>
      <c r="B13" s="773" t="str">
        <f>IFERROR(VLOOKUP(A13,Sheet1!$A$4:$H$2722,5,0),"-")</f>
        <v>Coltar flexibil PVC cu plasa  25 ml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rol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25000</v>
      </c>
      <c r="I13" s="26">
        <f>IFERROR(VLOOKUP($A13,Sheet1!$A$4:$H$2722,8,1),"-")</f>
        <v>6.12</v>
      </c>
      <c r="J13" s="26">
        <f>I13-(I13*Cuprins!$H$46)</f>
        <v>6.12</v>
      </c>
      <c r="L13" s="817"/>
    </row>
    <row r="14" spans="1:12" ht="15" customHeight="1" x14ac:dyDescent="0.3">
      <c r="A14" s="107">
        <f>Sheet1!A2143</f>
        <v>554099108000</v>
      </c>
      <c r="B14" s="744" t="str">
        <f>IFERROR(VLOOKUP(A14,Sheet1!$A$4:$H$2722,5,0),"-")</f>
        <v>Profil PVC L 15x15 mm alb 2,5 ml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15</v>
      </c>
      <c r="G14" s="242">
        <f>IFERROR(VLOOKUP(A14,Sheet1!$A$4:$N$2722,10,1),"-")</f>
        <v>15</v>
      </c>
      <c r="H14" s="235">
        <f>IFERROR(VLOOKUP(A14,Sheet1!$A$4:$N$2722,11,1),"-")</f>
        <v>2500</v>
      </c>
      <c r="I14" s="292">
        <f>IFERROR(VLOOKUP($A14,Sheet1!$A$4:$H$2722,8,1),"-")</f>
        <v>11.65</v>
      </c>
      <c r="J14" s="42">
        <f>I14-(I14*Cuprins!$H$46)</f>
        <v>11.65</v>
      </c>
      <c r="L14" s="817"/>
    </row>
    <row r="15" spans="1:12" ht="15" customHeight="1" x14ac:dyDescent="0.3">
      <c r="A15" s="106">
        <f>Sheet1!A2144</f>
        <v>554099110000</v>
      </c>
      <c r="B15" s="773" t="str">
        <f>IFERROR(VLOOKUP(A15,Sheet1!$A$4:$H$2722,5,0),"-")</f>
        <v>Profil PVC pt dilatatie 2 ml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2000</v>
      </c>
      <c r="I15" s="26">
        <f>IFERROR(VLOOKUP($A15,Sheet1!$A$4:$H$2722,8,1),"-")</f>
        <v>49.24</v>
      </c>
      <c r="J15" s="26">
        <f>I15-(I15*Cuprins!$H$46)</f>
        <v>49.24</v>
      </c>
      <c r="K15" s="8"/>
      <c r="L15" s="817"/>
    </row>
    <row r="16" spans="1:12" ht="15" customHeight="1" x14ac:dyDescent="0.3">
      <c r="A16" s="107">
        <f>Sheet1!A2145</f>
        <v>554099120000</v>
      </c>
      <c r="B16" s="744" t="str">
        <f>IFERROR(VLOOKUP(A16,Sheet1!$A$4:$H$2722,5,0),"-")</f>
        <v>Profil PVC pt dilatatie 2,5 ml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2500</v>
      </c>
      <c r="I16" s="292">
        <f>IFERROR(VLOOKUP($A16,Sheet1!$A$4:$H$2722,8,1),"-")</f>
        <v>49.24</v>
      </c>
      <c r="J16" s="42">
        <f>I16-(I16*Cuprins!$H$46)</f>
        <v>49.24</v>
      </c>
      <c r="L16" s="817"/>
    </row>
    <row r="17" spans="1:12" ht="15" customHeight="1" x14ac:dyDescent="0.3">
      <c r="A17" s="106">
        <f>Sheet1!A2146</f>
        <v>554099302500</v>
      </c>
      <c r="B17" s="773" t="str">
        <f>IFERROR(VLOOKUP(A17,Sheet1!$A$4:$H$2722,5,0),"-")</f>
        <v>Coltar Aluminiu cu plasa 7*7/2,5 ml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70</v>
      </c>
      <c r="G17" s="247">
        <f>IFERROR(VLOOKUP(A17,Sheet1!$A$4:$N$2722,10,1),"-")</f>
        <v>70</v>
      </c>
      <c r="H17" s="247">
        <f>IFERROR(VLOOKUP(A17,Sheet1!$A$4:$N$2722,11,1),"-")</f>
        <v>2500</v>
      </c>
      <c r="I17" s="26">
        <f>IFERROR(VLOOKUP($A17,Sheet1!$A$4:$H$2722,8,1),"-")</f>
        <v>0</v>
      </c>
      <c r="J17" s="26">
        <f>I17-(I17*Cuprins!$H$46)</f>
        <v>0</v>
      </c>
      <c r="L17" s="494">
        <f>'Profile TS'!L17+1</f>
        <v>138</v>
      </c>
    </row>
    <row r="18" spans="1:12" ht="15" customHeight="1" x14ac:dyDescent="0.3">
      <c r="A18" s="107">
        <f>Sheet1!A2147</f>
        <v>554099303000</v>
      </c>
      <c r="B18" s="744" t="str">
        <f>IFERROR(VLOOKUP(A18,Sheet1!$A$4:$H$2722,5,0),"-")</f>
        <v>Coltar Aluminiu cu plasa 7*7/3,0 ml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 xml:space="preserve">ml </v>
      </c>
      <c r="F18" s="237">
        <f>IFERROR(VLOOKUP(A18,Sheet1!$A$4:$N$2722,9,1),"-")</f>
        <v>70</v>
      </c>
      <c r="G18" s="242">
        <f>IFERROR(VLOOKUP(A18,Sheet1!$A$4:$N$2722,10,1),"-")</f>
        <v>70</v>
      </c>
      <c r="H18" s="235">
        <f>IFERROR(VLOOKUP(A18,Sheet1!$A$4:$N$2722,11,1),"-")</f>
        <v>3000</v>
      </c>
      <c r="I18" s="292">
        <f>IFERROR(VLOOKUP($A18,Sheet1!$A$4:$H$2722,8,1),"-")</f>
        <v>1.2</v>
      </c>
      <c r="J18" s="42">
        <f>I18-(I18*Cuprins!$H$46)</f>
        <v>1.2</v>
      </c>
      <c r="L18" s="494"/>
    </row>
    <row r="19" spans="1:12" ht="15" customHeight="1" x14ac:dyDescent="0.3">
      <c r="A19" s="106">
        <f>Sheet1!A2148</f>
        <v>554099352500</v>
      </c>
      <c r="B19" s="773" t="str">
        <f>IFERROR(VLOOKUP(A19,Sheet1!$A$4:$H$2722,5,0),"-")</f>
        <v>Profil PVC cu plasa 7*7/2,5 ml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70</v>
      </c>
      <c r="G19" s="247">
        <f>IFERROR(VLOOKUP(A19,Sheet1!$A$4:$N$2722,10,1),"-")</f>
        <v>70</v>
      </c>
      <c r="H19" s="247">
        <f>IFERROR(VLOOKUP(A19,Sheet1!$A$4:$N$2722,11,1),"-")</f>
        <v>2500</v>
      </c>
      <c r="I19" s="26">
        <f>IFERROR(VLOOKUP($A19,Sheet1!$A$4:$H$2722,8,1),"-")</f>
        <v>1.1299999999999999</v>
      </c>
      <c r="J19" s="26">
        <f>I19-(I19*Cuprins!$H$46)</f>
        <v>1.1299999999999999</v>
      </c>
      <c r="L19" s="769" t="s">
        <v>3325</v>
      </c>
    </row>
    <row r="20" spans="1:12" ht="15" customHeight="1" x14ac:dyDescent="0.3">
      <c r="A20" s="107">
        <f>Sheet1!A2149</f>
        <v>554099352600</v>
      </c>
      <c r="B20" s="744" t="str">
        <f>IFERROR(VLOOKUP(A20,Sheet1!$A$4:$H$2722,5,0),"-")</f>
        <v>Profil PVC cu plasa 7*7/3 ml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buc</v>
      </c>
      <c r="F20" s="237">
        <f>IFERROR(VLOOKUP(A20,Sheet1!$A$4:$N$2722,9,1),"-")</f>
        <v>70</v>
      </c>
      <c r="G20" s="242">
        <f>IFERROR(VLOOKUP(A20,Sheet1!$A$4:$N$2722,10,1),"-")</f>
        <v>70</v>
      </c>
      <c r="H20" s="235">
        <f>IFERROR(VLOOKUP(A20,Sheet1!$A$4:$N$2722,11,1),"-")</f>
        <v>3000</v>
      </c>
      <c r="I20" s="292">
        <f>IFERROR(VLOOKUP($A20,Sheet1!$A$4:$H$2722,8,1),"-")</f>
        <v>1.2</v>
      </c>
      <c r="J20" s="42">
        <f>I20-(I20*Cuprins!$H$46)</f>
        <v>1.2</v>
      </c>
      <c r="L20" s="769"/>
    </row>
    <row r="21" spans="1:12" ht="15" customHeight="1" x14ac:dyDescent="0.3">
      <c r="A21" s="106">
        <f>Sheet1!A2150</f>
        <v>554099353000</v>
      </c>
      <c r="B21" s="773" t="str">
        <f>IFERROR(VLOOKUP(A21,Sheet1!$A$4:$H$2722,5,0),"-")</f>
        <v>Profil PVC cu plasa 10*10/3ml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100</v>
      </c>
      <c r="G21" s="247">
        <f>IFERROR(VLOOKUP(A21,Sheet1!$A$4:$N$2722,10,1),"-")</f>
        <v>100</v>
      </c>
      <c r="H21" s="247">
        <f>IFERROR(VLOOKUP(A21,Sheet1!$A$4:$N$2722,11,1),"-")</f>
        <v>3000</v>
      </c>
      <c r="I21" s="26">
        <f>IFERROR(VLOOKUP($A21,Sheet1!$A$4:$H$2722,8,1),"-")</f>
        <v>1.31</v>
      </c>
      <c r="J21" s="26">
        <f>I21-(I21*Cuprins!$H$46)</f>
        <v>1.31</v>
      </c>
      <c r="L21" s="769"/>
    </row>
    <row r="22" spans="1:12" ht="15" customHeight="1" x14ac:dyDescent="0.3">
      <c r="A22" s="107">
        <f>Sheet1!A2151</f>
        <v>554099402500</v>
      </c>
      <c r="B22" s="744" t="str">
        <f>IFERROR(VLOOKUP(A22,Sheet1!$A$4:$H$2722,5,0),"-")</f>
        <v>Profil PVC cu picurator 50mm, 2,5 ml/buc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50</v>
      </c>
      <c r="H22" s="235">
        <f>IFERROR(VLOOKUP(A22,Sheet1!$A$4:$N$2722,11,1),"-")</f>
        <v>2500</v>
      </c>
      <c r="I22" s="292">
        <f>IFERROR(VLOOKUP($A22,Sheet1!$A$4:$H$2722,8,1),"-")</f>
        <v>13.8</v>
      </c>
      <c r="J22" s="42">
        <f>I22-(I22*Cuprins!$H$46)</f>
        <v>13.8</v>
      </c>
      <c r="L22" s="769"/>
    </row>
    <row r="23" spans="1:12" ht="15" customHeight="1" x14ac:dyDescent="0.3">
      <c r="A23" s="106">
        <f>Sheet1!A2152</f>
        <v>554099402600</v>
      </c>
      <c r="B23" s="773" t="str">
        <f>IFERROR(VLOOKUP(A23,Sheet1!$A$4:$H$2722,5,0),"-")</f>
        <v>Profil PVC cu picurator 50mm, 3 ml/buc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buc</v>
      </c>
      <c r="F23" s="247">
        <f>IFERROR(VLOOKUP(A23,Sheet1!$A$4:$N$2722,9,1),"-")</f>
        <v>0</v>
      </c>
      <c r="G23" s="247">
        <f>IFERROR(VLOOKUP(A23,Sheet1!$A$4:$N$2722,10,1),"-")</f>
        <v>50</v>
      </c>
      <c r="H23" s="247">
        <f>IFERROR(VLOOKUP(A23,Sheet1!$A$4:$N$2722,11,1),"-")</f>
        <v>3000</v>
      </c>
      <c r="I23" s="26">
        <f>IFERROR(VLOOKUP($A23,Sheet1!$A$4:$H$2722,8,1),"-")</f>
        <v>1.2</v>
      </c>
      <c r="J23" s="26">
        <f>I23-(I23*Cuprins!$H$46)</f>
        <v>1.2</v>
      </c>
      <c r="L23" s="769"/>
    </row>
    <row r="24" spans="1:12" ht="15" customHeight="1" x14ac:dyDescent="0.3">
      <c r="A24" s="107">
        <f>Sheet1!A2153</f>
        <v>554099405000</v>
      </c>
      <c r="B24" s="744" t="str">
        <f>IFERROR(VLOOKUP(A24,Sheet1!$A$4:$H$2722,5,0),"-")</f>
        <v>Profil PVC etansare usi/ferestre 2,5 ml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>buc</v>
      </c>
      <c r="F24" s="237">
        <f>IFERROR(VLOOKUP(A24,Sheet1!$A$4:$N$2722,9,1),"-")</f>
        <v>0</v>
      </c>
      <c r="G24" s="242">
        <f>IFERROR(VLOOKUP(A24,Sheet1!$A$4:$N$2722,10,1),"-")</f>
        <v>0</v>
      </c>
      <c r="H24" s="235">
        <f>IFERROR(VLOOKUP(A24,Sheet1!$A$4:$N$2722,11,1),"-")</f>
        <v>2500</v>
      </c>
      <c r="I24" s="292">
        <f>IFERROR(VLOOKUP($A24,Sheet1!$A$4:$H$2722,8,1),"-")</f>
        <v>4.03</v>
      </c>
      <c r="J24" s="42">
        <f>I24-(I24*Cuprins!$H$46)</f>
        <v>4.03</v>
      </c>
      <c r="K24" s="7"/>
      <c r="L24" s="769"/>
    </row>
    <row r="25" spans="1:12" ht="15" customHeight="1" x14ac:dyDescent="0.3">
      <c r="A25" s="106">
        <f>Sheet1!A2154</f>
        <v>554099406000</v>
      </c>
      <c r="B25" s="773" t="str">
        <f>IFERROR(VLOOKUP(A25,Sheet1!$A$4:$H$2722,5,0),"-")</f>
        <v>Profil colt PVC arcuit 2,5 ml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>buc</v>
      </c>
      <c r="F25" s="247">
        <f>IFERROR(VLOOKUP(A25,Sheet1!$A$4:$N$2722,9,1),"-")</f>
        <v>0</v>
      </c>
      <c r="G25" s="247">
        <f>IFERROR(VLOOKUP(A25,Sheet1!$A$4:$N$2722,10,1),"-")</f>
        <v>0</v>
      </c>
      <c r="H25" s="247">
        <f>IFERROR(VLOOKUP(A25,Sheet1!$A$4:$N$2722,11,1),"-")</f>
        <v>2500</v>
      </c>
      <c r="I25" s="26">
        <f>IFERROR(VLOOKUP($A25,Sheet1!$A$4:$H$2722,8,1),"-")</f>
        <v>1</v>
      </c>
      <c r="J25" s="26">
        <f>I25-(I25*Cuprins!$H$46)</f>
        <v>1</v>
      </c>
      <c r="K25" s="9"/>
      <c r="L25" s="769"/>
    </row>
    <row r="26" spans="1:12" ht="15" customHeight="1" x14ac:dyDescent="0.3">
      <c r="A26" s="107">
        <f>Sheet1!A2155</f>
        <v>554099450000</v>
      </c>
      <c r="B26" s="744" t="str">
        <f>IFERROR(VLOOKUP(A26,Sheet1!$A$4:$H$2722,5,0),"-")</f>
        <v>Plasa Fibra sticla 145gr, sul 50mp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>rol</v>
      </c>
      <c r="F26" s="237">
        <f>IFERROR(VLOOKUP(A26,Sheet1!$A$4:$N$2722,9,1),"-")</f>
        <v>0</v>
      </c>
      <c r="G26" s="242">
        <f>IFERROR(VLOOKUP(A26,Sheet1!$A$4:$N$2722,10,1),"-")</f>
        <v>0</v>
      </c>
      <c r="H26" s="235">
        <f>IFERROR(VLOOKUP(A26,Sheet1!$A$4:$N$2722,11,1),"-")</f>
        <v>0</v>
      </c>
      <c r="I26" s="292">
        <f>IFERROR(VLOOKUP($A26,Sheet1!$A$4:$H$2722,8,1),"-")</f>
        <v>125.03</v>
      </c>
      <c r="J26" s="42">
        <f>I26-(I26*Cuprins!$H$46)</f>
        <v>125.03</v>
      </c>
      <c r="L26" s="769"/>
    </row>
    <row r="27" spans="1:12" ht="15" customHeight="1" x14ac:dyDescent="0.3">
      <c r="A27" s="106">
        <f>Sheet1!A2156</f>
        <v>554099450100</v>
      </c>
      <c r="B27" s="773" t="str">
        <f>IFERROR(VLOOKUP(A27,Sheet1!$A$4:$H$2722,5,0),"-")</f>
        <v xml:space="preserve">Plasa Fibra sticla 210gr, sul 50mp      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>rol</v>
      </c>
      <c r="F27" s="247">
        <f>IFERROR(VLOOKUP(A27,Sheet1!$A$4:$N$2722,9,1),"-")</f>
        <v>0</v>
      </c>
      <c r="G27" s="247">
        <f>IFERROR(VLOOKUP(A27,Sheet1!$A$4:$N$2722,10,1),"-")</f>
        <v>0</v>
      </c>
      <c r="H27" s="247">
        <f>IFERROR(VLOOKUP(A27,Sheet1!$A$4:$N$2722,11,1),"-")</f>
        <v>0</v>
      </c>
      <c r="I27" s="26">
        <f>IFERROR(VLOOKUP($A27,Sheet1!$A$4:$H$2722,8,1),"-")</f>
        <v>8.7899999999999991</v>
      </c>
      <c r="J27" s="26">
        <f>I27-(I27*Cuprins!$H$46)</f>
        <v>8.7899999999999991</v>
      </c>
      <c r="K27" s="9"/>
      <c r="L27" s="769"/>
    </row>
    <row r="28" spans="1:12" ht="15" customHeight="1" x14ac:dyDescent="0.3">
      <c r="A28" s="107">
        <f>Sheet1!A2157</f>
        <v>554099451000</v>
      </c>
      <c r="B28" s="744" t="str">
        <f>IFERROR(VLOOKUP(A28,Sheet1!$A$4:$H$2722,5,0),"-")</f>
        <v>Plasa fibra sticla 160gr, sul 50 mp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>rol</v>
      </c>
      <c r="F28" s="237">
        <f>IFERROR(VLOOKUP(A28,Sheet1!$A$4:$N$2722,9,1),"-")</f>
        <v>0</v>
      </c>
      <c r="G28" s="242">
        <f>IFERROR(VLOOKUP(A28,Sheet1!$A$4:$N$2722,10,1),"-")</f>
        <v>0</v>
      </c>
      <c r="H28" s="235">
        <f>IFERROR(VLOOKUP(A28,Sheet1!$A$4:$N$2722,11,1),"-")</f>
        <v>0</v>
      </c>
      <c r="I28" s="292">
        <f>IFERROR(VLOOKUP($A28,Sheet1!$A$4:$H$2722,8,1),"-")</f>
        <v>149.71</v>
      </c>
      <c r="J28" s="42">
        <f>I28-(I28*Cuprins!$H$46)</f>
        <v>149.71</v>
      </c>
      <c r="K28" s="9"/>
      <c r="L28" s="769"/>
    </row>
    <row r="29" spans="1:12" ht="15" customHeight="1" x14ac:dyDescent="0.3">
      <c r="A29" s="106">
        <f>Sheet1!A2158</f>
        <v>554099503300</v>
      </c>
      <c r="B29" s="773" t="str">
        <f>IFERROR(VLOOKUP(A29,Sheet1!$A$4:$H$2722,5,0),"-")</f>
        <v>Profil SOCLU 33 mm x 2,5m</v>
      </c>
      <c r="C29" s="774" t="e">
        <f>VLOOKUP(#REF!,Sheet1!$A$4:$H$2722,7,1)</f>
        <v>#REF!</v>
      </c>
      <c r="D29" s="775" t="e">
        <f>VLOOKUP(#REF!,Sheet1!$A$4:$H$2722,7,1)</f>
        <v>#REF!</v>
      </c>
      <c r="E29" s="247" t="str">
        <f>IFERROR(VLOOKUP(A29,Sheet1!$A$4:$N$2722,7,1),"-")</f>
        <v>buc</v>
      </c>
      <c r="F29" s="247">
        <f>IFERROR(VLOOKUP(A29,Sheet1!$A$4:$N$2722,9,1),"-")</f>
        <v>0</v>
      </c>
      <c r="G29" s="247">
        <f>IFERROR(VLOOKUP(A29,Sheet1!$A$4:$N$2722,10,1),"-")</f>
        <v>33</v>
      </c>
      <c r="H29" s="247">
        <f>IFERROR(VLOOKUP(A29,Sheet1!$A$4:$N$2722,11,1),"-")</f>
        <v>2500</v>
      </c>
      <c r="I29" s="26">
        <f>IFERROR(VLOOKUP($A29,Sheet1!$A$4:$H$2722,8,1),"-")</f>
        <v>0</v>
      </c>
      <c r="J29" s="26">
        <f>I29-(I29*Cuprins!$H$46)</f>
        <v>0</v>
      </c>
      <c r="K29" s="9"/>
      <c r="L29" s="769"/>
    </row>
    <row r="30" spans="1:12" ht="15" customHeight="1" x14ac:dyDescent="0.3">
      <c r="A30" s="107">
        <f>Sheet1!A2159</f>
        <v>554099505300</v>
      </c>
      <c r="B30" s="744" t="str">
        <f>IFERROR(VLOOKUP(A30,Sheet1!$A$4:$H$2722,5,0),"-")</f>
        <v>Profil SOCLU 53 mm x 2,5m</v>
      </c>
      <c r="C30" s="728" t="e">
        <f>VLOOKUP(#REF!,Sheet1!$A$4:$H$2722,7,1)</f>
        <v>#REF!</v>
      </c>
      <c r="D30" s="745" t="e">
        <f>VLOOKUP(#REF!,Sheet1!$A$4:$H$2722,7,1)</f>
        <v>#REF!</v>
      </c>
      <c r="E30" s="235" t="str">
        <f>IFERROR(VLOOKUP(A30,Sheet1!$A$4:$N$2722,7,1),"-")</f>
        <v>buc</v>
      </c>
      <c r="F30" s="237">
        <f>IFERROR(VLOOKUP(A30,Sheet1!$A$4:$N$2722,9,1),"-")</f>
        <v>0</v>
      </c>
      <c r="G30" s="242">
        <f>IFERROR(VLOOKUP(A30,Sheet1!$A$4:$N$2722,10,1),"-")</f>
        <v>53</v>
      </c>
      <c r="H30" s="235">
        <f>IFERROR(VLOOKUP(A30,Sheet1!$A$4:$N$2722,11,1),"-")</f>
        <v>2500</v>
      </c>
      <c r="I30" s="292">
        <f>IFERROR(VLOOKUP($A30,Sheet1!$A$4:$H$2722,8,1),"-")</f>
        <v>4.87</v>
      </c>
      <c r="J30" s="42">
        <f>I30-(I30*Cuprins!$H$46)</f>
        <v>4.87</v>
      </c>
      <c r="K30" s="9"/>
      <c r="L30" s="769"/>
    </row>
    <row r="31" spans="1:12" ht="15" customHeight="1" x14ac:dyDescent="0.3">
      <c r="A31" s="106">
        <f>Sheet1!A2160</f>
        <v>554099506300</v>
      </c>
      <c r="B31" s="773" t="str">
        <f>IFERROR(VLOOKUP(A31,Sheet1!$A$4:$H$2722,5,0),"-")</f>
        <v>Profil SOCLU 63 mm x 2,5m</v>
      </c>
      <c r="C31" s="774" t="e">
        <f>VLOOKUP(#REF!,Sheet1!$A$4:$H$2722,7,1)</f>
        <v>#REF!</v>
      </c>
      <c r="D31" s="775" t="e">
        <f>VLOOKUP(#REF!,Sheet1!$A$4:$H$2722,7,1)</f>
        <v>#REF!</v>
      </c>
      <c r="E31" s="247" t="str">
        <f>IFERROR(VLOOKUP(A31,Sheet1!$A$4:$N$2722,7,1),"-")</f>
        <v>buc</v>
      </c>
      <c r="F31" s="247">
        <f>IFERROR(VLOOKUP(A31,Sheet1!$A$4:$N$2722,9,1),"-")</f>
        <v>0</v>
      </c>
      <c r="G31" s="247">
        <f>IFERROR(VLOOKUP(A31,Sheet1!$A$4:$N$2722,10,1),"-")</f>
        <v>63</v>
      </c>
      <c r="H31" s="247">
        <f>IFERROR(VLOOKUP(A31,Sheet1!$A$4:$N$2722,11,1),"-")</f>
        <v>2500</v>
      </c>
      <c r="I31" s="26">
        <f>IFERROR(VLOOKUP($A31,Sheet1!$A$4:$H$2722,8,1),"-")</f>
        <v>36.380000000000003</v>
      </c>
      <c r="J31" s="26">
        <f>I31-(I31*Cuprins!$H$46)</f>
        <v>36.380000000000003</v>
      </c>
      <c r="K31" s="9"/>
      <c r="L31" s="769"/>
    </row>
    <row r="32" spans="1:12" ht="15" customHeight="1" x14ac:dyDescent="0.3">
      <c r="A32" s="107">
        <f>Sheet1!A2161</f>
        <v>554099508300</v>
      </c>
      <c r="B32" s="744" t="str">
        <f>IFERROR(VLOOKUP(A32,Sheet1!$A$4:$H$2722,5,0),"-")</f>
        <v>Profil SOCLU 83 mm x 2,0m</v>
      </c>
      <c r="C32" s="728" t="e">
        <f>VLOOKUP(#REF!,Sheet1!$A$4:$H$2722,7,1)</f>
        <v>#REF!</v>
      </c>
      <c r="D32" s="745" t="e">
        <f>VLOOKUP(#REF!,Sheet1!$A$4:$H$2722,7,1)</f>
        <v>#REF!</v>
      </c>
      <c r="E32" s="235" t="str">
        <f>IFERROR(VLOOKUP(A32,Sheet1!$A$4:$N$2722,7,1),"-")</f>
        <v>buc</v>
      </c>
      <c r="F32" s="237">
        <f>IFERROR(VLOOKUP(A32,Sheet1!$A$4:$N$2722,9,1),"-")</f>
        <v>0</v>
      </c>
      <c r="G32" s="242">
        <f>IFERROR(VLOOKUP(A32,Sheet1!$A$4:$N$2722,10,1),"-")</f>
        <v>83</v>
      </c>
      <c r="H32" s="235">
        <f>IFERROR(VLOOKUP(A32,Sheet1!$A$4:$N$2722,11,1),"-")</f>
        <v>2000</v>
      </c>
      <c r="I32" s="292">
        <f>IFERROR(VLOOKUP($A32,Sheet1!$A$4:$H$2722,8,1),"-")</f>
        <v>6.21</v>
      </c>
      <c r="J32" s="42">
        <f>I32-(I32*Cuprins!$H$46)</f>
        <v>6.21</v>
      </c>
      <c r="K32" s="9"/>
      <c r="L32" s="769"/>
    </row>
    <row r="33" spans="1:12" ht="15" customHeight="1" x14ac:dyDescent="0.3">
      <c r="A33" s="106">
        <f>Sheet1!A2162</f>
        <v>554099508500</v>
      </c>
      <c r="B33" s="773" t="str">
        <f>IFERROR(VLOOKUP(A33,Sheet1!$A$4:$H$2722,5,0),"-")</f>
        <v>Profil SOCLU 83 mm x 2,5m</v>
      </c>
      <c r="C33" s="774" t="e">
        <f>VLOOKUP(#REF!,Sheet1!$A$4:$H$2722,7,1)</f>
        <v>#REF!</v>
      </c>
      <c r="D33" s="775" t="e">
        <f>VLOOKUP(#REF!,Sheet1!$A$4:$H$2722,7,1)</f>
        <v>#REF!</v>
      </c>
      <c r="E33" s="247" t="str">
        <f>IFERROR(VLOOKUP(A33,Sheet1!$A$4:$N$2722,7,1),"-")</f>
        <v>buc</v>
      </c>
      <c r="F33" s="247">
        <f>IFERROR(VLOOKUP(A33,Sheet1!$A$4:$N$2722,9,1),"-")</f>
        <v>0</v>
      </c>
      <c r="G33" s="247">
        <f>IFERROR(VLOOKUP(A33,Sheet1!$A$4:$N$2722,10,1),"-")</f>
        <v>83</v>
      </c>
      <c r="H33" s="247">
        <f>IFERROR(VLOOKUP(A33,Sheet1!$A$4:$N$2722,11,1),"-")</f>
        <v>2500</v>
      </c>
      <c r="I33" s="26">
        <f>IFERROR(VLOOKUP($A33,Sheet1!$A$4:$H$2722,8,1),"-")</f>
        <v>36.380000000000003</v>
      </c>
      <c r="J33" s="26">
        <f>I33-(I33*Cuprins!$H$46)</f>
        <v>36.380000000000003</v>
      </c>
      <c r="K33" s="9"/>
      <c r="L33" s="769"/>
    </row>
    <row r="34" spans="1:12" ht="15" customHeight="1" x14ac:dyDescent="0.3">
      <c r="A34" s="107">
        <f>Sheet1!A2163</f>
        <v>554099510300</v>
      </c>
      <c r="B34" s="744" t="str">
        <f>IFERROR(VLOOKUP(A34,Sheet1!$A$4:$H$2722,5,0),"-")</f>
        <v>Profil SOCLU 103 mm x 2,5m</v>
      </c>
      <c r="C34" s="728" t="e">
        <f>VLOOKUP(#REF!,Sheet1!$A$4:$H$2722,7,1)</f>
        <v>#REF!</v>
      </c>
      <c r="D34" s="745" t="e">
        <f>VLOOKUP(#REF!,Sheet1!$A$4:$H$2722,7,1)</f>
        <v>#REF!</v>
      </c>
      <c r="E34" s="235" t="str">
        <f>IFERROR(VLOOKUP(A34,Sheet1!$A$4:$N$2722,7,1),"-")</f>
        <v>buc</v>
      </c>
      <c r="F34" s="237">
        <f>IFERROR(VLOOKUP(A34,Sheet1!$A$4:$N$2722,9,1),"-")</f>
        <v>0</v>
      </c>
      <c r="G34" s="242">
        <f>IFERROR(VLOOKUP(A34,Sheet1!$A$4:$N$2722,10,1),"-")</f>
        <v>103</v>
      </c>
      <c r="H34" s="235">
        <f>IFERROR(VLOOKUP(A34,Sheet1!$A$4:$N$2722,11,1),"-")</f>
        <v>2500</v>
      </c>
      <c r="I34" s="292">
        <f>IFERROR(VLOOKUP($A34,Sheet1!$A$4:$H$2722,8,1),"-")</f>
        <v>6.91</v>
      </c>
      <c r="J34" s="42">
        <f>I34-(I34*Cuprins!$H$46)</f>
        <v>6.91</v>
      </c>
      <c r="K34" s="9"/>
      <c r="L34" s="769"/>
    </row>
    <row r="35" spans="1:12" ht="15" customHeight="1" x14ac:dyDescent="0.3">
      <c r="A35" s="106">
        <f>Sheet1!A2164</f>
        <v>554099515000</v>
      </c>
      <c r="B35" s="773" t="str">
        <f>IFERROR(VLOOKUP(A35,Sheet1!$A$4:$H$2722,5,0),"-")</f>
        <v>Profil SOCLU 150 mm x 2,5m</v>
      </c>
      <c r="C35" s="774" t="e">
        <f>VLOOKUP(#REF!,Sheet1!$A$4:$H$2722,7,1)</f>
        <v>#REF!</v>
      </c>
      <c r="D35" s="775" t="e">
        <f>VLOOKUP(#REF!,Sheet1!$A$4:$H$2722,7,1)</f>
        <v>#REF!</v>
      </c>
      <c r="E35" s="247" t="str">
        <f>IFERROR(VLOOKUP(A35,Sheet1!$A$4:$N$2722,7,1),"-")</f>
        <v>buc</v>
      </c>
      <c r="F35" s="247">
        <f>IFERROR(VLOOKUP(A35,Sheet1!$A$4:$N$2722,9,1),"-")</f>
        <v>0</v>
      </c>
      <c r="G35" s="247">
        <f>IFERROR(VLOOKUP(A35,Sheet1!$A$4:$N$2722,10,1),"-")</f>
        <v>150</v>
      </c>
      <c r="H35" s="247">
        <f>IFERROR(VLOOKUP(A35,Sheet1!$A$4:$N$2722,11,1),"-")</f>
        <v>2500</v>
      </c>
      <c r="I35" s="26">
        <f>IFERROR(VLOOKUP($A35,Sheet1!$A$4:$H$2722,8,1),"-")</f>
        <v>10.63</v>
      </c>
      <c r="J35" s="26">
        <f>I35-(I35*Cuprins!$H$46)</f>
        <v>10.63</v>
      </c>
      <c r="K35" s="9"/>
      <c r="L35" s="769"/>
    </row>
    <row r="36" spans="1:12" ht="15" customHeight="1" x14ac:dyDescent="0.3">
      <c r="A36" s="107">
        <f>Sheet1!A2165</f>
        <v>554099701000</v>
      </c>
      <c r="B36" s="744" t="str">
        <f>IFERROR(VLOOKUP(A36,Sheet1!$A$4:$H$2722,5,0),"-")</f>
        <v>Plasa pt. tencuiala grea, sul 50 mp</v>
      </c>
      <c r="C36" s="728" t="e">
        <f>VLOOKUP(#REF!,Sheet1!$A$4:$H$2722,7,1)</f>
        <v>#REF!</v>
      </c>
      <c r="D36" s="745" t="e">
        <f>VLOOKUP(#REF!,Sheet1!$A$4:$H$2722,7,1)</f>
        <v>#REF!</v>
      </c>
      <c r="E36" s="235" t="str">
        <f>IFERROR(VLOOKUP(A36,Sheet1!$A$4:$N$2722,7,1),"-")</f>
        <v>rol</v>
      </c>
      <c r="F36" s="237">
        <f>IFERROR(VLOOKUP(A36,Sheet1!$A$4:$N$2722,9,1),"-")</f>
        <v>0</v>
      </c>
      <c r="G36" s="242">
        <f>IFERROR(VLOOKUP(A36,Sheet1!$A$4:$N$2722,10,1),"-")</f>
        <v>0</v>
      </c>
      <c r="H36" s="235">
        <f>IFERROR(VLOOKUP(A36,Sheet1!$A$4:$N$2722,11,1),"-")</f>
        <v>0</v>
      </c>
      <c r="I36" s="292">
        <f>IFERROR(VLOOKUP($A36,Sheet1!$A$4:$H$2722,8,1),"-")</f>
        <v>226.17</v>
      </c>
      <c r="J36" s="42">
        <f>I36-(I36*Cuprins!$H$46)</f>
        <v>226.17</v>
      </c>
      <c r="K36" s="9"/>
      <c r="L36" s="769"/>
    </row>
    <row r="37" spans="1:12" ht="15" customHeight="1" x14ac:dyDescent="0.3">
      <c r="A37" s="106">
        <f>Sheet1!A2166</f>
        <v>554099706000</v>
      </c>
      <c r="B37" s="773" t="str">
        <f>IFERROR(VLOOKUP(A37,Sheet1!$A$4:$H$2722,5,0),"-")</f>
        <v>Profil colt cu plasa 10x15x300</v>
      </c>
      <c r="C37" s="774" t="e">
        <f>VLOOKUP(#REF!,Sheet1!$A$4:$H$2722,7,1)</f>
        <v>#REF!</v>
      </c>
      <c r="D37" s="775" t="e">
        <f>VLOOKUP(#REF!,Sheet1!$A$4:$H$2722,7,1)</f>
        <v>#REF!</v>
      </c>
      <c r="E37" s="247" t="str">
        <f>IFERROR(VLOOKUP(A37,Sheet1!$A$4:$N$2722,7,1),"-")</f>
        <v>buc</v>
      </c>
      <c r="F37" s="247">
        <f>IFERROR(VLOOKUP(A37,Sheet1!$A$4:$N$2722,9,1),"-")</f>
        <v>10</v>
      </c>
      <c r="G37" s="247">
        <f>IFERROR(VLOOKUP(A37,Sheet1!$A$4:$N$2722,10,1),"-")</f>
        <v>15</v>
      </c>
      <c r="H37" s="247">
        <f>IFERROR(VLOOKUP(A37,Sheet1!$A$4:$N$2722,11,1),"-")</f>
        <v>300</v>
      </c>
      <c r="I37" s="26">
        <f>IFERROR(VLOOKUP($A37,Sheet1!$A$4:$H$2722,8,1),"-")</f>
        <v>1.64</v>
      </c>
      <c r="J37" s="26">
        <f>I37-(I37*Cuprins!$H$46)</f>
        <v>1.64</v>
      </c>
      <c r="L37" s="769"/>
    </row>
    <row r="38" spans="1:12" ht="15" customHeight="1" x14ac:dyDescent="0.3">
      <c r="A38" s="108"/>
      <c r="B38" s="614" t="str">
        <f>IFERROR(VLOOKUP(A38,Sheet1!$A$4:$H$2722,5,0),"-")</f>
        <v>-</v>
      </c>
      <c r="C38" s="609" t="e">
        <f>VLOOKUP(#REF!,Sheet1!$A$4:$H$2722,7,1)</f>
        <v>#REF!</v>
      </c>
      <c r="D38" s="615" t="e">
        <f>VLOOKUP(#REF!,Sheet1!$A$4:$H$2722,7,1)</f>
        <v>#REF!</v>
      </c>
      <c r="E38" s="264" t="str">
        <f>IFERROR(VLOOKUP(A38,Sheet1!$A$4:$N$2722,7,1),"-")</f>
        <v>-</v>
      </c>
      <c r="F38" s="238" t="str">
        <f>IFERROR(VLOOKUP(A38,Sheet1!$A$4:$N$2722,9,1),"-")</f>
        <v>-</v>
      </c>
      <c r="G38" s="264" t="str">
        <f>IFERROR(VLOOKUP(A38,Sheet1!$A$4:$N$2722,10,1),"-")</f>
        <v>-</v>
      </c>
      <c r="H38" s="264" t="str">
        <f>IFERROR(VLOOKUP(A38,Sheet1!$A$4:$N$2722,11,1),"-")</f>
        <v>-</v>
      </c>
      <c r="I38" s="302" t="str">
        <f>IFERROR(VLOOKUP($A38,Sheet1!$A$4:$H$2722,8,1),"-")</f>
        <v>-</v>
      </c>
      <c r="J38" s="43" t="str">
        <f>IFERROR(VLOOKUP($A38,Sheet1!$A$4:$H$2722,8,1),"-")</f>
        <v>-</v>
      </c>
      <c r="L38" s="769"/>
    </row>
    <row r="39" spans="1:12" ht="15" customHeight="1" x14ac:dyDescent="0.3">
      <c r="L39" s="769"/>
    </row>
    <row r="40" spans="1:12" ht="15" customHeight="1" x14ac:dyDescent="0.3">
      <c r="L40" s="769"/>
    </row>
    <row r="41" spans="1:12" ht="15" customHeight="1" x14ac:dyDescent="0.3">
      <c r="L41" s="769"/>
    </row>
    <row r="42" spans="1:12" ht="15" customHeight="1" x14ac:dyDescent="0.3">
      <c r="L42" s="769"/>
    </row>
    <row r="43" spans="1:12" ht="15" customHeight="1" x14ac:dyDescent="0.3">
      <c r="L43" s="769"/>
    </row>
    <row r="44" spans="1:12" ht="15" customHeight="1" x14ac:dyDescent="0.3">
      <c r="K44" s="7"/>
      <c r="L44" s="769"/>
    </row>
    <row r="45" spans="1:12" ht="15" customHeight="1" x14ac:dyDescent="0.3">
      <c r="L45" s="769"/>
    </row>
    <row r="46" spans="1:12" ht="15" customHeight="1" x14ac:dyDescent="0.3">
      <c r="L46" s="769"/>
    </row>
    <row r="47" spans="1:12" ht="15" customHeight="1" x14ac:dyDescent="0.3">
      <c r="K47" s="9"/>
      <c r="L47" s="769"/>
    </row>
    <row r="48" spans="1:12" ht="15" customHeight="1" x14ac:dyDescent="0.3">
      <c r="L48" s="769"/>
    </row>
    <row r="49" spans="1:12" ht="15" customHeight="1" x14ac:dyDescent="0.3">
      <c r="L49" s="769"/>
    </row>
    <row r="50" spans="1:12" ht="15" customHeight="1" x14ac:dyDescent="0.3">
      <c r="L50" s="769"/>
    </row>
    <row r="51" spans="1:12" ht="15" customHeight="1" x14ac:dyDescent="0.3">
      <c r="K51" s="7"/>
      <c r="L51" s="769"/>
    </row>
    <row r="52" spans="1:12" ht="15" customHeight="1" x14ac:dyDescent="0.3">
      <c r="L52" s="769"/>
    </row>
    <row r="53" spans="1:12" ht="15" customHeight="1" x14ac:dyDescent="0.3">
      <c r="L53" s="769"/>
    </row>
    <row r="54" spans="1:12" ht="15" customHeight="1" x14ac:dyDescent="0.3">
      <c r="L54" s="817" t="s">
        <v>3324</v>
      </c>
    </row>
    <row r="55" spans="1:12" ht="15" customHeight="1" thickBot="1" x14ac:dyDescent="0.35">
      <c r="L55" s="817"/>
    </row>
    <row r="56" spans="1:12" ht="15" customHeight="1" x14ac:dyDescent="0.3">
      <c r="A56" s="686"/>
      <c r="B56" s="794" t="s">
        <v>3329</v>
      </c>
      <c r="C56" s="794"/>
      <c r="D56" s="794"/>
      <c r="E56" s="794"/>
      <c r="F56" s="794"/>
      <c r="G56" s="794"/>
      <c r="H56" s="794"/>
      <c r="I56" s="738"/>
      <c r="J56" s="664"/>
      <c r="K56" s="9"/>
      <c r="L56" s="817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7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7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817"/>
    </row>
    <row r="60" spans="1:12" ht="15" customHeight="1" x14ac:dyDescent="0.3">
      <c r="A60" s="667"/>
      <c r="B60" s="669" t="s">
        <v>3328</v>
      </c>
      <c r="C60" s="669"/>
      <c r="D60" s="669"/>
      <c r="E60" s="669"/>
      <c r="F60" s="669"/>
      <c r="G60" s="669"/>
      <c r="H60" s="669"/>
      <c r="I60" s="671"/>
      <c r="J60" s="672"/>
      <c r="L60" s="81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7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3430</v>
      </c>
      <c r="K62" s="7"/>
      <c r="L62" s="817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7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7"/>
    </row>
    <row r="65" spans="1:12" ht="15" customHeight="1" x14ac:dyDescent="0.3">
      <c r="A65" s="106">
        <f>Sheet1!A2167</f>
        <v>555032120900</v>
      </c>
      <c r="B65" s="773" t="str">
        <f>IFERROR(VLOOKUP(A65,Sheet1!$A$4:$H$2722,5,0),"-")</f>
        <v>Diblu polistiren cui plastic 10*90 mm C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buc</v>
      </c>
      <c r="F65" s="247">
        <f>IFERROR(VLOOKUP(A65,Sheet1!$A$4:$N$2722,9,1),"-")</f>
        <v>10</v>
      </c>
      <c r="G65" s="247">
        <f>IFERROR(VLOOKUP(A65,Sheet1!$A$4:$N$2722,10,1),"-")</f>
        <v>0</v>
      </c>
      <c r="H65" s="247">
        <f>IFERROR(VLOOKUP(A65,Sheet1!$A$4:$N$2722,11,1),"-")</f>
        <v>90</v>
      </c>
      <c r="I65" s="26">
        <f>IFERROR(VLOOKUP($A65,Sheet1!$A$4:$H$2722,8,1),"-")</f>
        <v>0.44</v>
      </c>
      <c r="J65" s="26">
        <f>I65-(I65*Cuprins!$H$46)</f>
        <v>0.44</v>
      </c>
      <c r="L65" s="817"/>
    </row>
    <row r="66" spans="1:12" ht="15" customHeight="1" x14ac:dyDescent="0.3">
      <c r="A66" s="107">
        <f>Sheet1!A2168</f>
        <v>555032121400</v>
      </c>
      <c r="B66" s="744" t="str">
        <f>IFERROR(VLOOKUP(A66,Sheet1!$A$4:$H$2722,5,0),"-")</f>
        <v>Diblu polistiren cui plastic 10*140 mm C</v>
      </c>
      <c r="C66" s="728"/>
      <c r="D66" s="745"/>
      <c r="E66" s="235" t="str">
        <f>IFERROR(VLOOKUP(A66,Sheet1!$A$4:$N$2722,7,1),"-")</f>
        <v>buc</v>
      </c>
      <c r="F66" s="237">
        <f>IFERROR(VLOOKUP(A66,Sheet1!$A$4:$N$2722,9,1),"-")</f>
        <v>10</v>
      </c>
      <c r="G66" s="242">
        <f>IFERROR(VLOOKUP(A66,Sheet1!$A$4:$N$2722,10,1),"-")</f>
        <v>0</v>
      </c>
      <c r="H66" s="235">
        <f>IFERROR(VLOOKUP(A66,Sheet1!$A$4:$N$2722,11,1),"-")</f>
        <v>140</v>
      </c>
      <c r="I66" s="292">
        <f>IFERROR(VLOOKUP($A66,Sheet1!$A$4:$H$2722,8,1),"-")</f>
        <v>0.53</v>
      </c>
      <c r="J66" s="42">
        <f>I66-(I66*Cuprins!$H$46)</f>
        <v>0.53</v>
      </c>
      <c r="L66" s="817"/>
    </row>
    <row r="67" spans="1:12" ht="15" customHeight="1" x14ac:dyDescent="0.3">
      <c r="A67" s="106">
        <f>Sheet1!A2169</f>
        <v>555032121600</v>
      </c>
      <c r="B67" s="773" t="str">
        <f>IFERROR(VLOOKUP(A67,Sheet1!$A$4:$H$2722,5,0),"-")</f>
        <v>Diblu polistiren cui plastic 10*160 mm C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buc</v>
      </c>
      <c r="F67" s="247">
        <f>IFERROR(VLOOKUP(A67,Sheet1!$A$4:$N$2722,9,1),"-")</f>
        <v>10</v>
      </c>
      <c r="G67" s="247">
        <f>IFERROR(VLOOKUP(A67,Sheet1!$A$4:$N$2722,10,1),"-")</f>
        <v>0</v>
      </c>
      <c r="H67" s="247">
        <f>IFERROR(VLOOKUP(A67,Sheet1!$A$4:$N$2722,11,1),"-")</f>
        <v>160</v>
      </c>
      <c r="I67" s="26">
        <f>IFERROR(VLOOKUP($A67,Sheet1!$A$4:$H$2722,8,1),"-")</f>
        <v>0.54</v>
      </c>
      <c r="J67" s="26">
        <f>I67-(I67*Cuprins!$H$46)</f>
        <v>0.54</v>
      </c>
      <c r="L67" s="817"/>
    </row>
    <row r="68" spans="1:12" ht="15" customHeight="1" x14ac:dyDescent="0.3">
      <c r="A68" s="107">
        <f>Sheet1!A2170</f>
        <v>555032121800</v>
      </c>
      <c r="B68" s="744" t="str">
        <f>IFERROR(VLOOKUP(A68,Sheet1!$A$4:$H$2722,5,0),"-")</f>
        <v>Diblu polistiren cui plastic 10*180 mm C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buc</v>
      </c>
      <c r="F68" s="237">
        <f>IFERROR(VLOOKUP(A68,Sheet1!$A$4:$N$2722,9,1),"-")</f>
        <v>10</v>
      </c>
      <c r="G68" s="242">
        <f>IFERROR(VLOOKUP(A68,Sheet1!$A$4:$N$2722,10,1),"-")</f>
        <v>0</v>
      </c>
      <c r="H68" s="235">
        <f>IFERROR(VLOOKUP(A68,Sheet1!$A$4:$N$2722,11,1),"-")</f>
        <v>180</v>
      </c>
      <c r="I68" s="292">
        <f>IFERROR(VLOOKUP($A68,Sheet1!$A$4:$H$2722,8,1),"-")</f>
        <v>0.6</v>
      </c>
      <c r="J68" s="42">
        <f>I68-(I68*Cuprins!$H$46)</f>
        <v>0.6</v>
      </c>
      <c r="L68" s="817"/>
    </row>
    <row r="69" spans="1:12" ht="15" customHeight="1" x14ac:dyDescent="0.3">
      <c r="A69" s="106">
        <f>Sheet1!A2171</f>
        <v>555032122000</v>
      </c>
      <c r="B69" s="773" t="str">
        <f>IFERROR(VLOOKUP(A69,Sheet1!$A$4:$H$2722,5,0),"-")</f>
        <v>Diblu polistiren cui plastic 10*200 mm C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buc</v>
      </c>
      <c r="F69" s="247">
        <f>IFERROR(VLOOKUP(A69,Sheet1!$A$4:$N$2722,9,1),"-")</f>
        <v>10</v>
      </c>
      <c r="G69" s="247">
        <f>IFERROR(VLOOKUP(A69,Sheet1!$A$4:$N$2722,10,1),"-")</f>
        <v>0</v>
      </c>
      <c r="H69" s="247">
        <f>IFERROR(VLOOKUP(A69,Sheet1!$A$4:$N$2722,11,1),"-")</f>
        <v>200</v>
      </c>
      <c r="I69" s="26">
        <f>IFERROR(VLOOKUP($A69,Sheet1!$A$4:$H$2722,8,1),"-")</f>
        <v>0.71</v>
      </c>
      <c r="J69" s="26">
        <f>I69-(I69*Cuprins!$H$46)</f>
        <v>0.71</v>
      </c>
      <c r="L69" s="494">
        <f>L17+1</f>
        <v>139</v>
      </c>
    </row>
    <row r="70" spans="1:12" ht="15" customHeight="1" x14ac:dyDescent="0.3">
      <c r="A70" s="107">
        <f>Sheet1!A2172</f>
        <v>555032535500</v>
      </c>
      <c r="B70" s="744" t="str">
        <f>IFERROR(VLOOKUP(A70,Sheet1!$A$4:$H$2722,5,0),"-")</f>
        <v>Diblu polistiren STR U 355 mm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buc</v>
      </c>
      <c r="F70" s="237">
        <f>IFERROR(VLOOKUP(A70,Sheet1!$A$4:$N$2722,9,1),"-")</f>
        <v>10</v>
      </c>
      <c r="G70" s="242">
        <f>IFERROR(VLOOKUP(A70,Sheet1!$A$4:$N$2722,10,1),"-")</f>
        <v>0</v>
      </c>
      <c r="H70" s="235">
        <f>IFERROR(VLOOKUP(A70,Sheet1!$A$4:$N$2722,11,1),"-")</f>
        <v>355</v>
      </c>
      <c r="I70" s="292">
        <f>IFERROR(VLOOKUP($A70,Sheet1!$A$4:$H$2722,8,1),"-")</f>
        <v>1019.47</v>
      </c>
      <c r="J70" s="42">
        <f>I70-(I70*Cuprins!$H$46)</f>
        <v>1019.47</v>
      </c>
      <c r="K70" s="8"/>
      <c r="L70" s="494"/>
    </row>
    <row r="71" spans="1:12" ht="15" customHeight="1" x14ac:dyDescent="0.3">
      <c r="A71" s="106">
        <f>Sheet1!A2173</f>
        <v>554032600000</v>
      </c>
      <c r="B71" s="773" t="str">
        <f>IFERROR(VLOOKUP(A71,Sheet1!$A$4:$H$2722,5,0),"-")</f>
        <v>Set montaj sina de soclu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buc</v>
      </c>
      <c r="F71" s="247">
        <f>IFERROR(VLOOKUP(A71,Sheet1!$A$4:$N$2722,9,1),"-")</f>
        <v>0</v>
      </c>
      <c r="G71" s="247">
        <f>IFERROR(VLOOKUP(A71,Sheet1!$A$4:$N$2722,10,1),"-")</f>
        <v>100</v>
      </c>
      <c r="H71" s="247">
        <f>IFERROR(VLOOKUP(A71,Sheet1!$A$4:$N$2722,11,1),"-")</f>
        <v>2000</v>
      </c>
      <c r="I71" s="26">
        <f>IFERROR(VLOOKUP($A71,Sheet1!$A$4:$H$2722,8,1),"-")</f>
        <v>33.229999999999997</v>
      </c>
      <c r="J71" s="26">
        <f>I71-(I71*Cuprins!$H$46)</f>
        <v>33.229999999999997</v>
      </c>
      <c r="L71" s="769" t="s">
        <v>3325</v>
      </c>
    </row>
    <row r="72" spans="1:12" ht="15" customHeight="1" x14ac:dyDescent="0.3">
      <c r="A72" s="107">
        <f>Sheet1!A2174</f>
        <v>555032719500</v>
      </c>
      <c r="B72" s="744" t="str">
        <f>IFERROR(VLOOKUP(A72,Sheet1!$A$4:$H$2722,5,0),"-")</f>
        <v>Diblu cui metalic H1ECO 195 mm (100 buc)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buc</v>
      </c>
      <c r="F72" s="237">
        <f>IFERROR(VLOOKUP(A72,Sheet1!$A$4:$N$2722,9,1),"-")</f>
        <v>10</v>
      </c>
      <c r="G72" s="242">
        <f>IFERROR(VLOOKUP(A72,Sheet1!$A$4:$N$2722,10,1),"-")</f>
        <v>0</v>
      </c>
      <c r="H72" s="235">
        <f>IFERROR(VLOOKUP(A72,Sheet1!$A$4:$N$2722,11,1),"-")</f>
        <v>195</v>
      </c>
      <c r="I72" s="292">
        <f>IFERROR(VLOOKUP($A72,Sheet1!$A$4:$H$2722,8,1),"-")</f>
        <v>183.42</v>
      </c>
      <c r="J72" s="42">
        <f>I72-(I72*Cuprins!$H$46)</f>
        <v>183.42</v>
      </c>
      <c r="L72" s="769"/>
    </row>
    <row r="73" spans="1:12" ht="15" customHeight="1" x14ac:dyDescent="0.3">
      <c r="A73" s="106"/>
      <c r="B73" s="773"/>
      <c r="C73" s="774"/>
      <c r="D73" s="775"/>
      <c r="E73" s="247"/>
      <c r="F73" s="247"/>
      <c r="G73" s="247"/>
      <c r="H73" s="247"/>
      <c r="I73" s="26"/>
      <c r="J73" s="26"/>
      <c r="L73" s="769"/>
    </row>
    <row r="74" spans="1:12" ht="15" customHeight="1" x14ac:dyDescent="0.3">
      <c r="A74" s="107"/>
      <c r="B74" s="744"/>
      <c r="C74" s="728"/>
      <c r="D74" s="745"/>
      <c r="E74" s="235"/>
      <c r="F74" s="237"/>
      <c r="G74" s="242"/>
      <c r="H74" s="235"/>
      <c r="I74" s="292"/>
      <c r="J74" s="42"/>
      <c r="L74" s="769"/>
    </row>
    <row r="75" spans="1:12" ht="15" customHeight="1" x14ac:dyDescent="0.3">
      <c r="A75" s="106"/>
      <c r="B75" s="773"/>
      <c r="C75" s="774"/>
      <c r="D75" s="775"/>
      <c r="E75" s="247"/>
      <c r="F75" s="247"/>
      <c r="G75" s="247"/>
      <c r="H75" s="247"/>
      <c r="I75" s="26"/>
      <c r="J75" s="26"/>
      <c r="L75" s="769"/>
    </row>
    <row r="76" spans="1:12" ht="15" customHeight="1" x14ac:dyDescent="0.3">
      <c r="A76" s="107"/>
      <c r="B76" s="744"/>
      <c r="C76" s="728"/>
      <c r="D76" s="745"/>
      <c r="E76" s="235"/>
      <c r="F76" s="237"/>
      <c r="G76" s="242"/>
      <c r="H76" s="235"/>
      <c r="I76" s="292"/>
      <c r="J76" s="42"/>
      <c r="L76" s="769"/>
    </row>
    <row r="77" spans="1:12" ht="15" customHeight="1" x14ac:dyDescent="0.3">
      <c r="A77" s="106"/>
      <c r="B77" s="773"/>
      <c r="C77" s="774"/>
      <c r="D77" s="775"/>
      <c r="E77" s="247"/>
      <c r="F77" s="247"/>
      <c r="G77" s="247"/>
      <c r="H77" s="247"/>
      <c r="I77" s="26"/>
      <c r="J77" s="26"/>
      <c r="L77" s="769"/>
    </row>
    <row r="78" spans="1:12" ht="15" customHeight="1" x14ac:dyDescent="0.3">
      <c r="A78" s="107"/>
      <c r="B78" s="744"/>
      <c r="C78" s="728"/>
      <c r="D78" s="745"/>
      <c r="E78" s="235"/>
      <c r="F78" s="237"/>
      <c r="G78" s="242"/>
      <c r="H78" s="235"/>
      <c r="I78" s="292"/>
      <c r="J78" s="42"/>
      <c r="L78" s="769"/>
    </row>
    <row r="79" spans="1:12" ht="15" customHeight="1" x14ac:dyDescent="0.3">
      <c r="A79" s="106"/>
      <c r="B79" s="773"/>
      <c r="C79" s="774"/>
      <c r="D79" s="775"/>
      <c r="E79" s="247"/>
      <c r="F79" s="247"/>
      <c r="G79" s="247"/>
      <c r="H79" s="247"/>
      <c r="I79" s="26"/>
      <c r="J79" s="26"/>
      <c r="K79" s="7"/>
      <c r="L79" s="769"/>
    </row>
    <row r="80" spans="1:12" ht="15" customHeight="1" x14ac:dyDescent="0.3">
      <c r="A80" s="107"/>
      <c r="B80" s="744"/>
      <c r="C80" s="728"/>
      <c r="D80" s="745"/>
      <c r="E80" s="235"/>
      <c r="F80" s="237"/>
      <c r="G80" s="242"/>
      <c r="H80" s="235"/>
      <c r="I80" s="292"/>
      <c r="J80" s="42"/>
      <c r="K80" s="9"/>
      <c r="L80" s="769"/>
    </row>
    <row r="81" spans="1:12" ht="15" customHeight="1" x14ac:dyDescent="0.3">
      <c r="A81" s="106"/>
      <c r="B81" s="773"/>
      <c r="C81" s="774"/>
      <c r="D81" s="775"/>
      <c r="E81" s="247"/>
      <c r="F81" s="247"/>
      <c r="G81" s="247"/>
      <c r="H81" s="247"/>
      <c r="I81" s="26"/>
      <c r="J81" s="26"/>
      <c r="L81" s="769"/>
    </row>
    <row r="82" spans="1:12" ht="15" customHeight="1" x14ac:dyDescent="0.3">
      <c r="A82" s="108"/>
      <c r="B82" s="614"/>
      <c r="C82" s="609"/>
      <c r="D82" s="615"/>
      <c r="E82" s="264"/>
      <c r="F82" s="238"/>
      <c r="G82" s="264"/>
      <c r="H82" s="264"/>
      <c r="I82" s="302"/>
      <c r="J82" s="43"/>
      <c r="K82" s="9"/>
      <c r="L82" s="769"/>
    </row>
    <row r="83" spans="1:12" ht="15" customHeight="1" x14ac:dyDescent="0.3">
      <c r="K83" s="9"/>
      <c r="L83" s="769"/>
    </row>
    <row r="84" spans="1:12" ht="15" customHeight="1" x14ac:dyDescent="0.3">
      <c r="K84" s="9"/>
      <c r="L84" s="769"/>
    </row>
    <row r="85" spans="1:12" ht="15" customHeight="1" x14ac:dyDescent="0.3">
      <c r="K85" s="9"/>
      <c r="L85" s="769"/>
    </row>
    <row r="86" spans="1:12" ht="15" customHeight="1" x14ac:dyDescent="0.3">
      <c r="K86" s="9"/>
      <c r="L86" s="769"/>
    </row>
    <row r="87" spans="1:12" ht="15" customHeight="1" x14ac:dyDescent="0.3">
      <c r="K87" s="9"/>
      <c r="L87" s="769"/>
    </row>
    <row r="88" spans="1:12" ht="15" customHeight="1" x14ac:dyDescent="0.3">
      <c r="K88" s="9"/>
      <c r="L88" s="769"/>
    </row>
    <row r="89" spans="1:12" ht="15" customHeight="1" x14ac:dyDescent="0.3">
      <c r="K89" s="9"/>
      <c r="L89" s="769"/>
    </row>
    <row r="90" spans="1:12" ht="15" customHeight="1" x14ac:dyDescent="0.3">
      <c r="K90" s="9"/>
      <c r="L90" s="769"/>
    </row>
    <row r="91" spans="1:12" ht="15" customHeight="1" x14ac:dyDescent="0.3">
      <c r="K91" s="9"/>
      <c r="L91" s="769"/>
    </row>
    <row r="92" spans="1:12" ht="15" customHeight="1" x14ac:dyDescent="0.3">
      <c r="L92" s="769"/>
    </row>
    <row r="93" spans="1:12" ht="15" customHeight="1" x14ac:dyDescent="0.3">
      <c r="L93" s="769"/>
    </row>
    <row r="94" spans="1:12" ht="15" customHeight="1" x14ac:dyDescent="0.3">
      <c r="L94" s="769"/>
    </row>
    <row r="95" spans="1:12" ht="15" customHeight="1" x14ac:dyDescent="0.3">
      <c r="L95" s="769"/>
    </row>
    <row r="96" spans="1:12" ht="15" customHeight="1" x14ac:dyDescent="0.3">
      <c r="L96" s="769"/>
    </row>
    <row r="97" spans="1:12" ht="15" customHeight="1" x14ac:dyDescent="0.3">
      <c r="L97" s="769"/>
    </row>
    <row r="98" spans="1:12" ht="15" customHeight="1" x14ac:dyDescent="0.3">
      <c r="L98" s="769"/>
    </row>
    <row r="99" spans="1:12" ht="15" customHeight="1" x14ac:dyDescent="0.3">
      <c r="K99" s="7"/>
      <c r="L99" s="769"/>
    </row>
    <row r="100" spans="1:12" ht="15" customHeight="1" x14ac:dyDescent="0.3">
      <c r="L100" s="769"/>
    </row>
    <row r="101" spans="1:12" ht="15" customHeight="1" x14ac:dyDescent="0.3">
      <c r="L101" s="769"/>
    </row>
    <row r="102" spans="1:12" ht="15" customHeight="1" x14ac:dyDescent="0.3">
      <c r="K102" s="9"/>
      <c r="L102" s="769"/>
    </row>
    <row r="103" spans="1:12" ht="15" customHeight="1" x14ac:dyDescent="0.3">
      <c r="L103" s="769"/>
    </row>
    <row r="104" spans="1:12" ht="15" customHeight="1" x14ac:dyDescent="0.3">
      <c r="L104" s="769"/>
    </row>
    <row r="105" spans="1:12" ht="15" customHeight="1" x14ac:dyDescent="0.3">
      <c r="L105" s="769"/>
    </row>
    <row r="106" spans="1:12" ht="15" customHeight="1" x14ac:dyDescent="0.3">
      <c r="K106" s="7"/>
      <c r="L106" s="817" t="s">
        <v>3324</v>
      </c>
    </row>
    <row r="107" spans="1:12" ht="15" customHeight="1" thickBot="1" x14ac:dyDescent="0.35">
      <c r="L107" s="817"/>
    </row>
    <row r="108" spans="1:12" ht="15" customHeight="1" x14ac:dyDescent="0.3">
      <c r="A108" s="686"/>
      <c r="B108" s="794" t="s">
        <v>3330</v>
      </c>
      <c r="C108" s="794"/>
      <c r="D108" s="794"/>
      <c r="E108" s="794"/>
      <c r="F108" s="794"/>
      <c r="G108" s="794"/>
      <c r="H108" s="794"/>
      <c r="I108" s="738"/>
      <c r="J108" s="664"/>
      <c r="L108" s="817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817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817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K111" s="9"/>
      <c r="L111" s="817"/>
    </row>
    <row r="112" spans="1:12" ht="15" customHeight="1" x14ac:dyDescent="0.3">
      <c r="A112" s="667"/>
      <c r="B112" s="669" t="s">
        <v>3328</v>
      </c>
      <c r="C112" s="669"/>
      <c r="D112" s="669"/>
      <c r="E112" s="669"/>
      <c r="F112" s="669"/>
      <c r="G112" s="669"/>
      <c r="H112" s="669"/>
      <c r="I112" s="671"/>
      <c r="J112" s="672"/>
      <c r="L112" s="81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17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3430</v>
      </c>
      <c r="L114" s="817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17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17"/>
    </row>
    <row r="117" spans="1:12" ht="15" customHeight="1" x14ac:dyDescent="0.3">
      <c r="A117" s="106">
        <f>Sheet1!A2175</f>
        <v>555049110500</v>
      </c>
      <c r="B117" s="773" t="str">
        <f>IFERROR(VLOOKUP(A117,Sheet1!$A$4:$H$2722,5,0),"-")</f>
        <v>Diblu cui metalic KI-10N  180 mm Baumit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>buc</v>
      </c>
      <c r="F117" s="247">
        <f>IFERROR(VLOOKUP(A117,Sheet1!$A$4:$N$2722,9,1),"-")</f>
        <v>10</v>
      </c>
      <c r="G117" s="247">
        <f>IFERROR(VLOOKUP(A117,Sheet1!$A$4:$N$2722,10,1),"-")</f>
        <v>0</v>
      </c>
      <c r="H117" s="247">
        <f>IFERROR(VLOOKUP(A117,Sheet1!$A$4:$N$2722,11,1),"-")</f>
        <v>180</v>
      </c>
      <c r="I117" s="26">
        <f>IFERROR(VLOOKUP($A117,Sheet1!$A$4:$H$2722,8,1),"-")</f>
        <v>1.42</v>
      </c>
      <c r="J117" s="26">
        <f>I117-(I117*Cuprins!$H$46)</f>
        <v>1.42</v>
      </c>
      <c r="L117" s="817"/>
    </row>
    <row r="118" spans="1:12" ht="15" customHeight="1" x14ac:dyDescent="0.3">
      <c r="A118" s="107">
        <f>Sheet1!A2176</f>
        <v>555049115500</v>
      </c>
      <c r="B118" s="744" t="str">
        <f>IFERROR(VLOOKUP(A118,Sheet1!$A$4:$H$2722,5,0),"-")</f>
        <v>Diblu Izolatie cui metalic/155 mm</v>
      </c>
      <c r="C118" s="728"/>
      <c r="D118" s="745"/>
      <c r="E118" s="235" t="str">
        <f>IFERROR(VLOOKUP(A118,Sheet1!$A$4:$N$2722,7,1),"-")</f>
        <v>buc</v>
      </c>
      <c r="F118" s="237">
        <f>IFERROR(VLOOKUP(A118,Sheet1!$A$4:$N$2722,9,1),"-")</f>
        <v>10</v>
      </c>
      <c r="G118" s="242">
        <f>IFERROR(VLOOKUP(A118,Sheet1!$A$4:$N$2722,10,1),"-")</f>
        <v>0</v>
      </c>
      <c r="H118" s="235">
        <f>IFERROR(VLOOKUP(A118,Sheet1!$A$4:$N$2722,11,1),"-")</f>
        <v>155</v>
      </c>
      <c r="I118" s="292">
        <f>IFERROR(VLOOKUP($A118,Sheet1!$A$4:$H$2722,8,1),"-")</f>
        <v>1.43</v>
      </c>
      <c r="J118" s="42">
        <f>I118-(I118*Cuprins!$H$46)</f>
        <v>1.43</v>
      </c>
      <c r="L118" s="817"/>
    </row>
    <row r="119" spans="1:12" ht="15" customHeight="1" x14ac:dyDescent="0.3">
      <c r="A119" s="106">
        <f>Sheet1!A2177</f>
        <v>555049121800</v>
      </c>
      <c r="B119" s="773" t="str">
        <f>IFERROR(VLOOKUP(A119,Sheet1!$A$4:$H$2722,5,0),"-")</f>
        <v>Diblu Izolatie 10*180 mm Baumit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>buc</v>
      </c>
      <c r="F119" s="247">
        <f>IFERROR(VLOOKUP(A119,Sheet1!$A$4:$N$2722,9,1),"-")</f>
        <v>10</v>
      </c>
      <c r="G119" s="247">
        <f>IFERROR(VLOOKUP(A119,Sheet1!$A$4:$N$2722,10,1),"-")</f>
        <v>0</v>
      </c>
      <c r="H119" s="247">
        <f>IFERROR(VLOOKUP(A119,Sheet1!$A$4:$N$2722,11,1),"-")</f>
        <v>180</v>
      </c>
      <c r="I119" s="26">
        <f>IFERROR(VLOOKUP($A119,Sheet1!$A$4:$H$2722,8,1),"-")</f>
        <v>0</v>
      </c>
      <c r="J119" s="26">
        <f>I119-(I119*Cuprins!$H$46)</f>
        <v>0</v>
      </c>
      <c r="L119" s="817"/>
    </row>
    <row r="120" spans="1:12" ht="15" customHeight="1" x14ac:dyDescent="0.3">
      <c r="A120" s="107">
        <f>Sheet1!A2178</f>
        <v>555049150900</v>
      </c>
      <c r="B120" s="744" t="str">
        <f>IFERROR(VLOOKUP(A120,Sheet1!$A$4:$H$2722,5,0),"-")</f>
        <v>Diblu Izolatie Koelner 10*90 mm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>buc</v>
      </c>
      <c r="F120" s="237">
        <f>IFERROR(VLOOKUP(A120,Sheet1!$A$4:$N$2722,9,1),"-")</f>
        <v>10</v>
      </c>
      <c r="G120" s="242">
        <f>IFERROR(VLOOKUP(A120,Sheet1!$A$4:$N$2722,10,1),"-")</f>
        <v>0</v>
      </c>
      <c r="H120" s="235">
        <f>IFERROR(VLOOKUP(A120,Sheet1!$A$4:$N$2722,11,1),"-")</f>
        <v>90</v>
      </c>
      <c r="I120" s="292">
        <f>IFERROR(VLOOKUP($A120,Sheet1!$A$4:$H$2722,8,1),"-")</f>
        <v>0.25</v>
      </c>
      <c r="J120" s="42">
        <f>I120-(I120*Cuprins!$H$46)</f>
        <v>0.25</v>
      </c>
      <c r="L120" s="817"/>
    </row>
    <row r="121" spans="1:12" ht="15" customHeight="1" x14ac:dyDescent="0.3">
      <c r="A121" s="106">
        <f>Sheet1!A2179</f>
        <v>555049151200</v>
      </c>
      <c r="B121" s="773" t="str">
        <f>IFERROR(VLOOKUP(A121,Sheet1!$A$4:$H$2722,5,0),"-")</f>
        <v>Diblu Izolatie Koelner 10*120 mm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>buc</v>
      </c>
      <c r="F121" s="247">
        <f>IFERROR(VLOOKUP(A121,Sheet1!$A$4:$N$2722,9,1),"-")</f>
        <v>10</v>
      </c>
      <c r="G121" s="247">
        <f>IFERROR(VLOOKUP(A121,Sheet1!$A$4:$N$2722,10,1),"-")</f>
        <v>0</v>
      </c>
      <c r="H121" s="247">
        <f>IFERROR(VLOOKUP(A121,Sheet1!$A$4:$N$2722,11,1),"-")</f>
        <v>120</v>
      </c>
      <c r="I121" s="26">
        <f>IFERROR(VLOOKUP($A121,Sheet1!$A$4:$H$2722,8,1),"-")</f>
        <v>0.23</v>
      </c>
      <c r="J121" s="26">
        <f>I121-(I121*Cuprins!$H$46)</f>
        <v>0.23</v>
      </c>
      <c r="L121" s="494">
        <f>L69+1</f>
        <v>140</v>
      </c>
    </row>
    <row r="122" spans="1:12" ht="15" customHeight="1" x14ac:dyDescent="0.3">
      <c r="A122" s="107">
        <f>Sheet1!A2180</f>
        <v>555049151400</v>
      </c>
      <c r="B122" s="744" t="str">
        <f>IFERROR(VLOOKUP(A122,Sheet1!$A$4:$H$2722,5,0),"-")</f>
        <v>Diblu Izolatie Koelner 10*140 mm</v>
      </c>
      <c r="C122" s="728" t="e">
        <f>VLOOKUP(#REF!,Sheet1!$A$4:$H$2722,7,1)</f>
        <v>#REF!</v>
      </c>
      <c r="D122" s="745" t="e">
        <f>VLOOKUP(#REF!,Sheet1!$A$4:$H$2722,7,1)</f>
        <v>#REF!</v>
      </c>
      <c r="E122" s="235" t="str">
        <f>IFERROR(VLOOKUP(A122,Sheet1!$A$4:$N$2722,7,1),"-")</f>
        <v>buc</v>
      </c>
      <c r="F122" s="237">
        <f>IFERROR(VLOOKUP(A122,Sheet1!$A$4:$N$2722,9,1),"-")</f>
        <v>10</v>
      </c>
      <c r="G122" s="242">
        <f>IFERROR(VLOOKUP(A122,Sheet1!$A$4:$N$2722,10,1),"-")</f>
        <v>0</v>
      </c>
      <c r="H122" s="235">
        <f>IFERROR(VLOOKUP(A122,Sheet1!$A$4:$N$2722,11,1),"-")</f>
        <v>140</v>
      </c>
      <c r="I122" s="292">
        <f>IFERROR(VLOOKUP($A122,Sheet1!$A$4:$H$2722,8,1),"-")</f>
        <v>0.27</v>
      </c>
      <c r="J122" s="42">
        <f>I122-(I122*Cuprins!$H$46)</f>
        <v>0.27</v>
      </c>
      <c r="L122" s="494"/>
    </row>
    <row r="123" spans="1:12" ht="15" customHeight="1" x14ac:dyDescent="0.3">
      <c r="A123" s="106">
        <f>Sheet1!A2181</f>
        <v>555049151600</v>
      </c>
      <c r="B123" s="773" t="str">
        <f>IFERROR(VLOOKUP(A123,Sheet1!$A$4:$H$2722,5,0),"-")</f>
        <v>Diblu Izolatie Koelner 10*160 mm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>buc</v>
      </c>
      <c r="F123" s="247">
        <f>IFERROR(VLOOKUP(A123,Sheet1!$A$4:$N$2722,9,1),"-")</f>
        <v>10</v>
      </c>
      <c r="G123" s="247">
        <f>IFERROR(VLOOKUP(A123,Sheet1!$A$4:$N$2722,10,1),"-")</f>
        <v>0</v>
      </c>
      <c r="H123" s="247">
        <f>IFERROR(VLOOKUP(A123,Sheet1!$A$4:$N$2722,11,1),"-")</f>
        <v>175</v>
      </c>
      <c r="I123" s="26">
        <f>IFERROR(VLOOKUP($A123,Sheet1!$A$4:$H$2722,8,1),"-")</f>
        <v>163.02000000000001</v>
      </c>
      <c r="J123" s="26">
        <f>I123-(I123*Cuprins!$H$46)</f>
        <v>163.02000000000001</v>
      </c>
      <c r="L123" s="769" t="s">
        <v>3325</v>
      </c>
    </row>
    <row r="124" spans="1:12" ht="15" customHeight="1" x14ac:dyDescent="0.3">
      <c r="A124" s="107">
        <f>Sheet1!A2182</f>
        <v>554049500500</v>
      </c>
      <c r="B124" s="744" t="str">
        <f>IFERROR(VLOOKUP(A124,Sheet1!$A$4:$H$2722,5,0),"-")</f>
        <v>Rozeta Ejot VT90 mm (100 buc/cut)</v>
      </c>
      <c r="C124" s="728" t="e">
        <f>VLOOKUP(#REF!,Sheet1!$A$4:$H$2722,7,1)</f>
        <v>#REF!</v>
      </c>
      <c r="D124" s="745" t="e">
        <f>VLOOKUP(#REF!,Sheet1!$A$4:$H$2722,7,1)</f>
        <v>#REF!</v>
      </c>
      <c r="E124" s="235" t="str">
        <f>IFERROR(VLOOKUP(A124,Sheet1!$A$4:$N$2722,7,1),"-")</f>
        <v>rol</v>
      </c>
      <c r="F124" s="237">
        <f>IFERROR(VLOOKUP(A124,Sheet1!$A$4:$N$2722,9,1),"-")</f>
        <v>0</v>
      </c>
      <c r="G124" s="242">
        <f>IFERROR(VLOOKUP(A124,Sheet1!$A$4:$N$2722,10,1),"-")</f>
        <v>0</v>
      </c>
      <c r="H124" s="235">
        <f>IFERROR(VLOOKUP(A124,Sheet1!$A$4:$N$2722,11,1),"-")</f>
        <v>0</v>
      </c>
      <c r="I124" s="292">
        <f>IFERROR(VLOOKUP($A124,Sheet1!$A$4:$H$2722,8,1),"-")</f>
        <v>237.83</v>
      </c>
      <c r="J124" s="42">
        <f>I124-(I124*Cuprins!$H$46)</f>
        <v>237.83</v>
      </c>
      <c r="K124" s="7"/>
      <c r="L124" s="769"/>
    </row>
    <row r="125" spans="1:12" ht="15" customHeight="1" x14ac:dyDescent="0.3">
      <c r="A125" s="106">
        <f>Sheet1!A2183</f>
        <v>554049617500</v>
      </c>
      <c r="B125" s="773" t="str">
        <f>IFERROR(VLOOKUP(A125,Sheet1!$A$4:$H$2722,5,0),"-")</f>
        <v>Diblu cui metalic H1ECO 175 mm (100 buc)</v>
      </c>
      <c r="C125" s="774" t="e">
        <f>VLOOKUP(#REF!,Sheet1!$A$4:$H$2722,7,1)</f>
        <v>#REF!</v>
      </c>
      <c r="D125" s="775" t="e">
        <f>VLOOKUP(#REF!,Sheet1!$A$4:$H$2722,7,1)</f>
        <v>#REF!</v>
      </c>
      <c r="E125" s="247" t="str">
        <f>IFERROR(VLOOKUP(A125,Sheet1!$A$4:$N$2722,7,1),"-")</f>
        <v>rol</v>
      </c>
      <c r="F125" s="247">
        <f>IFERROR(VLOOKUP(A125,Sheet1!$A$4:$N$2722,9,1),"-")</f>
        <v>0</v>
      </c>
      <c r="G125" s="247">
        <f>IFERROR(VLOOKUP(A125,Sheet1!$A$4:$N$2722,10,1),"-")</f>
        <v>0</v>
      </c>
      <c r="H125" s="247">
        <f>IFERROR(VLOOKUP(A125,Sheet1!$A$4:$N$2722,11,1),"-")</f>
        <v>0</v>
      </c>
      <c r="I125" s="26">
        <f>IFERROR(VLOOKUP($A125,Sheet1!$A$4:$H$2722,8,1),"-")</f>
        <v>237.83</v>
      </c>
      <c r="J125" s="26">
        <f>I125-(I125*Cuprins!$H$46)</f>
        <v>237.83</v>
      </c>
      <c r="L125" s="769"/>
    </row>
    <row r="126" spans="1:12" ht="15" customHeight="1" x14ac:dyDescent="0.3">
      <c r="A126" s="107"/>
      <c r="B126" s="744" t="str">
        <f>IFERROR(VLOOKUP(A126,Sheet1!$A$4:$H$2722,5,0),"-")</f>
        <v>-</v>
      </c>
      <c r="C126" s="728" t="e">
        <f>VLOOKUP(#REF!,Sheet1!$A$4:$H$2722,7,1)</f>
        <v>#REF!</v>
      </c>
      <c r="D126" s="745" t="e">
        <f>VLOOKUP(#REF!,Sheet1!$A$4:$H$2722,7,1)</f>
        <v>#REF!</v>
      </c>
      <c r="E126" s="235" t="str">
        <f>IFERROR(VLOOKUP(A126,Sheet1!$A$4:$N$2722,7,1),"-")</f>
        <v>-</v>
      </c>
      <c r="F126" s="237" t="str">
        <f>IFERROR(VLOOKUP(A126,Sheet1!$A$4:$N$2722,9,1),"-")</f>
        <v>-</v>
      </c>
      <c r="G126" s="242" t="str">
        <f>IFERROR(VLOOKUP(A126,Sheet1!$A$4:$N$2722,10,1),"-")</f>
        <v>-</v>
      </c>
      <c r="H126" s="235" t="str">
        <f>IFERROR(VLOOKUP(A126,Sheet1!$A$4:$N$2722,11,1),"-")</f>
        <v>-</v>
      </c>
      <c r="I126" s="292" t="str">
        <f>IFERROR(VLOOKUP($A126,Sheet1!$A$4:$H$2722,8,1),"-")</f>
        <v>-</v>
      </c>
      <c r="J126" s="42" t="str">
        <f>IFERROR(VLOOKUP($A126,Sheet1!$A$4:$H$2722,8,1),"-")</f>
        <v>-</v>
      </c>
      <c r="L126" s="769"/>
    </row>
    <row r="127" spans="1:12" ht="15" customHeight="1" x14ac:dyDescent="0.3">
      <c r="A127" s="106"/>
      <c r="B127" s="773"/>
      <c r="C127" s="774"/>
      <c r="D127" s="775"/>
      <c r="E127" s="247"/>
      <c r="F127" s="247"/>
      <c r="G127" s="247"/>
      <c r="H127" s="247"/>
      <c r="I127" s="26"/>
      <c r="J127" s="26"/>
      <c r="L127" s="769"/>
    </row>
    <row r="128" spans="1:12" ht="15" customHeight="1" x14ac:dyDescent="0.3">
      <c r="A128" s="107"/>
      <c r="B128" s="744"/>
      <c r="C128" s="728"/>
      <c r="D128" s="745"/>
      <c r="E128" s="235"/>
      <c r="F128" s="237"/>
      <c r="G128" s="242"/>
      <c r="H128" s="235"/>
      <c r="I128" s="292"/>
      <c r="J128" s="42"/>
      <c r="L128" s="769"/>
    </row>
    <row r="129" spans="1:12" ht="15" customHeight="1" x14ac:dyDescent="0.3">
      <c r="A129" s="106"/>
      <c r="B129" s="773"/>
      <c r="C129" s="774"/>
      <c r="D129" s="775"/>
      <c r="E129" s="247"/>
      <c r="F129" s="247"/>
      <c r="G129" s="247"/>
      <c r="H129" s="247"/>
      <c r="I129" s="26"/>
      <c r="J129" s="26"/>
      <c r="L129" s="769"/>
    </row>
    <row r="130" spans="1:12" ht="15" customHeight="1" x14ac:dyDescent="0.3">
      <c r="A130" s="107"/>
      <c r="B130" s="744"/>
      <c r="C130" s="728"/>
      <c r="D130" s="745"/>
      <c r="E130" s="235"/>
      <c r="F130" s="237"/>
      <c r="G130" s="242"/>
      <c r="H130" s="235"/>
      <c r="I130" s="292"/>
      <c r="J130" s="42"/>
      <c r="L130" s="769"/>
    </row>
    <row r="131" spans="1:12" ht="15" customHeight="1" x14ac:dyDescent="0.3">
      <c r="A131" s="106"/>
      <c r="B131" s="773"/>
      <c r="C131" s="774"/>
      <c r="D131" s="775"/>
      <c r="E131" s="247"/>
      <c r="F131" s="247"/>
      <c r="G131" s="247"/>
      <c r="H131" s="247"/>
      <c r="I131" s="26"/>
      <c r="J131" s="26"/>
      <c r="L131" s="769"/>
    </row>
    <row r="132" spans="1:12" ht="15" customHeight="1" x14ac:dyDescent="0.3">
      <c r="A132" s="107"/>
      <c r="B132" s="744"/>
      <c r="C132" s="728"/>
      <c r="D132" s="745"/>
      <c r="E132" s="235"/>
      <c r="F132" s="237"/>
      <c r="G132" s="242"/>
      <c r="H132" s="235"/>
      <c r="I132" s="292"/>
      <c r="J132" s="42"/>
      <c r="K132" s="8"/>
      <c r="L132" s="769"/>
    </row>
    <row r="133" spans="1:12" ht="15" customHeight="1" x14ac:dyDescent="0.3">
      <c r="A133" s="106"/>
      <c r="B133" s="773"/>
      <c r="C133" s="774"/>
      <c r="D133" s="775"/>
      <c r="E133" s="247"/>
      <c r="F133" s="247"/>
      <c r="G133" s="247"/>
      <c r="H133" s="247"/>
      <c r="I133" s="26"/>
      <c r="J133" s="26"/>
      <c r="L133" s="769"/>
    </row>
    <row r="134" spans="1:12" ht="15" customHeight="1" x14ac:dyDescent="0.3">
      <c r="A134" s="108"/>
      <c r="B134" s="614"/>
      <c r="C134" s="609"/>
      <c r="D134" s="615"/>
      <c r="E134" s="264"/>
      <c r="F134" s="238"/>
      <c r="G134" s="264"/>
      <c r="H134" s="264"/>
      <c r="I134" s="302"/>
      <c r="J134" s="43"/>
      <c r="L134" s="769"/>
    </row>
    <row r="135" spans="1:12" ht="15" customHeight="1" x14ac:dyDescent="0.3">
      <c r="L135" s="769"/>
    </row>
    <row r="136" spans="1:12" ht="15" customHeight="1" x14ac:dyDescent="0.3">
      <c r="L136" s="769"/>
    </row>
    <row r="137" spans="1:12" ht="15" customHeight="1" x14ac:dyDescent="0.3">
      <c r="L137" s="769"/>
    </row>
    <row r="138" spans="1:12" ht="15" customHeight="1" x14ac:dyDescent="0.3">
      <c r="L138" s="769"/>
    </row>
    <row r="139" spans="1:12" ht="15" customHeight="1" x14ac:dyDescent="0.3">
      <c r="L139" s="769"/>
    </row>
    <row r="140" spans="1:12" ht="15" customHeight="1" x14ac:dyDescent="0.3">
      <c r="L140" s="769"/>
    </row>
    <row r="141" spans="1:12" ht="15" customHeight="1" x14ac:dyDescent="0.3">
      <c r="K141" s="7"/>
      <c r="L141" s="769"/>
    </row>
    <row r="142" spans="1:12" ht="15" customHeight="1" x14ac:dyDescent="0.3">
      <c r="K142" s="9"/>
      <c r="L142" s="769"/>
    </row>
    <row r="143" spans="1:12" ht="15" customHeight="1" x14ac:dyDescent="0.3">
      <c r="L143" s="769"/>
    </row>
    <row r="144" spans="1:12" ht="15" customHeight="1" x14ac:dyDescent="0.3">
      <c r="K144" s="9"/>
      <c r="L144" s="769"/>
    </row>
    <row r="145" spans="1:12" ht="15" customHeight="1" x14ac:dyDescent="0.3">
      <c r="K145" s="9"/>
      <c r="L145" s="769"/>
    </row>
    <row r="146" spans="1:12" ht="15" customHeight="1" x14ac:dyDescent="0.3">
      <c r="K146" s="9"/>
      <c r="L146" s="769"/>
    </row>
    <row r="147" spans="1:12" ht="15" customHeight="1" x14ac:dyDescent="0.3">
      <c r="K147" s="9"/>
      <c r="L147" s="769"/>
    </row>
    <row r="148" spans="1:12" ht="15" customHeight="1" x14ac:dyDescent="0.3">
      <c r="K148" s="9"/>
      <c r="L148" s="769"/>
    </row>
    <row r="149" spans="1:12" ht="15" customHeight="1" x14ac:dyDescent="0.3">
      <c r="K149" s="9"/>
      <c r="L149" s="769"/>
    </row>
    <row r="150" spans="1:12" ht="15" customHeight="1" x14ac:dyDescent="0.3">
      <c r="K150" s="9"/>
      <c r="L150" s="769"/>
    </row>
    <row r="151" spans="1:12" ht="15" customHeight="1" x14ac:dyDescent="0.3">
      <c r="K151" s="9"/>
      <c r="L151" s="769"/>
    </row>
    <row r="152" spans="1:12" ht="15" customHeight="1" x14ac:dyDescent="0.3">
      <c r="K152" s="9"/>
      <c r="L152" s="769"/>
    </row>
    <row r="153" spans="1:12" ht="15" customHeight="1" x14ac:dyDescent="0.3">
      <c r="K153" s="9"/>
      <c r="L153" s="769"/>
    </row>
    <row r="154" spans="1:12" ht="15" customHeight="1" x14ac:dyDescent="0.3">
      <c r="L154" s="769"/>
    </row>
    <row r="155" spans="1:12" ht="15" customHeight="1" x14ac:dyDescent="0.3">
      <c r="L155" s="769"/>
    </row>
    <row r="156" spans="1:12" ht="15" customHeight="1" x14ac:dyDescent="0.3">
      <c r="L156" s="769"/>
    </row>
    <row r="157" spans="1:12" ht="15" customHeight="1" x14ac:dyDescent="0.3">
      <c r="L157" s="769"/>
    </row>
    <row r="158" spans="1:12" ht="15" customHeight="1" x14ac:dyDescent="0.3">
      <c r="L158" s="817" t="s">
        <v>3324</v>
      </c>
    </row>
    <row r="159" spans="1:12" ht="15" customHeight="1" thickBot="1" x14ac:dyDescent="0.35">
      <c r="L159" s="817"/>
    </row>
    <row r="160" spans="1:12" ht="15" customHeight="1" x14ac:dyDescent="0.3">
      <c r="A160" s="686"/>
      <c r="B160" s="794" t="s">
        <v>3327</v>
      </c>
      <c r="C160" s="794"/>
      <c r="D160" s="794"/>
      <c r="E160" s="794"/>
      <c r="F160" s="794"/>
      <c r="G160" s="794"/>
      <c r="H160" s="794"/>
      <c r="I160" s="738"/>
      <c r="J160" s="664"/>
      <c r="L160" s="817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K161" s="7"/>
      <c r="L161" s="817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L162" s="817"/>
    </row>
    <row r="163" spans="1:12" ht="15" customHeight="1" x14ac:dyDescent="0.3">
      <c r="A163" s="1"/>
      <c r="B163" s="88"/>
      <c r="C163" s="4"/>
      <c r="D163" s="4"/>
      <c r="E163" s="4"/>
      <c r="F163" s="4"/>
      <c r="G163" s="4"/>
      <c r="H163" s="5"/>
      <c r="I163" s="3"/>
      <c r="J163" s="3"/>
      <c r="L163" s="817"/>
    </row>
    <row r="164" spans="1:12" ht="15" customHeight="1" x14ac:dyDescent="0.3">
      <c r="A164" s="667"/>
      <c r="B164" s="669" t="s">
        <v>3328</v>
      </c>
      <c r="C164" s="669"/>
      <c r="D164" s="669"/>
      <c r="E164" s="669"/>
      <c r="F164" s="669"/>
      <c r="G164" s="669"/>
      <c r="H164" s="669"/>
      <c r="I164" s="671"/>
      <c r="J164" s="672"/>
      <c r="K164" s="9"/>
      <c r="L164" s="817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817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3430</v>
      </c>
      <c r="L166" s="817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L167" s="817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K168" s="7"/>
      <c r="L168" s="817"/>
    </row>
    <row r="169" spans="1:12" ht="15" customHeight="1" x14ac:dyDescent="0.3">
      <c r="A169" s="106">
        <f>Sheet1!A2184</f>
        <v>555099110900</v>
      </c>
      <c r="B169" s="773" t="str">
        <f>IFERROR(VLOOKUP(A169,Sheet1!$A$4:$H$2722,5,0),"-")</f>
        <v>Diblu polistiren cui plastic 6*90 mm E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>buc</v>
      </c>
      <c r="F169" s="247">
        <f>IFERROR(VLOOKUP(A169,Sheet1!$A$4:$N$2722,9,1),"-")</f>
        <v>6</v>
      </c>
      <c r="G169" s="247">
        <f>IFERROR(VLOOKUP(A169,Sheet1!$A$4:$N$2722,10,1),"-")</f>
        <v>0</v>
      </c>
      <c r="H169" s="247">
        <f>IFERROR(VLOOKUP(A169,Sheet1!$A$4:$N$2722,11,1),"-")</f>
        <v>90</v>
      </c>
      <c r="I169" s="26">
        <f>IFERROR(VLOOKUP($A169,Sheet1!$A$4:$H$2722,8,1),"-")</f>
        <v>0.2</v>
      </c>
      <c r="J169" s="26">
        <f>I169-(I169*Cuprins!$H$46)</f>
        <v>0.2</v>
      </c>
      <c r="L169" s="817"/>
    </row>
    <row r="170" spans="1:12" ht="15" customHeight="1" x14ac:dyDescent="0.3">
      <c r="A170" s="107">
        <f>Sheet1!A2185</f>
        <v>555099111400</v>
      </c>
      <c r="B170" s="744" t="str">
        <f>IFERROR(VLOOKUP(A170,Sheet1!$A$4:$H$2722,5,0),"-")</f>
        <v>Diblu polistiren cui plastic 6*140 mm E</v>
      </c>
      <c r="C170" s="728"/>
      <c r="D170" s="745"/>
      <c r="E170" s="235" t="str">
        <f>IFERROR(VLOOKUP(A170,Sheet1!$A$4:$N$2722,7,1),"-")</f>
        <v>buc</v>
      </c>
      <c r="F170" s="237">
        <f>IFERROR(VLOOKUP(A170,Sheet1!$A$4:$N$2722,9,1),"-")</f>
        <v>6</v>
      </c>
      <c r="G170" s="242">
        <f>IFERROR(VLOOKUP(A170,Sheet1!$A$4:$N$2722,10,1),"-")</f>
        <v>0</v>
      </c>
      <c r="H170" s="235">
        <f>IFERROR(VLOOKUP(A170,Sheet1!$A$4:$N$2722,11,1),"-")</f>
        <v>140</v>
      </c>
      <c r="I170" s="292">
        <f>IFERROR(VLOOKUP($A170,Sheet1!$A$4:$H$2722,8,1),"-")</f>
        <v>0.21</v>
      </c>
      <c r="J170" s="42">
        <f>I170-(I170*Cuprins!$H$46)</f>
        <v>0.21</v>
      </c>
      <c r="L170" s="817"/>
    </row>
    <row r="171" spans="1:12" ht="15" customHeight="1" x14ac:dyDescent="0.3">
      <c r="A171" s="106">
        <f>Sheet1!A2186</f>
        <v>555099120500</v>
      </c>
      <c r="B171" s="773" t="str">
        <f>IFERROR(VLOOKUP(A171,Sheet1!$A$4:$H$2722,5,0),"-")</f>
        <v>Diblu polistiren cui plastic 10*90 mm E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>buc</v>
      </c>
      <c r="F171" s="247">
        <f>IFERROR(VLOOKUP(A171,Sheet1!$A$4:$N$2722,9,1),"-")</f>
        <v>10</v>
      </c>
      <c r="G171" s="247">
        <f>IFERROR(VLOOKUP(A171,Sheet1!$A$4:$N$2722,10,1),"-")</f>
        <v>0</v>
      </c>
      <c r="H171" s="247">
        <f>IFERROR(VLOOKUP(A171,Sheet1!$A$4:$N$2722,11,1),"-")</f>
        <v>90</v>
      </c>
      <c r="I171" s="26">
        <f>IFERROR(VLOOKUP($A171,Sheet1!$A$4:$H$2722,8,1),"-")</f>
        <v>0.18</v>
      </c>
      <c r="J171" s="26">
        <f>I171-(I171*Cuprins!$H$46)</f>
        <v>0.18</v>
      </c>
      <c r="L171" s="817"/>
    </row>
    <row r="172" spans="1:12" ht="15" customHeight="1" x14ac:dyDescent="0.3">
      <c r="A172" s="107">
        <f>Sheet1!A2187</f>
        <v>555099120600</v>
      </c>
      <c r="B172" s="744" t="str">
        <f>IFERROR(VLOOKUP(A172,Sheet1!$A$4:$H$2722,5,0),"-")</f>
        <v>Diblu polistiren cui plastic 10*60 E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>buc</v>
      </c>
      <c r="F172" s="237">
        <f>IFERROR(VLOOKUP(A172,Sheet1!$A$4:$N$2722,9,1),"-")</f>
        <v>10</v>
      </c>
      <c r="G172" s="242">
        <f>IFERROR(VLOOKUP(A172,Sheet1!$A$4:$N$2722,10,1),"-")</f>
        <v>0</v>
      </c>
      <c r="H172" s="235">
        <f>IFERROR(VLOOKUP(A172,Sheet1!$A$4:$N$2722,11,1),"-")</f>
        <v>60</v>
      </c>
      <c r="I172" s="292">
        <f>IFERROR(VLOOKUP($A172,Sheet1!$A$4:$H$2722,8,1),"-")</f>
        <v>1.78</v>
      </c>
      <c r="J172" s="42">
        <f>I172-(I172*Cuprins!$H$46)</f>
        <v>1.78</v>
      </c>
      <c r="L172" s="817"/>
    </row>
    <row r="173" spans="1:12" ht="15" customHeight="1" x14ac:dyDescent="0.3">
      <c r="A173" s="106">
        <f>Sheet1!A2188</f>
        <v>555099120700</v>
      </c>
      <c r="B173" s="773" t="str">
        <f>IFERROR(VLOOKUP(A173,Sheet1!$A$4:$H$2722,5,0),"-")</f>
        <v>Diblu polistiren cui plastic 10*70 mm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>buc</v>
      </c>
      <c r="F173" s="247">
        <f>IFERROR(VLOOKUP(A173,Sheet1!$A$4:$N$2722,9,1),"-")</f>
        <v>10</v>
      </c>
      <c r="G173" s="247">
        <f>IFERROR(VLOOKUP(A173,Sheet1!$A$4:$N$2722,10,1),"-")</f>
        <v>0</v>
      </c>
      <c r="H173" s="247">
        <f>IFERROR(VLOOKUP(A173,Sheet1!$A$4:$N$2722,11,1),"-")</f>
        <v>70</v>
      </c>
      <c r="I173" s="26">
        <f>IFERROR(VLOOKUP($A173,Sheet1!$A$4:$H$2722,8,1),"-")</f>
        <v>0.18</v>
      </c>
      <c r="J173" s="26">
        <f>I173-(I173*Cuprins!$H$46)</f>
        <v>0.18</v>
      </c>
      <c r="K173" s="9"/>
      <c r="L173" s="494">
        <f>L121+1</f>
        <v>141</v>
      </c>
    </row>
    <row r="174" spans="1:12" ht="15" customHeight="1" x14ac:dyDescent="0.3">
      <c r="A174" s="107">
        <f>Sheet1!A2189</f>
        <v>555099120800</v>
      </c>
      <c r="B174" s="744" t="str">
        <f>IFERROR(VLOOKUP(A174,Sheet1!$A$4:$H$2722,5,0),"-")</f>
        <v>Diblu polistiren cui plastic 6*160 mm E</v>
      </c>
      <c r="C174" s="728" t="e">
        <f>VLOOKUP(#REF!,Sheet1!$A$4:$H$2722,7,1)</f>
        <v>#REF!</v>
      </c>
      <c r="D174" s="745" t="e">
        <f>VLOOKUP(#REF!,Sheet1!$A$4:$H$2722,7,1)</f>
        <v>#REF!</v>
      </c>
      <c r="E174" s="235" t="str">
        <f>IFERROR(VLOOKUP(A174,Sheet1!$A$4:$N$2722,7,1),"-")</f>
        <v>buc</v>
      </c>
      <c r="F174" s="237">
        <f>IFERROR(VLOOKUP(A174,Sheet1!$A$4:$N$2722,9,1),"-")</f>
        <v>6</v>
      </c>
      <c r="G174" s="242">
        <f>IFERROR(VLOOKUP(A174,Sheet1!$A$4:$N$2722,10,1),"-")</f>
        <v>0</v>
      </c>
      <c r="H174" s="235">
        <f>IFERROR(VLOOKUP(A174,Sheet1!$A$4:$N$2722,11,1),"-")</f>
        <v>160</v>
      </c>
      <c r="I174" s="292">
        <f>IFERROR(VLOOKUP($A174,Sheet1!$A$4:$H$2722,8,1),"-")</f>
        <v>0.23</v>
      </c>
      <c r="J174" s="42">
        <f>I174-(I174*Cuprins!$H$46)</f>
        <v>0.23</v>
      </c>
      <c r="L174" s="494"/>
    </row>
    <row r="175" spans="1:12" ht="15" customHeight="1" x14ac:dyDescent="0.3">
      <c r="A175" s="106">
        <f>Sheet1!A2190</f>
        <v>555099120900</v>
      </c>
      <c r="B175" s="773" t="str">
        <f>IFERROR(VLOOKUP(A175,Sheet1!$A$4:$H$2722,5,0),"-")</f>
        <v>Diblu polistiren cui plastic 10*90 mm I</v>
      </c>
      <c r="C175" s="774" t="e">
        <f>VLOOKUP(#REF!,Sheet1!$A$4:$H$2722,7,1)</f>
        <v>#REF!</v>
      </c>
      <c r="D175" s="775" t="e">
        <f>VLOOKUP(#REF!,Sheet1!$A$4:$H$2722,7,1)</f>
        <v>#REF!</v>
      </c>
      <c r="E175" s="247" t="str">
        <f>IFERROR(VLOOKUP(A175,Sheet1!$A$4:$N$2722,7,1),"-")</f>
        <v>buc</v>
      </c>
      <c r="F175" s="247">
        <f>IFERROR(VLOOKUP(A175,Sheet1!$A$4:$N$2722,9,1),"-")</f>
        <v>10</v>
      </c>
      <c r="G175" s="247">
        <f>IFERROR(VLOOKUP(A175,Sheet1!$A$4:$N$2722,10,1),"-")</f>
        <v>0</v>
      </c>
      <c r="H175" s="247">
        <f>IFERROR(VLOOKUP(A175,Sheet1!$A$4:$N$2722,11,1),"-")</f>
        <v>90</v>
      </c>
      <c r="I175" s="26">
        <f>IFERROR(VLOOKUP($A175,Sheet1!$A$4:$H$2722,8,1),"-")</f>
        <v>0.21</v>
      </c>
      <c r="J175" s="26">
        <f>I175-(I175*Cuprins!$H$46)</f>
        <v>0.21</v>
      </c>
      <c r="L175" s="769" t="s">
        <v>3325</v>
      </c>
    </row>
    <row r="176" spans="1:12" ht="15" customHeight="1" x14ac:dyDescent="0.3">
      <c r="A176" s="107">
        <f>Sheet1!A2191</f>
        <v>555099121000</v>
      </c>
      <c r="B176" s="744" t="str">
        <f>IFERROR(VLOOKUP(A176,Sheet1!$A$4:$H$2722,5,0),"-")</f>
        <v>Diblu polistiren cui plastic 10*100 mm E</v>
      </c>
      <c r="C176" s="728" t="e">
        <f>VLOOKUP(#REF!,Sheet1!$A$4:$H$2722,7,1)</f>
        <v>#REF!</v>
      </c>
      <c r="D176" s="745" t="e">
        <f>VLOOKUP(#REF!,Sheet1!$A$4:$H$2722,7,1)</f>
        <v>#REF!</v>
      </c>
      <c r="E176" s="235" t="str">
        <f>IFERROR(VLOOKUP(A176,Sheet1!$A$4:$N$2722,7,1),"-")</f>
        <v>buc</v>
      </c>
      <c r="F176" s="237">
        <f>IFERROR(VLOOKUP(A176,Sheet1!$A$4:$N$2722,9,1),"-")</f>
        <v>10</v>
      </c>
      <c r="G176" s="242">
        <f>IFERROR(VLOOKUP(A176,Sheet1!$A$4:$N$2722,10,1),"-")</f>
        <v>0</v>
      </c>
      <c r="H176" s="235">
        <f>IFERROR(VLOOKUP(A176,Sheet1!$A$4:$N$2722,11,1),"-")</f>
        <v>100</v>
      </c>
      <c r="I176" s="292">
        <f>IFERROR(VLOOKUP($A176,Sheet1!$A$4:$H$2722,8,1),"-")</f>
        <v>0.2</v>
      </c>
      <c r="J176" s="42">
        <f>I176-(I176*Cuprins!$H$46)</f>
        <v>0.2</v>
      </c>
      <c r="L176" s="769"/>
    </row>
    <row r="177" spans="1:12" ht="15" customHeight="1" x14ac:dyDescent="0.3">
      <c r="A177" s="106">
        <f>Sheet1!A2192</f>
        <v>555099121100</v>
      </c>
      <c r="B177" s="773" t="str">
        <f>IFERROR(VLOOKUP(A177,Sheet1!$A$4:$H$2722,5,0),"-")</f>
        <v xml:space="preserve">Diblu polistiren cui plastic 10*110 mm </v>
      </c>
      <c r="C177" s="774" t="e">
        <f>VLOOKUP(#REF!,Sheet1!$A$4:$H$2722,7,1)</f>
        <v>#REF!</v>
      </c>
      <c r="D177" s="775" t="e">
        <f>VLOOKUP(#REF!,Sheet1!$A$4:$H$2722,7,1)</f>
        <v>#REF!</v>
      </c>
      <c r="E177" s="247" t="str">
        <f>IFERROR(VLOOKUP(A177,Sheet1!$A$4:$N$2722,7,1),"-")</f>
        <v>buc</v>
      </c>
      <c r="F177" s="247">
        <f>IFERROR(VLOOKUP(A177,Sheet1!$A$4:$N$2722,9,1),"-")</f>
        <v>10</v>
      </c>
      <c r="G177" s="247">
        <f>IFERROR(VLOOKUP(A177,Sheet1!$A$4:$N$2722,10,1),"-")</f>
        <v>0</v>
      </c>
      <c r="H177" s="247">
        <f>IFERROR(VLOOKUP(A177,Sheet1!$A$4:$N$2722,11,1),"-")</f>
        <v>110</v>
      </c>
      <c r="I177" s="26">
        <f>IFERROR(VLOOKUP($A177,Sheet1!$A$4:$H$2722,8,1),"-")</f>
        <v>0.23</v>
      </c>
      <c r="J177" s="26">
        <f>I177-(I177*Cuprins!$H$46)</f>
        <v>0.23</v>
      </c>
      <c r="L177" s="769"/>
    </row>
    <row r="178" spans="1:12" ht="15" customHeight="1" x14ac:dyDescent="0.3">
      <c r="A178" s="107">
        <f>Sheet1!A2193</f>
        <v>555099121200</v>
      </c>
      <c r="B178" s="744" t="str">
        <f>IFERROR(VLOOKUP(A178,Sheet1!$A$4:$H$2722,5,0),"-")</f>
        <v>Diblu polistiren cui plastic 6*120 mm E</v>
      </c>
      <c r="C178" s="728" t="e">
        <f>VLOOKUP(#REF!,Sheet1!$A$4:$H$2722,7,1)</f>
        <v>#REF!</v>
      </c>
      <c r="D178" s="745" t="e">
        <f>VLOOKUP(#REF!,Sheet1!$A$4:$H$2722,7,1)</f>
        <v>#REF!</v>
      </c>
      <c r="E178" s="235" t="str">
        <f>IFERROR(VLOOKUP(A178,Sheet1!$A$4:$N$2722,7,1),"-")</f>
        <v>buc</v>
      </c>
      <c r="F178" s="237">
        <f>IFERROR(VLOOKUP(A178,Sheet1!$A$4:$N$2722,9,1),"-")</f>
        <v>6</v>
      </c>
      <c r="G178" s="242">
        <f>IFERROR(VLOOKUP(A178,Sheet1!$A$4:$N$2722,10,1),"-")</f>
        <v>0</v>
      </c>
      <c r="H178" s="235">
        <f>IFERROR(VLOOKUP(A178,Sheet1!$A$4:$N$2722,11,1),"-")</f>
        <v>120</v>
      </c>
      <c r="I178" s="292">
        <f>IFERROR(VLOOKUP($A178,Sheet1!$A$4:$H$2722,8,1),"-")</f>
        <v>0.2</v>
      </c>
      <c r="J178" s="42">
        <f>I178-(I178*Cuprins!$H$46)</f>
        <v>0.2</v>
      </c>
      <c r="L178" s="769"/>
    </row>
    <row r="179" spans="1:12" ht="15" customHeight="1" x14ac:dyDescent="0.3">
      <c r="A179" s="106">
        <f>Sheet1!A2194</f>
        <v>555099121400</v>
      </c>
      <c r="B179" s="773" t="str">
        <f>IFERROR(VLOOKUP(A179,Sheet1!$A$4:$H$2722,5,0),"-")</f>
        <v>Diblu polistiren cui plastic 10*140 mm E</v>
      </c>
      <c r="C179" s="774" t="e">
        <f>VLOOKUP(#REF!,Sheet1!$A$4:$H$2722,7,1)</f>
        <v>#REF!</v>
      </c>
      <c r="D179" s="775" t="e">
        <f>VLOOKUP(#REF!,Sheet1!$A$4:$H$2722,7,1)</f>
        <v>#REF!</v>
      </c>
      <c r="E179" s="247" t="str">
        <f>IFERROR(VLOOKUP(A179,Sheet1!$A$4:$N$2722,7,1),"-")</f>
        <v>buc</v>
      </c>
      <c r="F179" s="247">
        <f>IFERROR(VLOOKUP(A179,Sheet1!$A$4:$N$2722,9,1),"-")</f>
        <v>10</v>
      </c>
      <c r="G179" s="247">
        <f>IFERROR(VLOOKUP(A179,Sheet1!$A$4:$N$2722,10,1),"-")</f>
        <v>0</v>
      </c>
      <c r="H179" s="247">
        <f>IFERROR(VLOOKUP(A179,Sheet1!$A$4:$N$2722,11,1),"-")</f>
        <v>140</v>
      </c>
      <c r="I179" s="26">
        <f>IFERROR(VLOOKUP($A179,Sheet1!$A$4:$H$2722,8,1),"-")</f>
        <v>0.23</v>
      </c>
      <c r="J179" s="26">
        <f>I179-(I179*Cuprins!$H$46)</f>
        <v>0.23</v>
      </c>
      <c r="L179" s="769"/>
    </row>
    <row r="180" spans="1:12" ht="15" customHeight="1" x14ac:dyDescent="0.3">
      <c r="A180" s="107">
        <f>Sheet1!A2195</f>
        <v>555099121600</v>
      </c>
      <c r="B180" s="744" t="str">
        <f>IFERROR(VLOOKUP(A180,Sheet1!$A$4:$H$2722,5,0),"-")</f>
        <v>Diblu polistiren cui plastic 10*160 mm E</v>
      </c>
      <c r="C180" s="728" t="e">
        <f>VLOOKUP(#REF!,Sheet1!$A$4:$H$2722,7,1)</f>
        <v>#REF!</v>
      </c>
      <c r="D180" s="745" t="e">
        <f>VLOOKUP(#REF!,Sheet1!$A$4:$H$2722,7,1)</f>
        <v>#REF!</v>
      </c>
      <c r="E180" s="235" t="str">
        <f>IFERROR(VLOOKUP(A180,Sheet1!$A$4:$N$2722,7,1),"-")</f>
        <v>buc</v>
      </c>
      <c r="F180" s="237">
        <f>IFERROR(VLOOKUP(A180,Sheet1!$A$4:$N$2722,9,1),"-")</f>
        <v>10</v>
      </c>
      <c r="G180" s="242">
        <f>IFERROR(VLOOKUP(A180,Sheet1!$A$4:$N$2722,10,1),"-")</f>
        <v>0</v>
      </c>
      <c r="H180" s="235">
        <f>IFERROR(VLOOKUP(A180,Sheet1!$A$4:$N$2722,11,1),"-")</f>
        <v>160</v>
      </c>
      <c r="I180" s="292">
        <f>IFERROR(VLOOKUP($A180,Sheet1!$A$4:$H$2722,8,1),"-")</f>
        <v>0.27</v>
      </c>
      <c r="J180" s="42">
        <f>I180-(I180*Cuprins!$H$46)</f>
        <v>0.27</v>
      </c>
      <c r="L180" s="769"/>
    </row>
    <row r="181" spans="1:12" ht="15" customHeight="1" x14ac:dyDescent="0.3">
      <c r="A181" s="106">
        <f>Sheet1!A2196</f>
        <v>555099121800</v>
      </c>
      <c r="B181" s="773" t="str">
        <f>IFERROR(VLOOKUP(A181,Sheet1!$A$4:$H$2722,5,0),"-")</f>
        <v>Diblu polistiren cui plastic 10*180 mm E</v>
      </c>
      <c r="C181" s="774" t="e">
        <f>VLOOKUP(#REF!,Sheet1!$A$4:$H$2722,7,1)</f>
        <v>#REF!</v>
      </c>
      <c r="D181" s="775" t="e">
        <f>VLOOKUP(#REF!,Sheet1!$A$4:$H$2722,7,1)</f>
        <v>#REF!</v>
      </c>
      <c r="E181" s="247" t="str">
        <f>IFERROR(VLOOKUP(A181,Sheet1!$A$4:$N$2722,7,1),"-")</f>
        <v>buc</v>
      </c>
      <c r="F181" s="247">
        <f>IFERROR(VLOOKUP(A181,Sheet1!$A$4:$N$2722,9,1),"-")</f>
        <v>10</v>
      </c>
      <c r="G181" s="247">
        <f>IFERROR(VLOOKUP(A181,Sheet1!$A$4:$N$2722,10,1),"-")</f>
        <v>0</v>
      </c>
      <c r="H181" s="247">
        <f>IFERROR(VLOOKUP(A181,Sheet1!$A$4:$N$2722,11,1),"-")</f>
        <v>180</v>
      </c>
      <c r="I181" s="26">
        <f>IFERROR(VLOOKUP($A181,Sheet1!$A$4:$H$2722,8,1),"-")</f>
        <v>0.31</v>
      </c>
      <c r="J181" s="26">
        <f>I181-(I181*Cuprins!$H$46)</f>
        <v>0.31</v>
      </c>
      <c r="L181" s="769"/>
    </row>
    <row r="182" spans="1:12" ht="15" customHeight="1" x14ac:dyDescent="0.3">
      <c r="A182" s="107">
        <f>Sheet1!A2197</f>
        <v>555099122000</v>
      </c>
      <c r="B182" s="744" t="str">
        <f>IFERROR(VLOOKUP(A182,Sheet1!$A$4:$H$2722,5,0),"-")</f>
        <v>Diblu polistiren cui plastic 10*200 mm E</v>
      </c>
      <c r="C182" s="728" t="e">
        <f>VLOOKUP(#REF!,Sheet1!$A$4:$H$2722,7,1)</f>
        <v>#REF!</v>
      </c>
      <c r="D182" s="745" t="e">
        <f>VLOOKUP(#REF!,Sheet1!$A$4:$H$2722,7,1)</f>
        <v>#REF!</v>
      </c>
      <c r="E182" s="235" t="str">
        <f>IFERROR(VLOOKUP(A182,Sheet1!$A$4:$N$2722,7,1),"-")</f>
        <v>buc</v>
      </c>
      <c r="F182" s="237">
        <f>IFERROR(VLOOKUP(A182,Sheet1!$A$4:$N$2722,9,1),"-")</f>
        <v>10</v>
      </c>
      <c r="G182" s="242">
        <f>IFERROR(VLOOKUP(A182,Sheet1!$A$4:$N$2722,10,1),"-")</f>
        <v>0</v>
      </c>
      <c r="H182" s="235">
        <f>IFERROR(VLOOKUP(A182,Sheet1!$A$4:$N$2722,11,1),"-")</f>
        <v>200</v>
      </c>
      <c r="I182" s="292">
        <f>IFERROR(VLOOKUP($A182,Sheet1!$A$4:$H$2722,8,1),"-")</f>
        <v>0.4</v>
      </c>
      <c r="J182" s="42">
        <f>I182-(I182*Cuprins!$H$46)</f>
        <v>0.4</v>
      </c>
      <c r="L182" s="769"/>
    </row>
    <row r="183" spans="1:12" ht="15" customHeight="1" x14ac:dyDescent="0.3">
      <c r="A183" s="106">
        <f>Sheet1!A2198</f>
        <v>555099122600</v>
      </c>
      <c r="B183" s="773" t="str">
        <f>IFERROR(VLOOKUP(A183,Sheet1!$A$4:$H$2722,5,0),"-")</f>
        <v>Diblu polistiren cui plastic 10*260 mm E</v>
      </c>
      <c r="C183" s="774" t="e">
        <f>VLOOKUP(#REF!,Sheet1!$A$4:$H$2722,7,1)</f>
        <v>#REF!</v>
      </c>
      <c r="D183" s="775" t="e">
        <f>VLOOKUP(#REF!,Sheet1!$A$4:$H$2722,7,1)</f>
        <v>#REF!</v>
      </c>
      <c r="E183" s="247" t="str">
        <f>IFERROR(VLOOKUP(A183,Sheet1!$A$4:$N$2722,7,1),"-")</f>
        <v>buc</v>
      </c>
      <c r="F183" s="247">
        <f>IFERROR(VLOOKUP(A183,Sheet1!$A$4:$N$2722,9,1),"-")</f>
        <v>10</v>
      </c>
      <c r="G183" s="247">
        <f>IFERROR(VLOOKUP(A183,Sheet1!$A$4:$N$2722,10,1),"-")</f>
        <v>0</v>
      </c>
      <c r="H183" s="247">
        <f>IFERROR(VLOOKUP(A183,Sheet1!$A$4:$N$2722,11,1),"-")</f>
        <v>260</v>
      </c>
      <c r="I183" s="26">
        <f>IFERROR(VLOOKUP($A183,Sheet1!$A$4:$H$2722,8,1),"-")</f>
        <v>90.28</v>
      </c>
      <c r="J183" s="26">
        <f>I183-(I183*Cuprins!$H$46)</f>
        <v>90.28</v>
      </c>
      <c r="L183" s="769"/>
    </row>
    <row r="184" spans="1:12" ht="15" customHeight="1" x14ac:dyDescent="0.3">
      <c r="A184" s="107">
        <f>Sheet1!A2199</f>
        <v>555099220200</v>
      </c>
      <c r="B184" s="744" t="str">
        <f>IFERROR(VLOOKUP(A184,Sheet1!$A$4:$H$2722,5,0),"-")</f>
        <v>Diblu polistiren cui plastic 6*140 mm E</v>
      </c>
      <c r="C184" s="728" t="e">
        <f>VLOOKUP(#REF!,Sheet1!$A$4:$H$2722,7,1)</f>
        <v>#REF!</v>
      </c>
      <c r="D184" s="745" t="e">
        <f>VLOOKUP(#REF!,Sheet1!$A$4:$H$2722,7,1)</f>
        <v>#REF!</v>
      </c>
      <c r="E184" s="235" t="str">
        <f>IFERROR(VLOOKUP(A184,Sheet1!$A$4:$N$2722,7,1),"-")</f>
        <v>buc</v>
      </c>
      <c r="F184" s="237">
        <f>IFERROR(VLOOKUP(A184,Sheet1!$A$4:$N$2722,9,1),"-")</f>
        <v>6</v>
      </c>
      <c r="G184" s="242">
        <f>IFERROR(VLOOKUP(A184,Sheet1!$A$4:$N$2722,10,1),"-")</f>
        <v>0</v>
      </c>
      <c r="H184" s="235">
        <f>IFERROR(VLOOKUP(A184,Sheet1!$A$4:$N$2722,11,1),"-")</f>
        <v>140</v>
      </c>
      <c r="I184" s="292">
        <f>IFERROR(VLOOKUP($A184,Sheet1!$A$4:$H$2722,8,1),"-")</f>
        <v>0.21</v>
      </c>
      <c r="J184" s="42">
        <f>I184-(I184*Cuprins!$H$46)</f>
        <v>0.21</v>
      </c>
      <c r="L184" s="769"/>
    </row>
    <row r="185" spans="1:12" ht="15" customHeight="1" x14ac:dyDescent="0.3">
      <c r="A185" s="106">
        <f>Sheet1!A2200</f>
        <v>555099220900</v>
      </c>
      <c r="B185" s="773" t="str">
        <f>IFERROR(VLOOKUP(A185,Sheet1!$A$4:$H$2722,5,0),"-")</f>
        <v>Diblu polistiren cui metalic 10*90 mm E</v>
      </c>
      <c r="C185" s="774" t="e">
        <f>VLOOKUP(#REF!,Sheet1!$A$4:$H$2722,7,1)</f>
        <v>#REF!</v>
      </c>
      <c r="D185" s="775" t="e">
        <f>VLOOKUP(#REF!,Sheet1!$A$4:$H$2722,7,1)</f>
        <v>#REF!</v>
      </c>
      <c r="E185" s="247" t="str">
        <f>IFERROR(VLOOKUP(A185,Sheet1!$A$4:$N$2722,7,1),"-")</f>
        <v>buc</v>
      </c>
      <c r="F185" s="247">
        <f>IFERROR(VLOOKUP(A185,Sheet1!$A$4:$N$2722,9,1),"-")</f>
        <v>10</v>
      </c>
      <c r="G185" s="247">
        <f>IFERROR(VLOOKUP(A185,Sheet1!$A$4:$N$2722,10,1),"-")</f>
        <v>0</v>
      </c>
      <c r="H185" s="247">
        <f>IFERROR(VLOOKUP(A185,Sheet1!$A$4:$N$2722,11,1),"-")</f>
        <v>90</v>
      </c>
      <c r="I185" s="26">
        <f>IFERROR(VLOOKUP($A185,Sheet1!$A$4:$H$2722,8,1),"-")</f>
        <v>0.72</v>
      </c>
      <c r="J185" s="26">
        <f>I185-(I185*Cuprins!$H$46)</f>
        <v>0.72</v>
      </c>
      <c r="L185" s="769"/>
    </row>
    <row r="186" spans="1:12" ht="15" customHeight="1" x14ac:dyDescent="0.3">
      <c r="A186" s="107">
        <f>Sheet1!A2201</f>
        <v>555099221100</v>
      </c>
      <c r="B186" s="744" t="str">
        <f>IFERROR(VLOOKUP(A186,Sheet1!$A$4:$H$2722,5,0),"-")</f>
        <v>Diblu polistiren cui metalic 10*110 mm E</v>
      </c>
      <c r="C186" s="728" t="e">
        <f>VLOOKUP(#REF!,Sheet1!$A$4:$H$2722,7,1)</f>
        <v>#REF!</v>
      </c>
      <c r="D186" s="745" t="e">
        <f>VLOOKUP(#REF!,Sheet1!$A$4:$H$2722,7,1)</f>
        <v>#REF!</v>
      </c>
      <c r="E186" s="235" t="str">
        <f>IFERROR(VLOOKUP(A186,Sheet1!$A$4:$N$2722,7,1),"-")</f>
        <v>buc</v>
      </c>
      <c r="F186" s="237">
        <f>IFERROR(VLOOKUP(A186,Sheet1!$A$4:$N$2722,9,1),"-")</f>
        <v>10</v>
      </c>
      <c r="G186" s="242">
        <f>IFERROR(VLOOKUP(A186,Sheet1!$A$4:$N$2722,10,1),"-")</f>
        <v>0</v>
      </c>
      <c r="H186" s="235">
        <f>IFERROR(VLOOKUP(A186,Sheet1!$A$4:$N$2722,11,1),"-")</f>
        <v>110</v>
      </c>
      <c r="I186" s="292">
        <f>IFERROR(VLOOKUP($A186,Sheet1!$A$4:$H$2722,8,1),"-")</f>
        <v>0.8</v>
      </c>
      <c r="J186" s="42">
        <f>I186-(I186*Cuprins!$H$46)</f>
        <v>0.8</v>
      </c>
      <c r="K186" s="7"/>
      <c r="L186" s="769"/>
    </row>
    <row r="187" spans="1:12" ht="15" customHeight="1" x14ac:dyDescent="0.3">
      <c r="A187" s="106">
        <f>Sheet1!A2202</f>
        <v>555099221200</v>
      </c>
      <c r="B187" s="773" t="str">
        <f>IFERROR(VLOOKUP(A187,Sheet1!$A$4:$H$2722,5,0),"-")</f>
        <v>Diblu polistiren cui metalic 10*120 mm E</v>
      </c>
      <c r="C187" s="774" t="e">
        <f>VLOOKUP(#REF!,Sheet1!$A$4:$H$2722,7,1)</f>
        <v>#REF!</v>
      </c>
      <c r="D187" s="775" t="e">
        <f>VLOOKUP(#REF!,Sheet1!$A$4:$H$2722,7,1)</f>
        <v>#REF!</v>
      </c>
      <c r="E187" s="247" t="str">
        <f>IFERROR(VLOOKUP(A187,Sheet1!$A$4:$N$2722,7,1),"-")</f>
        <v>pac</v>
      </c>
      <c r="F187" s="247">
        <f>IFERROR(VLOOKUP(A187,Sheet1!$A$4:$N$2722,9,1),"-")</f>
        <v>10</v>
      </c>
      <c r="G187" s="247">
        <f>IFERROR(VLOOKUP(A187,Sheet1!$A$4:$N$2722,10,1),"-")</f>
        <v>0</v>
      </c>
      <c r="H187" s="247">
        <f>IFERROR(VLOOKUP(A187,Sheet1!$A$4:$N$2722,11,1),"-")</f>
        <v>120</v>
      </c>
      <c r="I187" s="26">
        <f>IFERROR(VLOOKUP($A187,Sheet1!$A$4:$H$2722,8,1),"-")</f>
        <v>169.48</v>
      </c>
      <c r="J187" s="26">
        <f>I187-(I187*Cuprins!$H$46)</f>
        <v>169.48</v>
      </c>
      <c r="L187" s="769"/>
    </row>
    <row r="188" spans="1:12" ht="15" customHeight="1" x14ac:dyDescent="0.3">
      <c r="A188" s="107">
        <f>Sheet1!A2203</f>
        <v>555099221300</v>
      </c>
      <c r="B188" s="744" t="str">
        <f>IFERROR(VLOOKUP(A188,Sheet1!$A$4:$H$2722,5,0),"-")</f>
        <v>Diblu polistiren cui metalic 10*140 mm E</v>
      </c>
      <c r="C188" s="728" t="e">
        <f>VLOOKUP(#REF!,Sheet1!$A$4:$H$2722,7,1)</f>
        <v>#REF!</v>
      </c>
      <c r="D188" s="745" t="e">
        <f>VLOOKUP(#REF!,Sheet1!$A$4:$H$2722,7,1)</f>
        <v>#REF!</v>
      </c>
      <c r="E188" s="235" t="str">
        <f>IFERROR(VLOOKUP(A188,Sheet1!$A$4:$N$2722,7,1),"-")</f>
        <v>buc</v>
      </c>
      <c r="F188" s="237">
        <f>IFERROR(VLOOKUP(A188,Sheet1!$A$4:$N$2722,9,1),"-")</f>
        <v>10</v>
      </c>
      <c r="G188" s="242">
        <f>IFERROR(VLOOKUP(A188,Sheet1!$A$4:$N$2722,10,1),"-")</f>
        <v>0</v>
      </c>
      <c r="H188" s="235">
        <f>IFERROR(VLOOKUP(A188,Sheet1!$A$4:$N$2722,11,1),"-")</f>
        <v>140</v>
      </c>
      <c r="I188" s="292">
        <f>IFERROR(VLOOKUP($A188,Sheet1!$A$4:$H$2722,8,1),"-")</f>
        <v>1.05</v>
      </c>
      <c r="J188" s="42">
        <f>I188-(I188*Cuprins!$H$46)</f>
        <v>1.05</v>
      </c>
      <c r="L188" s="769"/>
    </row>
    <row r="189" spans="1:12" ht="15" customHeight="1" x14ac:dyDescent="0.3">
      <c r="A189" s="106">
        <f>Sheet1!A2204</f>
        <v>555099221400</v>
      </c>
      <c r="B189" s="773" t="str">
        <f>IFERROR(VLOOKUP(A189,Sheet1!$A$4:$H$2722,5,0),"-")</f>
        <v>Diblu polistiren cui metalic 10*140 mm I</v>
      </c>
      <c r="C189" s="774" t="e">
        <f>VLOOKUP(#REF!,Sheet1!$A$4:$H$2722,7,1)</f>
        <v>#REF!</v>
      </c>
      <c r="D189" s="775" t="e">
        <f>VLOOKUP(#REF!,Sheet1!$A$4:$H$2722,7,1)</f>
        <v>#REF!</v>
      </c>
      <c r="E189" s="247" t="str">
        <f>IFERROR(VLOOKUP(A189,Sheet1!$A$4:$N$2722,7,1),"-")</f>
        <v>buc</v>
      </c>
      <c r="F189" s="247">
        <f>IFERROR(VLOOKUP(A189,Sheet1!$A$4:$N$2722,9,1),"-")</f>
        <v>10</v>
      </c>
      <c r="G189" s="247">
        <f>IFERROR(VLOOKUP(A189,Sheet1!$A$4:$N$2722,10,1),"-")</f>
        <v>0</v>
      </c>
      <c r="H189" s="247">
        <f>IFERROR(VLOOKUP(A189,Sheet1!$A$4:$N$2722,11,1),"-")</f>
        <v>140</v>
      </c>
      <c r="I189" s="26">
        <f>IFERROR(VLOOKUP($A189,Sheet1!$A$4:$H$2722,8,1),"-")</f>
        <v>0.57999999999999996</v>
      </c>
      <c r="J189" s="26">
        <f>I189-(I189*Cuprins!$H$46)</f>
        <v>0.57999999999999996</v>
      </c>
      <c r="L189" s="769"/>
    </row>
    <row r="190" spans="1:12" ht="15" customHeight="1" x14ac:dyDescent="0.3">
      <c r="A190" s="107">
        <f>Sheet1!A2205</f>
        <v>555099221600</v>
      </c>
      <c r="B190" s="744" t="str">
        <f>IFERROR(VLOOKUP(A190,Sheet1!$A$4:$H$2722,5,0),"-")</f>
        <v>Diblu polistiren cui metalic 10*160 mm E</v>
      </c>
      <c r="C190" s="728" t="e">
        <f>VLOOKUP(#REF!,Sheet1!$A$4:$H$2722,7,1)</f>
        <v>#REF!</v>
      </c>
      <c r="D190" s="745" t="e">
        <f>VLOOKUP(#REF!,Sheet1!$A$4:$H$2722,7,1)</f>
        <v>#REF!</v>
      </c>
      <c r="E190" s="235" t="str">
        <f>IFERROR(VLOOKUP(A190,Sheet1!$A$4:$N$2722,7,1),"-")</f>
        <v>buc</v>
      </c>
      <c r="F190" s="237">
        <f>IFERROR(VLOOKUP(A190,Sheet1!$A$4:$N$2722,9,1),"-")</f>
        <v>10</v>
      </c>
      <c r="G190" s="242">
        <f>IFERROR(VLOOKUP(A190,Sheet1!$A$4:$N$2722,10,1),"-")</f>
        <v>0</v>
      </c>
      <c r="H190" s="235">
        <f>IFERROR(VLOOKUP(A190,Sheet1!$A$4:$N$2722,11,1),"-")</f>
        <v>160</v>
      </c>
      <c r="I190" s="292">
        <f>IFERROR(VLOOKUP($A190,Sheet1!$A$4:$H$2722,8,1),"-")</f>
        <v>1.1299999999999999</v>
      </c>
      <c r="J190" s="42">
        <f>I190-(I190*Cuprins!$H$46)</f>
        <v>1.1299999999999999</v>
      </c>
      <c r="L190" s="769"/>
    </row>
    <row r="191" spans="1:12" ht="15" customHeight="1" x14ac:dyDescent="0.3">
      <c r="A191" s="106">
        <f>Sheet1!A2206</f>
        <v>555099221700</v>
      </c>
      <c r="B191" s="773" t="str">
        <f>IFERROR(VLOOKUP(A191,Sheet1!$A$4:$H$2722,5,0),"-")</f>
        <v>Diblu polistiren cui metalic 10*160 mm E</v>
      </c>
      <c r="C191" s="774" t="e">
        <f>VLOOKUP(#REF!,Sheet1!$A$4:$H$2722,7,1)</f>
        <v>#REF!</v>
      </c>
      <c r="D191" s="775" t="e">
        <f>VLOOKUP(#REF!,Sheet1!$A$4:$H$2722,7,1)</f>
        <v>#REF!</v>
      </c>
      <c r="E191" s="247" t="str">
        <f>IFERROR(VLOOKUP(A191,Sheet1!$A$4:$N$2722,7,1),"-")</f>
        <v>buc</v>
      </c>
      <c r="F191" s="247">
        <f>IFERROR(VLOOKUP(A191,Sheet1!$A$4:$N$2722,9,1),"-")</f>
        <v>10</v>
      </c>
      <c r="G191" s="247">
        <f>IFERROR(VLOOKUP(A191,Sheet1!$A$4:$N$2722,10,1),"-")</f>
        <v>0</v>
      </c>
      <c r="H191" s="247">
        <f>IFERROR(VLOOKUP(A191,Sheet1!$A$4:$N$2722,11,1),"-")</f>
        <v>160</v>
      </c>
      <c r="I191" s="26">
        <f>IFERROR(VLOOKUP($A191,Sheet1!$A$4:$H$2722,8,1),"-")</f>
        <v>1.1299999999999999</v>
      </c>
      <c r="J191" s="26">
        <f>I191-(I191*Cuprins!$H$46)</f>
        <v>1.1299999999999999</v>
      </c>
      <c r="L191" s="769"/>
    </row>
    <row r="192" spans="1:12" ht="15" customHeight="1" x14ac:dyDescent="0.3">
      <c r="A192" s="107">
        <f>Sheet1!A2207</f>
        <v>555099221900</v>
      </c>
      <c r="B192" s="744" t="str">
        <f>IFERROR(VLOOKUP(A192,Sheet1!$A$4:$H$2722,5,0),"-")</f>
        <v>Diblu polistiren cui metalic 10*180 E</v>
      </c>
      <c r="C192" s="728" t="e">
        <f>VLOOKUP(#REF!,Sheet1!$A$4:$H$2722,7,1)</f>
        <v>#REF!</v>
      </c>
      <c r="D192" s="745" t="e">
        <f>VLOOKUP(#REF!,Sheet1!$A$4:$H$2722,7,1)</f>
        <v>#REF!</v>
      </c>
      <c r="E192" s="235" t="str">
        <f>IFERROR(VLOOKUP(A192,Sheet1!$A$4:$N$2722,7,1),"-")</f>
        <v>buc</v>
      </c>
      <c r="F192" s="237">
        <f>IFERROR(VLOOKUP(A192,Sheet1!$A$4:$N$2722,9,1),"-")</f>
        <v>10</v>
      </c>
      <c r="G192" s="242">
        <f>IFERROR(VLOOKUP(A192,Sheet1!$A$4:$N$2722,10,1),"-")</f>
        <v>0</v>
      </c>
      <c r="H192" s="235">
        <f>IFERROR(VLOOKUP(A192,Sheet1!$A$4:$N$2722,11,1),"-")</f>
        <v>180</v>
      </c>
      <c r="I192" s="292">
        <f>IFERROR(VLOOKUP($A192,Sheet1!$A$4:$H$2722,8,1),"-")</f>
        <v>1.1399999999999999</v>
      </c>
      <c r="J192" s="42">
        <f>I192-(I192*Cuprins!$H$46)</f>
        <v>1.1399999999999999</v>
      </c>
      <c r="L192" s="769"/>
    </row>
    <row r="193" spans="1:12" ht="15" customHeight="1" x14ac:dyDescent="0.3">
      <c r="A193" s="106">
        <f>Sheet1!A2208</f>
        <v>555099222000</v>
      </c>
      <c r="B193" s="773" t="str">
        <f>IFERROR(VLOOKUP(A193,Sheet1!$A$4:$H$2722,5,0),"-")</f>
        <v>Diblu polistiren cui metalic 10*200 mm E</v>
      </c>
      <c r="C193" s="774" t="e">
        <f>VLOOKUP(#REF!,Sheet1!$A$4:$H$2722,7,1)</f>
        <v>#REF!</v>
      </c>
      <c r="D193" s="775" t="e">
        <f>VLOOKUP(#REF!,Sheet1!$A$4:$H$2722,7,1)</f>
        <v>#REF!</v>
      </c>
      <c r="E193" s="247" t="str">
        <f>IFERROR(VLOOKUP(A193,Sheet1!$A$4:$N$2722,7,1),"-")</f>
        <v>buc</v>
      </c>
      <c r="F193" s="247">
        <f>IFERROR(VLOOKUP(A193,Sheet1!$A$4:$N$2722,9,1),"-")</f>
        <v>10</v>
      </c>
      <c r="G193" s="247">
        <f>IFERROR(VLOOKUP(A193,Sheet1!$A$4:$N$2722,10,1),"-")</f>
        <v>0</v>
      </c>
      <c r="H193" s="247">
        <f>IFERROR(VLOOKUP(A193,Sheet1!$A$4:$N$2722,11,1),"-")</f>
        <v>200</v>
      </c>
      <c r="I193" s="26">
        <f>IFERROR(VLOOKUP($A193,Sheet1!$A$4:$H$2722,8,1),"-")</f>
        <v>1.24</v>
      </c>
      <c r="J193" s="26">
        <f>I193-(I193*Cuprins!$H$46)</f>
        <v>1.24</v>
      </c>
      <c r="L193" s="769"/>
    </row>
    <row r="194" spans="1:12" ht="15" customHeight="1" x14ac:dyDescent="0.3">
      <c r="A194" s="107">
        <f>Sheet1!A2210</f>
        <v>555099222200</v>
      </c>
      <c r="B194" s="744" t="str">
        <f>IFERROR(VLOOKUP(A194,Sheet1!$A$4:$H$2722,5,0),"-")</f>
        <v>Diblu polistiren cui metalic 10*220 mm E</v>
      </c>
      <c r="C194" s="728" t="e">
        <f>VLOOKUP(#REF!,Sheet1!$A$4:$H$2722,7,1)</f>
        <v>#REF!</v>
      </c>
      <c r="D194" s="745" t="e">
        <f>VLOOKUP(#REF!,Sheet1!$A$4:$H$2722,7,1)</f>
        <v>#REF!</v>
      </c>
      <c r="E194" s="235" t="str">
        <f>IFERROR(VLOOKUP(A194,Sheet1!$A$4:$N$2722,7,1),"-")</f>
        <v>buc</v>
      </c>
      <c r="F194" s="237">
        <f>IFERROR(VLOOKUP(A194,Sheet1!$A$4:$N$2722,9,1),"-")</f>
        <v>10</v>
      </c>
      <c r="G194" s="242">
        <f>IFERROR(VLOOKUP(A194,Sheet1!$A$4:$N$2722,10,1),"-")</f>
        <v>0</v>
      </c>
      <c r="H194" s="235">
        <f>IFERROR(VLOOKUP(A194,Sheet1!$A$4:$N$2722,11,1),"-")</f>
        <v>220</v>
      </c>
      <c r="I194" s="292">
        <f>IFERROR(VLOOKUP($A194,Sheet1!$A$4:$H$2722,8,1),"-")</f>
        <v>1.49</v>
      </c>
      <c r="J194" s="42">
        <f>I194-(I194*Cuprins!$H$46)</f>
        <v>1.49</v>
      </c>
      <c r="K194" s="8"/>
      <c r="L194" s="769"/>
    </row>
    <row r="195" spans="1:12" ht="15" customHeight="1" x14ac:dyDescent="0.3">
      <c r="A195" s="106">
        <f>Sheet1!A2211</f>
        <v>555099226000</v>
      </c>
      <c r="B195" s="773" t="str">
        <f>IFERROR(VLOOKUP(A195,Sheet1!$A$4:$H$2722,5,0),"-")</f>
        <v>Diblu polistiren cui metalic 10*260 mm E</v>
      </c>
      <c r="C195" s="774" t="e">
        <f>VLOOKUP(#REF!,Sheet1!$A$4:$H$2722,7,1)</f>
        <v>#REF!</v>
      </c>
      <c r="D195" s="775" t="e">
        <f>VLOOKUP(#REF!,Sheet1!$A$4:$H$2722,7,1)</f>
        <v>#REF!</v>
      </c>
      <c r="E195" s="247" t="str">
        <f>IFERROR(VLOOKUP(A195,Sheet1!$A$4:$N$2722,7,1),"-")</f>
        <v>buc</v>
      </c>
      <c r="F195" s="247">
        <f>IFERROR(VLOOKUP(A195,Sheet1!$A$4:$N$2722,9,1),"-")</f>
        <v>10</v>
      </c>
      <c r="G195" s="247">
        <f>IFERROR(VLOOKUP(A195,Sheet1!$A$4:$N$2722,10,1),"-")</f>
        <v>0</v>
      </c>
      <c r="H195" s="247">
        <f>IFERROR(VLOOKUP(A195,Sheet1!$A$4:$N$2722,11,1),"-")</f>
        <v>260</v>
      </c>
      <c r="I195" s="26">
        <f>IFERROR(VLOOKUP($A195,Sheet1!$A$4:$H$2722,8,1),"-")</f>
        <v>1.73</v>
      </c>
      <c r="J195" s="26">
        <f>I195-(I195*Cuprins!$H$46)</f>
        <v>1.73</v>
      </c>
      <c r="L195" s="769"/>
    </row>
    <row r="196" spans="1:12" ht="15" customHeight="1" x14ac:dyDescent="0.3">
      <c r="A196" s="107">
        <f>Sheet1!A2212</f>
        <v>555099230000</v>
      </c>
      <c r="B196" s="744" t="str">
        <f>IFERROR(VLOOKUP(A196,Sheet1!$A$4:$H$2722,5,0),"-")</f>
        <v>Diblu polistiren cui metalic 10*300 mm E</v>
      </c>
      <c r="C196" s="728" t="e">
        <f>VLOOKUP(#REF!,Sheet1!$A$4:$H$2722,7,1)</f>
        <v>#REF!</v>
      </c>
      <c r="D196" s="745" t="e">
        <f>VLOOKUP(#REF!,Sheet1!$A$4:$H$2722,7,1)</f>
        <v>#REF!</v>
      </c>
      <c r="E196" s="235" t="str">
        <f>IFERROR(VLOOKUP(A196,Sheet1!$A$4:$N$2722,7,1),"-")</f>
        <v>buc</v>
      </c>
      <c r="F196" s="237">
        <f>IFERROR(VLOOKUP(A196,Sheet1!$A$4:$N$2722,9,1),"-")</f>
        <v>10</v>
      </c>
      <c r="G196" s="242">
        <f>IFERROR(VLOOKUP(A196,Sheet1!$A$4:$N$2722,10,1),"-")</f>
        <v>0</v>
      </c>
      <c r="H196" s="235">
        <f>IFERROR(VLOOKUP(A196,Sheet1!$A$4:$N$2722,11,1),"-")</f>
        <v>300</v>
      </c>
      <c r="I196" s="292">
        <f>IFERROR(VLOOKUP($A196,Sheet1!$A$4:$H$2722,8,1),"-")</f>
        <v>203.15</v>
      </c>
      <c r="J196" s="42">
        <f>I196-(I196*Cuprins!$H$46)</f>
        <v>203.15</v>
      </c>
      <c r="L196" s="769"/>
    </row>
    <row r="197" spans="1:12" ht="15" customHeight="1" x14ac:dyDescent="0.3">
      <c r="A197" s="106">
        <f>Sheet1!A2213</f>
        <v>555099312000</v>
      </c>
      <c r="B197" s="773" t="str">
        <f>IFERROR(VLOOKUP(A197,Sheet1!$A$4:$H$2722,5,0),"-")</f>
        <v xml:space="preserve">Diblu Izolatie 120 mm LTX </v>
      </c>
      <c r="C197" s="774" t="e">
        <f>VLOOKUP(#REF!,Sheet1!$A$4:$H$2722,7,1)</f>
        <v>#REF!</v>
      </c>
      <c r="D197" s="775" t="e">
        <f>VLOOKUP(#REF!,Sheet1!$A$4:$H$2722,7,1)</f>
        <v>#REF!</v>
      </c>
      <c r="E197" s="247" t="str">
        <f>IFERROR(VLOOKUP(A197,Sheet1!$A$4:$N$2722,7,1),"-")</f>
        <v>buc</v>
      </c>
      <c r="F197" s="247">
        <f>IFERROR(VLOOKUP(A197,Sheet1!$A$4:$N$2722,9,1),"-")</f>
        <v>0</v>
      </c>
      <c r="G197" s="247">
        <f>IFERROR(VLOOKUP(A197,Sheet1!$A$4:$N$2722,10,1),"-")</f>
        <v>0</v>
      </c>
      <c r="H197" s="247">
        <f>IFERROR(VLOOKUP(A197,Sheet1!$A$4:$N$2722,11,1),"-")</f>
        <v>120</v>
      </c>
      <c r="I197" s="26">
        <f>IFERROR(VLOOKUP($A197,Sheet1!$A$4:$H$2722,8,1),"-")</f>
        <v>0.2</v>
      </c>
      <c r="J197" s="26">
        <f>I197-(I197*Cuprins!$H$46)</f>
        <v>0.2</v>
      </c>
      <c r="L197" s="769"/>
    </row>
    <row r="198" spans="1:12" ht="15" customHeight="1" x14ac:dyDescent="0.3">
      <c r="A198" s="107">
        <f>Sheet1!A2214</f>
        <v>555099318000</v>
      </c>
      <c r="B198" s="744" t="str">
        <f>IFERROR(VLOOKUP(A198,Sheet1!$A$4:$H$2722,5,0),"-")</f>
        <v>Diblu Izolatie 6*180 mm</v>
      </c>
      <c r="C198" s="728" t="e">
        <f>VLOOKUP(#REF!,Sheet1!$A$4:$H$2722,7,1)</f>
        <v>#REF!</v>
      </c>
      <c r="D198" s="745" t="e">
        <f>VLOOKUP(#REF!,Sheet1!$A$4:$H$2722,7,1)</f>
        <v>#REF!</v>
      </c>
      <c r="E198" s="235" t="str">
        <f>IFERROR(VLOOKUP(A198,Sheet1!$A$4:$N$2722,7,1),"-")</f>
        <v>buc</v>
      </c>
      <c r="F198" s="237">
        <f>IFERROR(VLOOKUP(A198,Sheet1!$A$4:$N$2722,9,1),"-")</f>
        <v>6</v>
      </c>
      <c r="G198" s="242">
        <f>IFERROR(VLOOKUP(A198,Sheet1!$A$4:$N$2722,10,1),"-")</f>
        <v>0</v>
      </c>
      <c r="H198" s="235">
        <f>IFERROR(VLOOKUP(A198,Sheet1!$A$4:$N$2722,11,1),"-")</f>
        <v>180</v>
      </c>
      <c r="I198" s="292">
        <f>IFERROR(VLOOKUP($A198,Sheet1!$A$4:$H$2722,8,1),"-")</f>
        <v>0.31</v>
      </c>
      <c r="J198" s="42">
        <f>I198-(I198*Cuprins!$H$46)</f>
        <v>0.31</v>
      </c>
      <c r="L198" s="769"/>
    </row>
    <row r="199" spans="1:12" ht="15" customHeight="1" x14ac:dyDescent="0.3">
      <c r="A199" s="106">
        <f>Sheet1!A2215</f>
        <v>555099322000</v>
      </c>
      <c r="B199" s="773" t="str">
        <f>IFERROR(VLOOKUP(A199,Sheet1!$A$4:$H$2722,5,0),"-")</f>
        <v>Diblu Izolatie 10*220 mm I</v>
      </c>
      <c r="C199" s="774" t="e">
        <f>VLOOKUP(#REF!,Sheet1!$A$4:$H$2722,7,1)</f>
        <v>#REF!</v>
      </c>
      <c r="D199" s="775" t="e">
        <f>VLOOKUP(#REF!,Sheet1!$A$4:$H$2722,7,1)</f>
        <v>#REF!</v>
      </c>
      <c r="E199" s="247" t="str">
        <f>IFERROR(VLOOKUP(A199,Sheet1!$A$4:$N$2722,7,1),"-")</f>
        <v>buc</v>
      </c>
      <c r="F199" s="247">
        <f>IFERROR(VLOOKUP(A199,Sheet1!$A$4:$N$2722,9,1),"-")</f>
        <v>10</v>
      </c>
      <c r="G199" s="247">
        <f>IFERROR(VLOOKUP(A199,Sheet1!$A$4:$N$2722,10,1),"-")</f>
        <v>0</v>
      </c>
      <c r="H199" s="247">
        <f>IFERROR(VLOOKUP(A199,Sheet1!$A$4:$N$2722,11,1),"-")</f>
        <v>220</v>
      </c>
      <c r="I199" s="26">
        <f>IFERROR(VLOOKUP($A199,Sheet1!$A$4:$H$2722,8,1),"-")</f>
        <v>0.67</v>
      </c>
      <c r="J199" s="26">
        <f>I199-(I199*Cuprins!$H$46)</f>
        <v>0.67</v>
      </c>
      <c r="L199" s="769"/>
    </row>
    <row r="200" spans="1:12" ht="15" customHeight="1" x14ac:dyDescent="0.3">
      <c r="A200" s="107">
        <f>Sheet1!A2216</f>
        <v>555099510000</v>
      </c>
      <c r="B200" s="744" t="str">
        <f>IFERROR(VLOOKUP(A200,Sheet1!$A$4:$H$2722,5,0),"-")</f>
        <v>Cui metalic TG 55145</v>
      </c>
      <c r="C200" s="728" t="e">
        <f>VLOOKUP(#REF!,Sheet1!$A$4:$H$2722,7,1)</f>
        <v>#REF!</v>
      </c>
      <c r="D200" s="745" t="e">
        <f>VLOOKUP(#REF!,Sheet1!$A$4:$H$2722,7,1)</f>
        <v>#REF!</v>
      </c>
      <c r="E200" s="235" t="str">
        <f>IFERROR(VLOOKUP(A200,Sheet1!$A$4:$N$2722,7,1),"-")</f>
        <v>buc</v>
      </c>
      <c r="F200" s="237">
        <f>IFERROR(VLOOKUP(A200,Sheet1!$A$4:$N$2722,9,1),"-")</f>
        <v>0</v>
      </c>
      <c r="G200" s="242">
        <f>IFERROR(VLOOKUP(A200,Sheet1!$A$4:$N$2722,10,1),"-")</f>
        <v>0</v>
      </c>
      <c r="H200" s="235">
        <f>IFERROR(VLOOKUP(A200,Sheet1!$A$4:$N$2722,11,1),"-")</f>
        <v>0</v>
      </c>
      <c r="I200" s="292">
        <f>IFERROR(VLOOKUP($A200,Sheet1!$A$4:$H$2722,8,1),"-")</f>
        <v>0.18</v>
      </c>
      <c r="J200" s="42">
        <f>I200-(I200*Cuprins!$H$46)</f>
        <v>0.18</v>
      </c>
      <c r="L200" s="769"/>
    </row>
    <row r="201" spans="1:12" ht="15" customHeight="1" x14ac:dyDescent="0.3">
      <c r="A201" s="106">
        <f>Sheet1!A2217</f>
        <v>555099513500</v>
      </c>
      <c r="B201" s="773" t="str">
        <f>IFERROR(VLOOKUP(A201,Sheet1!$A$4:$H$2722,5,0),"-")</f>
        <v>Diblu STR U 2G 135</v>
      </c>
      <c r="C201" s="774" t="e">
        <f>VLOOKUP(#REF!,Sheet1!$A$4:$H$2722,7,1)</f>
        <v>#REF!</v>
      </c>
      <c r="D201" s="775" t="e">
        <f>VLOOKUP(#REF!,Sheet1!$A$4:$H$2722,7,1)</f>
        <v>#REF!</v>
      </c>
      <c r="E201" s="247" t="str">
        <f>IFERROR(VLOOKUP(A201,Sheet1!$A$4:$N$2722,7,1),"-")</f>
        <v>buc</v>
      </c>
      <c r="F201" s="247">
        <f>IFERROR(VLOOKUP(A201,Sheet1!$A$4:$N$2722,9,1),"-")</f>
        <v>8</v>
      </c>
      <c r="G201" s="247">
        <f>IFERROR(VLOOKUP(A201,Sheet1!$A$4:$N$2722,10,1),"-")</f>
        <v>0</v>
      </c>
      <c r="H201" s="247">
        <f>IFERROR(VLOOKUP(A201,Sheet1!$A$4:$N$2722,11,1),"-")</f>
        <v>135</v>
      </c>
      <c r="I201" s="26">
        <f>IFERROR(VLOOKUP($A201,Sheet1!$A$4:$H$2722,8,1),"-")</f>
        <v>1.71</v>
      </c>
      <c r="J201" s="26">
        <f>I201-(I201*Cuprins!$H$46)</f>
        <v>1.71</v>
      </c>
      <c r="L201" s="769"/>
    </row>
    <row r="202" spans="1:12" ht="15" customHeight="1" x14ac:dyDescent="0.3">
      <c r="A202" s="107">
        <f>Sheet1!A2218</f>
        <v>555099515500</v>
      </c>
      <c r="B202" s="744" t="str">
        <f>IFERROR(VLOOKUP(A202,Sheet1!$A$4:$H$2722,5,0),"-")</f>
        <v>Diblu STR U 2G 155</v>
      </c>
      <c r="C202" s="728" t="e">
        <f>VLOOKUP(#REF!,Sheet1!$A$4:$H$2722,7,1)</f>
        <v>#REF!</v>
      </c>
      <c r="D202" s="745" t="e">
        <f>VLOOKUP(#REF!,Sheet1!$A$4:$H$2722,7,1)</f>
        <v>#REF!</v>
      </c>
      <c r="E202" s="235" t="str">
        <f>IFERROR(VLOOKUP(A202,Sheet1!$A$4:$N$2722,7,1),"-")</f>
        <v>buc</v>
      </c>
      <c r="F202" s="237">
        <f>IFERROR(VLOOKUP(A202,Sheet1!$A$4:$N$2722,9,1),"-")</f>
        <v>8</v>
      </c>
      <c r="G202" s="242">
        <f>IFERROR(VLOOKUP(A202,Sheet1!$A$4:$N$2722,10,1),"-")</f>
        <v>0</v>
      </c>
      <c r="H202" s="235">
        <f>IFERROR(VLOOKUP(A202,Sheet1!$A$4:$N$2722,11,1),"-")</f>
        <v>155</v>
      </c>
      <c r="I202" s="292">
        <f>IFERROR(VLOOKUP($A202,Sheet1!$A$4:$H$2722,8,1),"-")</f>
        <v>2.5499999999999998</v>
      </c>
      <c r="J202" s="42">
        <f>I202-(I202*Cuprins!$H$46)</f>
        <v>2.5499999999999998</v>
      </c>
      <c r="L202" s="769"/>
    </row>
    <row r="203" spans="1:12" ht="15" customHeight="1" x14ac:dyDescent="0.3">
      <c r="A203" s="106">
        <f>Sheet1!A2219</f>
        <v>555099517500</v>
      </c>
      <c r="B203" s="773" t="str">
        <f>IFERROR(VLOOKUP(A203,Sheet1!$A$4:$H$2722,5,0),"-")</f>
        <v>Diblu STR U 2G 175</v>
      </c>
      <c r="C203" s="774" t="e">
        <f>VLOOKUP(#REF!,Sheet1!$A$4:$H$2722,7,1)</f>
        <v>#REF!</v>
      </c>
      <c r="D203" s="775" t="e">
        <f>VLOOKUP(#REF!,Sheet1!$A$4:$H$2722,7,1)</f>
        <v>#REF!</v>
      </c>
      <c r="E203" s="247" t="str">
        <f>IFERROR(VLOOKUP(A203,Sheet1!$A$4:$N$2722,7,1),"-")</f>
        <v>buc</v>
      </c>
      <c r="F203" s="247">
        <f>IFERROR(VLOOKUP(A203,Sheet1!$A$4:$N$2722,9,1),"-")</f>
        <v>8</v>
      </c>
      <c r="G203" s="247">
        <f>IFERROR(VLOOKUP(A203,Sheet1!$A$4:$N$2722,10,1),"-")</f>
        <v>0</v>
      </c>
      <c r="H203" s="247">
        <f>IFERROR(VLOOKUP(A203,Sheet1!$A$4:$N$2722,11,1),"-")</f>
        <v>175</v>
      </c>
      <c r="I203" s="26">
        <f>IFERROR(VLOOKUP($A203,Sheet1!$A$4:$H$2722,8,1),"-")</f>
        <v>2.93</v>
      </c>
      <c r="J203" s="26">
        <f>I203-(I203*Cuprins!$H$46)</f>
        <v>2.93</v>
      </c>
      <c r="K203" s="7"/>
      <c r="L203" s="769"/>
    </row>
    <row r="204" spans="1:12" ht="15" customHeight="1" x14ac:dyDescent="0.3">
      <c r="A204" s="107">
        <f>Sheet1!A2220</f>
        <v>555099519500</v>
      </c>
      <c r="B204" s="744" t="str">
        <f>IFERROR(VLOOKUP(A204,Sheet1!$A$4:$H$2722,5,0),"-")</f>
        <v>Diblu STR U 2G 195</v>
      </c>
      <c r="C204" s="728" t="e">
        <f>VLOOKUP(#REF!,Sheet1!$A$4:$H$2722,7,1)</f>
        <v>#REF!</v>
      </c>
      <c r="D204" s="745" t="e">
        <f>VLOOKUP(#REF!,Sheet1!$A$4:$H$2722,7,1)</f>
        <v>#REF!</v>
      </c>
      <c r="E204" s="235" t="str">
        <f>IFERROR(VLOOKUP(A204,Sheet1!$A$4:$N$2722,7,1),"-")</f>
        <v>buc</v>
      </c>
      <c r="F204" s="237">
        <f>IFERROR(VLOOKUP(A204,Sheet1!$A$4:$N$2722,9,1),"-")</f>
        <v>8</v>
      </c>
      <c r="G204" s="242">
        <f>IFERROR(VLOOKUP(A204,Sheet1!$A$4:$N$2722,10,1),"-")</f>
        <v>0</v>
      </c>
      <c r="H204" s="235">
        <f>IFERROR(VLOOKUP(A204,Sheet1!$A$4:$N$2722,11,1),"-")</f>
        <v>195</v>
      </c>
      <c r="I204" s="292">
        <f>IFERROR(VLOOKUP($A204,Sheet1!$A$4:$H$2722,8,1),"-")</f>
        <v>3.21</v>
      </c>
      <c r="J204" s="42">
        <f>I204-(I204*Cuprins!$H$46)</f>
        <v>3.21</v>
      </c>
      <c r="K204" s="9"/>
      <c r="L204" s="769"/>
    </row>
    <row r="205" spans="1:12" ht="15" customHeight="1" x14ac:dyDescent="0.3">
      <c r="A205" s="106">
        <f>Sheet1!A2221</f>
        <v>555099523500</v>
      </c>
      <c r="B205" s="773" t="str">
        <f>IFERROR(VLOOKUP(A205,Sheet1!$A$4:$H$2722,5,0),"-")</f>
        <v>Diblu STR U 2G 235</v>
      </c>
      <c r="C205" s="774" t="e">
        <f>VLOOKUP(#REF!,Sheet1!$A$4:$H$2722,7,1)</f>
        <v>#REF!</v>
      </c>
      <c r="D205" s="775" t="e">
        <f>VLOOKUP(#REF!,Sheet1!$A$4:$H$2722,7,1)</f>
        <v>#REF!</v>
      </c>
      <c r="E205" s="247" t="str">
        <f>IFERROR(VLOOKUP(A205,Sheet1!$A$4:$N$2722,7,1),"-")</f>
        <v>buc</v>
      </c>
      <c r="F205" s="247">
        <f>IFERROR(VLOOKUP(A205,Sheet1!$A$4:$N$2722,9,1),"-")</f>
        <v>8</v>
      </c>
      <c r="G205" s="247">
        <f>IFERROR(VLOOKUP(A205,Sheet1!$A$4:$N$2722,10,1),"-")</f>
        <v>0</v>
      </c>
      <c r="H205" s="247">
        <f>IFERROR(VLOOKUP(A205,Sheet1!$A$4:$N$2722,11,1),"-")</f>
        <v>235</v>
      </c>
      <c r="I205" s="26">
        <f>IFERROR(VLOOKUP($A205,Sheet1!$A$4:$H$2722,8,1),"-")</f>
        <v>0.43</v>
      </c>
      <c r="J205" s="26">
        <f>I205-(I205*Cuprins!$H$46)</f>
        <v>0.43</v>
      </c>
      <c r="L205" s="769"/>
    </row>
    <row r="206" spans="1:12" ht="15" customHeight="1" x14ac:dyDescent="0.3">
      <c r="A206" s="107">
        <f>Sheet1!A2222</f>
        <v>555099525500</v>
      </c>
      <c r="B206" s="744" t="str">
        <f>IFERROR(VLOOKUP(A206,Sheet1!$A$4:$H$2722,5,0),"-")</f>
        <v>Diblu STR U 2G 255</v>
      </c>
      <c r="C206" s="728" t="e">
        <f>VLOOKUP(#REF!,Sheet1!$A$4:$H$2722,7,1)</f>
        <v>#REF!</v>
      </c>
      <c r="D206" s="745" t="e">
        <f>VLOOKUP(#REF!,Sheet1!$A$4:$H$2722,7,1)</f>
        <v>#REF!</v>
      </c>
      <c r="E206" s="235" t="str">
        <f>IFERROR(VLOOKUP(A206,Sheet1!$A$4:$N$2722,7,1),"-")</f>
        <v>buc</v>
      </c>
      <c r="F206" s="237">
        <f>IFERROR(VLOOKUP(A206,Sheet1!$A$4:$N$2722,9,1),"-")</f>
        <v>8</v>
      </c>
      <c r="G206" s="242">
        <f>IFERROR(VLOOKUP(A206,Sheet1!$A$4:$N$2722,10,1),"-")</f>
        <v>0</v>
      </c>
      <c r="H206" s="235">
        <f>IFERROR(VLOOKUP(A206,Sheet1!$A$4:$N$2722,11,1),"-")</f>
        <v>255</v>
      </c>
      <c r="I206" s="292">
        <f>IFERROR(VLOOKUP($A206,Sheet1!$A$4:$H$2722,8,1),"-")</f>
        <v>4.9400000000000004</v>
      </c>
      <c r="J206" s="42">
        <f>I206-(I206*Cuprins!$H$46)</f>
        <v>4.9400000000000004</v>
      </c>
      <c r="K206" s="9"/>
      <c r="L206" s="769"/>
    </row>
    <row r="207" spans="1:12" ht="15" customHeight="1" x14ac:dyDescent="0.3">
      <c r="A207" s="106">
        <f>Sheet1!A2224</f>
        <v>555099529500</v>
      </c>
      <c r="B207" s="773" t="str">
        <f>IFERROR(VLOOKUP(A207,Sheet1!$A$4:$H$2722,5,0),"-")</f>
        <v>Diblu STR U 2G 295</v>
      </c>
      <c r="C207" s="774" t="e">
        <f>VLOOKUP(#REF!,Sheet1!$A$4:$H$2722,7,1)</f>
        <v>#REF!</v>
      </c>
      <c r="D207" s="775" t="e">
        <f>VLOOKUP(#REF!,Sheet1!$A$4:$H$2722,7,1)</f>
        <v>#REF!</v>
      </c>
      <c r="E207" s="247" t="str">
        <f>IFERROR(VLOOKUP(A207,Sheet1!$A$4:$N$2722,7,1),"-")</f>
        <v>buc</v>
      </c>
      <c r="F207" s="247">
        <f>IFERROR(VLOOKUP(A207,Sheet1!$A$4:$N$2722,9,1),"-")</f>
        <v>8</v>
      </c>
      <c r="G207" s="247">
        <f>IFERROR(VLOOKUP(A207,Sheet1!$A$4:$N$2722,10,1),"-")</f>
        <v>0</v>
      </c>
      <c r="H207" s="247">
        <f>IFERROR(VLOOKUP(A207,Sheet1!$A$4:$N$2722,11,1),"-")</f>
        <v>295</v>
      </c>
      <c r="I207" s="26">
        <f>IFERROR(VLOOKUP($A207,Sheet1!$A$4:$H$2722,8,1),"-")</f>
        <v>6.29</v>
      </c>
      <c r="J207" s="26">
        <f>I207-(I207*Cuprins!$H$46)</f>
        <v>6.29</v>
      </c>
      <c r="K207" s="9"/>
      <c r="L207" s="769"/>
    </row>
    <row r="208" spans="1:12" ht="15" customHeight="1" x14ac:dyDescent="0.3">
      <c r="A208" s="108">
        <f>Sheet1!A2225</f>
        <v>555099613500</v>
      </c>
      <c r="B208" s="614" t="str">
        <f>IFERROR(VLOOKUP(A208,Sheet1!$A$4:$H$2722,5,0),"-")</f>
        <v>Diblu TID-T 8/60x135</v>
      </c>
      <c r="C208" s="609" t="e">
        <f>VLOOKUP(#REF!,Sheet1!$A$4:$H$2722,7,1)</f>
        <v>#REF!</v>
      </c>
      <c r="D208" s="615" t="e">
        <f>VLOOKUP(#REF!,Sheet1!$A$4:$H$2722,7,1)</f>
        <v>#REF!</v>
      </c>
      <c r="E208" s="264" t="str">
        <f>IFERROR(VLOOKUP(A208,Sheet1!$A$4:$N$2722,7,1),"-")</f>
        <v>buc</v>
      </c>
      <c r="F208" s="238">
        <f>IFERROR(VLOOKUP(A208,Sheet1!$A$4:$N$2722,9,1),"-")</f>
        <v>8</v>
      </c>
      <c r="G208" s="264">
        <f>IFERROR(VLOOKUP(A208,Sheet1!$A$4:$N$2722,10,1),"-")</f>
        <v>0</v>
      </c>
      <c r="H208" s="264">
        <f>IFERROR(VLOOKUP(A208,Sheet1!$A$4:$N$2722,11,1),"-")</f>
        <v>135</v>
      </c>
      <c r="I208" s="302">
        <f>IFERROR(VLOOKUP($A208,Sheet1!$A$4:$H$2722,8,1),"-")</f>
        <v>373.92</v>
      </c>
      <c r="J208" s="43">
        <f>I208-(I208*Cuprins!$H$46)</f>
        <v>373.92</v>
      </c>
      <c r="K208" s="9"/>
      <c r="L208" s="769"/>
    </row>
    <row r="209" spans="1:12" ht="15" customHeight="1" x14ac:dyDescent="0.3">
      <c r="K209" s="9"/>
      <c r="L209" s="769"/>
    </row>
    <row r="210" spans="1:12" ht="15" customHeight="1" x14ac:dyDescent="0.3">
      <c r="K210" s="9"/>
      <c r="L210" s="817" t="s">
        <v>3324</v>
      </c>
    </row>
    <row r="211" spans="1:12" ht="15" customHeight="1" thickBot="1" x14ac:dyDescent="0.35">
      <c r="K211" s="9"/>
      <c r="L211" s="817"/>
    </row>
    <row r="212" spans="1:12" ht="15" customHeight="1" x14ac:dyDescent="0.3">
      <c r="A212" s="686"/>
      <c r="B212" s="794" t="s">
        <v>3327</v>
      </c>
      <c r="C212" s="794"/>
      <c r="D212" s="794"/>
      <c r="E212" s="794"/>
      <c r="F212" s="794"/>
      <c r="G212" s="794"/>
      <c r="H212" s="794"/>
      <c r="I212" s="738"/>
      <c r="J212" s="664"/>
      <c r="K212" s="9"/>
      <c r="L212" s="817"/>
    </row>
    <row r="213" spans="1:12" ht="15" customHeight="1" x14ac:dyDescent="0.3">
      <c r="A213" s="687"/>
      <c r="B213" s="676"/>
      <c r="C213" s="676"/>
      <c r="D213" s="676"/>
      <c r="E213" s="676"/>
      <c r="F213" s="676"/>
      <c r="G213" s="676"/>
      <c r="H213" s="676"/>
      <c r="I213" s="739"/>
      <c r="J213" s="665"/>
      <c r="K213" s="9"/>
      <c r="L213" s="817"/>
    </row>
    <row r="214" spans="1:12" ht="15" customHeight="1" thickBot="1" x14ac:dyDescent="0.35">
      <c r="A214" s="688"/>
      <c r="B214" s="795"/>
      <c r="C214" s="795"/>
      <c r="D214" s="795"/>
      <c r="E214" s="795"/>
      <c r="F214" s="795"/>
      <c r="G214" s="795"/>
      <c r="H214" s="795"/>
      <c r="I214" s="740"/>
      <c r="J214" s="666"/>
      <c r="K214" s="9"/>
      <c r="L214" s="817"/>
    </row>
    <row r="215" spans="1:12" ht="15" customHeight="1" x14ac:dyDescent="0.3">
      <c r="A215" s="1"/>
      <c r="B215" s="88"/>
      <c r="C215" s="4"/>
      <c r="D215" s="4"/>
      <c r="E215" s="4"/>
      <c r="F215" s="4"/>
      <c r="G215" s="4"/>
      <c r="H215" s="5"/>
      <c r="I215" s="3"/>
      <c r="J215" s="3"/>
      <c r="K215" s="9"/>
      <c r="L215" s="817"/>
    </row>
    <row r="216" spans="1:12" ht="15" customHeight="1" x14ac:dyDescent="0.3">
      <c r="A216" s="667"/>
      <c r="B216" s="669" t="s">
        <v>3328</v>
      </c>
      <c r="C216" s="669"/>
      <c r="D216" s="669"/>
      <c r="E216" s="669"/>
      <c r="F216" s="669"/>
      <c r="G216" s="669"/>
      <c r="H216" s="669"/>
      <c r="I216" s="671"/>
      <c r="J216" s="672"/>
      <c r="L216" s="817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817"/>
    </row>
    <row r="218" spans="1:12" ht="15" customHeight="1" x14ac:dyDescent="0.3">
      <c r="A218" s="520" t="s">
        <v>2989</v>
      </c>
      <c r="B218" s="630" t="s">
        <v>2996</v>
      </c>
      <c r="C218" s="631"/>
      <c r="D218" s="786"/>
      <c r="E218" s="642" t="s">
        <v>3035</v>
      </c>
      <c r="F218" s="789" t="s">
        <v>2991</v>
      </c>
      <c r="G218" s="789" t="s">
        <v>2990</v>
      </c>
      <c r="H218" s="780" t="s">
        <v>3010</v>
      </c>
      <c r="I218" s="783" t="s">
        <v>3430</v>
      </c>
      <c r="J218" s="498" t="s">
        <v>3430</v>
      </c>
      <c r="L218" s="817"/>
    </row>
    <row r="219" spans="1:12" ht="15" customHeight="1" x14ac:dyDescent="0.3">
      <c r="A219" s="521"/>
      <c r="B219" s="632"/>
      <c r="C219" s="633"/>
      <c r="D219" s="787"/>
      <c r="E219" s="643"/>
      <c r="F219" s="790"/>
      <c r="G219" s="790"/>
      <c r="H219" s="781"/>
      <c r="I219" s="784"/>
      <c r="J219" s="500"/>
      <c r="L219" s="817"/>
    </row>
    <row r="220" spans="1:12" ht="15" customHeight="1" x14ac:dyDescent="0.3">
      <c r="A220" s="785"/>
      <c r="B220" s="634"/>
      <c r="C220" s="635"/>
      <c r="D220" s="788"/>
      <c r="E220" s="644"/>
      <c r="F220" s="791"/>
      <c r="G220" s="791"/>
      <c r="H220" s="782"/>
      <c r="I220" s="784"/>
      <c r="J220" s="500"/>
      <c r="L220" s="817"/>
    </row>
    <row r="221" spans="1:12" ht="15" customHeight="1" x14ac:dyDescent="0.3">
      <c r="A221" s="106">
        <f>Sheet1!A2226</f>
        <v>555099614000</v>
      </c>
      <c r="B221" s="773" t="str">
        <f>IFERROR(VLOOKUP(A221,Sheet1!$A$4:$H$2722,5,0),"-")</f>
        <v xml:space="preserve">Diblu antifoc TID-S 200 mm </v>
      </c>
      <c r="C221" s="774" t="e">
        <f>VLOOKUP(#REF!,Sheet1!$A$4:$H$2722,7,1)</f>
        <v>#REF!</v>
      </c>
      <c r="D221" s="775" t="e">
        <f>VLOOKUP(#REF!,Sheet1!$A$4:$H$2722,7,1)</f>
        <v>#REF!</v>
      </c>
      <c r="E221" s="247" t="str">
        <f>IFERROR(VLOOKUP(A221,Sheet1!$A$4:$N$2722,7,1),"-")</f>
        <v>buc</v>
      </c>
      <c r="F221" s="247">
        <f>IFERROR(VLOOKUP(A221,Sheet1!$A$4:$N$2722,9,1),"-")</f>
        <v>8</v>
      </c>
      <c r="G221" s="247">
        <f>IFERROR(VLOOKUP(A221,Sheet1!$A$4:$N$2722,10,1),"-")</f>
        <v>0</v>
      </c>
      <c r="H221" s="247">
        <f>IFERROR(VLOOKUP(A221,Sheet1!$A$4:$N$2722,11,1),"-")</f>
        <v>200</v>
      </c>
      <c r="I221" s="26">
        <f>IFERROR(VLOOKUP($A221,Sheet1!$A$4:$H$2722,8,1),"-")</f>
        <v>156.68</v>
      </c>
      <c r="J221" s="26">
        <f>I221-(I221*Cuprins!$H$46)</f>
        <v>156.68</v>
      </c>
      <c r="L221" s="817"/>
    </row>
    <row r="222" spans="1:12" ht="15" customHeight="1" x14ac:dyDescent="0.3">
      <c r="A222" s="107">
        <f>Sheet1!A2227</f>
        <v>555099614500</v>
      </c>
      <c r="B222" s="744" t="str">
        <f>IFERROR(VLOOKUP(A222,Sheet1!$A$4:$H$2722,5,0),"-")</f>
        <v>Rozeta diblu antifoc TID-ST 80 mm</v>
      </c>
      <c r="C222" s="728"/>
      <c r="D222" s="745"/>
      <c r="E222" s="235" t="str">
        <f>IFERROR(VLOOKUP(A222,Sheet1!$A$4:$N$2722,7,1),"-")</f>
        <v>buc</v>
      </c>
      <c r="F222" s="237">
        <f>IFERROR(VLOOKUP(A222,Sheet1!$A$4:$N$2722,9,1),"-")</f>
        <v>8</v>
      </c>
      <c r="G222" s="242">
        <f>IFERROR(VLOOKUP(A222,Sheet1!$A$4:$N$2722,10,1),"-")</f>
        <v>0</v>
      </c>
      <c r="H222" s="235">
        <f>IFERROR(VLOOKUP(A222,Sheet1!$A$4:$N$2722,11,1),"-")</f>
        <v>80</v>
      </c>
      <c r="I222" s="292">
        <f>IFERROR(VLOOKUP($A222,Sheet1!$A$4:$H$2722,8,1),"-")</f>
        <v>90.14</v>
      </c>
      <c r="J222" s="42">
        <f>I222-(I222*Cuprins!$H$46)</f>
        <v>90.14</v>
      </c>
      <c r="L222" s="817"/>
    </row>
    <row r="223" spans="1:12" ht="15" customHeight="1" x14ac:dyDescent="0.3">
      <c r="A223" s="106">
        <f>Sheet1!A2228</f>
        <v>555099806000</v>
      </c>
      <c r="B223" s="773" t="str">
        <f>IFERROR(VLOOKUP(A223,Sheet1!$A$4:$H$2722,5,0),"-")</f>
        <v>Rozeta diblu izolatie 60 mm</v>
      </c>
      <c r="C223" s="774" t="e">
        <f>VLOOKUP(#REF!,Sheet1!$A$4:$H$2722,7,1)</f>
        <v>#REF!</v>
      </c>
      <c r="D223" s="775" t="e">
        <f>VLOOKUP(#REF!,Sheet1!$A$4:$H$2722,7,1)</f>
        <v>#REF!</v>
      </c>
      <c r="E223" s="247" t="str">
        <f>IFERROR(VLOOKUP(A223,Sheet1!$A$4:$N$2722,7,1),"-")</f>
        <v>buc</v>
      </c>
      <c r="F223" s="247">
        <f>IFERROR(VLOOKUP(A223,Sheet1!$A$4:$N$2722,9,1),"-")</f>
        <v>8</v>
      </c>
      <c r="G223" s="247">
        <f>IFERROR(VLOOKUP(A223,Sheet1!$A$4:$N$2722,10,1),"-")</f>
        <v>0</v>
      </c>
      <c r="H223" s="247">
        <f>IFERROR(VLOOKUP(A223,Sheet1!$A$4:$N$2722,11,1),"-")</f>
        <v>60</v>
      </c>
      <c r="I223" s="26">
        <f>IFERROR(VLOOKUP($A223,Sheet1!$A$4:$H$2722,8,1),"-")</f>
        <v>0.63</v>
      </c>
      <c r="J223" s="26">
        <f>I223-(I223*Cuprins!$H$46)</f>
        <v>0.63</v>
      </c>
      <c r="K223" s="7"/>
      <c r="L223" s="817"/>
    </row>
    <row r="224" spans="1:12" ht="15" customHeight="1" x14ac:dyDescent="0.3">
      <c r="A224" s="107">
        <f>Sheet1!A2229</f>
        <v>555099806500</v>
      </c>
      <c r="B224" s="744" t="str">
        <f>IFERROR(VLOOKUP(A224,Sheet1!$A$4:$H$2722,5,0),"-")</f>
        <v>Rozeta diblu izolatie 60 mm TDP60</v>
      </c>
      <c r="C224" s="728" t="e">
        <f>VLOOKUP(#REF!,Sheet1!$A$4:$H$2722,7,1)</f>
        <v>#REF!</v>
      </c>
      <c r="D224" s="745" t="e">
        <f>VLOOKUP(#REF!,Sheet1!$A$4:$H$2722,7,1)</f>
        <v>#REF!</v>
      </c>
      <c r="E224" s="235" t="str">
        <f>IFERROR(VLOOKUP(A224,Sheet1!$A$4:$N$2722,7,1),"-")</f>
        <v>buc</v>
      </c>
      <c r="F224" s="237">
        <f>IFERROR(VLOOKUP(A224,Sheet1!$A$4:$N$2722,9,1),"-")</f>
        <v>8</v>
      </c>
      <c r="G224" s="242">
        <f>IFERROR(VLOOKUP(A224,Sheet1!$A$4:$N$2722,10,1),"-")</f>
        <v>0</v>
      </c>
      <c r="H224" s="235">
        <f>IFERROR(VLOOKUP(A224,Sheet1!$A$4:$N$2722,11,1),"-")</f>
        <v>60</v>
      </c>
      <c r="I224" s="292">
        <f>IFERROR(VLOOKUP($A224,Sheet1!$A$4:$H$2722,8,1),"-")</f>
        <v>14.3</v>
      </c>
      <c r="J224" s="42">
        <f>I224-(I224*Cuprins!$H$46)</f>
        <v>14.3</v>
      </c>
      <c r="L224" s="817"/>
    </row>
    <row r="225" spans="1:12" ht="15" customHeight="1" x14ac:dyDescent="0.3">
      <c r="A225" s="106">
        <f>Sheet1!A2230</f>
        <v>555099809000</v>
      </c>
      <c r="B225" s="773" t="str">
        <f>IFERROR(VLOOKUP(A225,Sheet1!$A$4:$H$2722,5,0),"-")</f>
        <v>Rozeta pt holtzsurub 90 mm</v>
      </c>
      <c r="C225" s="774" t="e">
        <f>VLOOKUP(#REF!,Sheet1!$A$4:$H$2722,7,1)</f>
        <v>#REF!</v>
      </c>
      <c r="D225" s="775" t="e">
        <f>VLOOKUP(#REF!,Sheet1!$A$4:$H$2722,7,1)</f>
        <v>#REF!</v>
      </c>
      <c r="E225" s="247" t="str">
        <f>IFERROR(VLOOKUP(A225,Sheet1!$A$4:$N$2722,7,1),"-")</f>
        <v>buc</v>
      </c>
      <c r="F225" s="247">
        <f>IFERROR(VLOOKUP(A225,Sheet1!$A$4:$N$2722,9,1),"-")</f>
        <v>8</v>
      </c>
      <c r="G225" s="247">
        <f>IFERROR(VLOOKUP(A225,Sheet1!$A$4:$N$2722,10,1),"-")</f>
        <v>0</v>
      </c>
      <c r="H225" s="247">
        <f>IFERROR(VLOOKUP(A225,Sheet1!$A$4:$N$2722,11,1),"-")</f>
        <v>90</v>
      </c>
      <c r="I225" s="26">
        <f>IFERROR(VLOOKUP($A225,Sheet1!$A$4:$H$2722,8,1),"-")</f>
        <v>0.63</v>
      </c>
      <c r="J225" s="26">
        <f>I225-(I225*Cuprins!$H$46)</f>
        <v>0.63</v>
      </c>
      <c r="L225" s="494">
        <f>L173+1</f>
        <v>142</v>
      </c>
    </row>
    <row r="226" spans="1:12" ht="15" customHeight="1" x14ac:dyDescent="0.3">
      <c r="A226" s="107">
        <f>Sheet1!A2231</f>
        <v>555099810000</v>
      </c>
      <c r="B226" s="744" t="str">
        <f>IFERROR(VLOOKUP(A226,Sheet1!$A$4:$H$2722,5,0),"-")</f>
        <v>Rozeta diblu izolatie 60 mm LEXX</v>
      </c>
      <c r="C226" s="728" t="e">
        <f>VLOOKUP(#REF!,Sheet1!$A$4:$H$2722,7,1)</f>
        <v>#REF!</v>
      </c>
      <c r="D226" s="745" t="e">
        <f>VLOOKUP(#REF!,Sheet1!$A$4:$H$2722,7,1)</f>
        <v>#REF!</v>
      </c>
      <c r="E226" s="235" t="str">
        <f>IFERROR(VLOOKUP(A226,Sheet1!$A$4:$N$2722,7,1),"-")</f>
        <v>buc</v>
      </c>
      <c r="F226" s="237">
        <f>IFERROR(VLOOKUP(A226,Sheet1!$A$4:$N$2722,9,1),"-")</f>
        <v>8</v>
      </c>
      <c r="G226" s="242">
        <f>IFERROR(VLOOKUP(A226,Sheet1!$A$4:$N$2722,10,1),"-")</f>
        <v>0</v>
      </c>
      <c r="H226" s="235">
        <f>IFERROR(VLOOKUP(A226,Sheet1!$A$4:$N$2722,11,1),"-")</f>
        <v>60</v>
      </c>
      <c r="I226" s="292">
        <f>IFERROR(VLOOKUP($A226,Sheet1!$A$4:$H$2722,8,1),"-")</f>
        <v>0.63</v>
      </c>
      <c r="J226" s="42">
        <f>I226-(I226*Cuprins!$H$46)</f>
        <v>0.63</v>
      </c>
      <c r="K226" s="9"/>
      <c r="L226" s="494"/>
    </row>
    <row r="227" spans="1:12" ht="15" customHeight="1" x14ac:dyDescent="0.3">
      <c r="A227" s="106">
        <f>Sheet1!A2232</f>
        <v>555099814000</v>
      </c>
      <c r="B227" s="773" t="str">
        <f>IFERROR(VLOOKUP(A227,Sheet1!$A$4:$H$2722,5,0),"-")</f>
        <v>Rozeta diblu izolatie 140 mm (100 buc)</v>
      </c>
      <c r="C227" s="774" t="e">
        <f>VLOOKUP(#REF!,Sheet1!$A$4:$H$2722,7,1)</f>
        <v>#REF!</v>
      </c>
      <c r="D227" s="775" t="e">
        <f>VLOOKUP(#REF!,Sheet1!$A$4:$H$2722,7,1)</f>
        <v>#REF!</v>
      </c>
      <c r="E227" s="247" t="str">
        <f>IFERROR(VLOOKUP(A227,Sheet1!$A$4:$N$2722,7,1),"-")</f>
        <v>buc</v>
      </c>
      <c r="F227" s="247">
        <f>IFERROR(VLOOKUP(A227,Sheet1!$A$4:$N$2722,9,1),"-")</f>
        <v>8</v>
      </c>
      <c r="G227" s="247">
        <f>IFERROR(VLOOKUP(A227,Sheet1!$A$4:$N$2722,10,1),"-")</f>
        <v>0</v>
      </c>
      <c r="H227" s="247">
        <f>IFERROR(VLOOKUP(A227,Sheet1!$A$4:$N$2722,11,1),"-")</f>
        <v>140</v>
      </c>
      <c r="I227" s="26">
        <f>IFERROR(VLOOKUP($A227,Sheet1!$A$4:$H$2722,8,1),"-")</f>
        <v>69.489999999999995</v>
      </c>
      <c r="J227" s="26">
        <f>I227-(I227*Cuprins!$H$46)</f>
        <v>69.489999999999995</v>
      </c>
      <c r="L227" s="769" t="s">
        <v>3325</v>
      </c>
    </row>
    <row r="228" spans="1:12" ht="15" customHeight="1" x14ac:dyDescent="0.3">
      <c r="A228" s="107">
        <f>Sheet1!A2233</f>
        <v>555099815000</v>
      </c>
      <c r="B228" s="744" t="str">
        <f>IFERROR(VLOOKUP(A228,Sheet1!$A$4:$H$2722,5,0),"-")</f>
        <v>Rozeta diblu izolatie 140 mm (200 buc)</v>
      </c>
      <c r="C228" s="728" t="e">
        <f>VLOOKUP(#REF!,Sheet1!$A$4:$H$2722,7,1)</f>
        <v>#REF!</v>
      </c>
      <c r="D228" s="745" t="e">
        <f>VLOOKUP(#REF!,Sheet1!$A$4:$H$2722,7,1)</f>
        <v>#REF!</v>
      </c>
      <c r="E228" s="235" t="str">
        <f>IFERROR(VLOOKUP(A228,Sheet1!$A$4:$N$2722,7,1),"-")</f>
        <v>buc</v>
      </c>
      <c r="F228" s="237">
        <f>IFERROR(VLOOKUP(A228,Sheet1!$A$4:$N$2722,9,1),"-")</f>
        <v>8</v>
      </c>
      <c r="G228" s="242">
        <f>IFERROR(VLOOKUP(A228,Sheet1!$A$4:$N$2722,10,1),"-")</f>
        <v>0</v>
      </c>
      <c r="H228" s="235">
        <f>IFERROR(VLOOKUP(A228,Sheet1!$A$4:$N$2722,11,1),"-")</f>
        <v>140</v>
      </c>
      <c r="I228" s="292">
        <f>IFERROR(VLOOKUP($A228,Sheet1!$A$4:$H$2722,8,1),"-")</f>
        <v>0.67</v>
      </c>
      <c r="J228" s="42">
        <f>I228-(I228*Cuprins!$H$46)</f>
        <v>0.67</v>
      </c>
      <c r="L228" s="769"/>
    </row>
    <row r="229" spans="1:12" ht="15" customHeight="1" x14ac:dyDescent="0.3">
      <c r="A229" s="106">
        <f>Sheet1!A2234</f>
        <v>555099816000</v>
      </c>
      <c r="B229" s="773" t="str">
        <f>IFERROR(VLOOKUP(A229,Sheet1!$A$4:$H$2722,5,0),"-")</f>
        <v>Rozeta diblu izolatie 140 mm (300 buc)</v>
      </c>
      <c r="C229" s="774" t="e">
        <f>VLOOKUP(#REF!,Sheet1!$A$4:$H$2722,7,1)</f>
        <v>#REF!</v>
      </c>
      <c r="D229" s="775" t="e">
        <f>VLOOKUP(#REF!,Sheet1!$A$4:$H$2722,7,1)</f>
        <v>#REF!</v>
      </c>
      <c r="E229" s="247" t="str">
        <f>IFERROR(VLOOKUP(A229,Sheet1!$A$4:$N$2722,7,1),"-")</f>
        <v>buc</v>
      </c>
      <c r="F229" s="247">
        <f>IFERROR(VLOOKUP(A229,Sheet1!$A$4:$N$2722,9,1),"-")</f>
        <v>6</v>
      </c>
      <c r="G229" s="247">
        <f>IFERROR(VLOOKUP(A229,Sheet1!$A$4:$N$2722,10,1),"-")</f>
        <v>0</v>
      </c>
      <c r="H229" s="247">
        <f>IFERROR(VLOOKUP(A229,Sheet1!$A$4:$N$2722,11,1),"-")</f>
        <v>140</v>
      </c>
      <c r="I229" s="26">
        <f>IFERROR(VLOOKUP($A229,Sheet1!$A$4:$H$2722,8,1),"-")</f>
        <v>0.67</v>
      </c>
      <c r="J229" s="26">
        <f>I229-(I229*Cuprins!$H$46)</f>
        <v>0.67</v>
      </c>
      <c r="L229" s="769"/>
    </row>
    <row r="230" spans="1:12" ht="15" customHeight="1" x14ac:dyDescent="0.3">
      <c r="A230" s="107">
        <f>Sheet1!A2235</f>
        <v>555099990000</v>
      </c>
      <c r="B230" s="744" t="str">
        <f>IFERROR(VLOOKUP(A230,Sheet1!$A$4:$H$2722,5,0),"-")</f>
        <v>GULERE DE FIXARE TIP KC CU CAPAC MASCARE</v>
      </c>
      <c r="C230" s="728" t="e">
        <f>VLOOKUP(#REF!,Sheet1!$A$4:$H$2722,7,1)</f>
        <v>#REF!</v>
      </c>
      <c r="D230" s="745" t="e">
        <f>VLOOKUP(#REF!,Sheet1!$A$4:$H$2722,7,1)</f>
        <v>#REF!</v>
      </c>
      <c r="E230" s="235" t="str">
        <f>IFERROR(VLOOKUP(A230,Sheet1!$A$4:$N$2722,7,1),"-")</f>
        <v>buc</v>
      </c>
      <c r="F230" s="237">
        <f>IFERROR(VLOOKUP(A230,Sheet1!$A$4:$N$2722,9,1),"-")</f>
        <v>0</v>
      </c>
      <c r="G230" s="242">
        <f>IFERROR(VLOOKUP(A230,Sheet1!$A$4:$N$2722,10,1),"-")</f>
        <v>0</v>
      </c>
      <c r="H230" s="235">
        <f>IFERROR(VLOOKUP(A230,Sheet1!$A$4:$N$2722,11,1),"-")</f>
        <v>0</v>
      </c>
      <c r="I230" s="292">
        <f>IFERROR(VLOOKUP($A230,Sheet1!$A$4:$H$2722,8,1),"-")</f>
        <v>217.05</v>
      </c>
      <c r="J230" s="42">
        <f>I230-(I230*Cuprins!$H$46)</f>
        <v>217.05</v>
      </c>
      <c r="K230" s="7"/>
      <c r="L230" s="769"/>
    </row>
    <row r="231" spans="1:12" ht="15" customHeight="1" x14ac:dyDescent="0.3">
      <c r="A231" s="106">
        <f>Sheet1!A2236</f>
        <v>555099990100</v>
      </c>
      <c r="B231" s="773" t="str">
        <f>IFERROR(VLOOKUP(A231,Sheet1!$A$4:$H$2722,5,0),"-")</f>
        <v>SURUB CU CAP CONIC 5X45 mm</v>
      </c>
      <c r="C231" s="774" t="e">
        <f>VLOOKUP(#REF!,Sheet1!$A$4:$H$2722,7,1)</f>
        <v>#REF!</v>
      </c>
      <c r="D231" s="775" t="e">
        <f>VLOOKUP(#REF!,Sheet1!$A$4:$H$2722,7,1)</f>
        <v>#REF!</v>
      </c>
      <c r="E231" s="247" t="str">
        <f>IFERROR(VLOOKUP(A231,Sheet1!$A$4:$N$2722,7,1),"-")</f>
        <v>buc</v>
      </c>
      <c r="F231" s="247">
        <f>IFERROR(VLOOKUP(A231,Sheet1!$A$4:$N$2722,9,1),"-")</f>
        <v>0</v>
      </c>
      <c r="G231" s="247">
        <f>IFERROR(VLOOKUP(A231,Sheet1!$A$4:$N$2722,10,1),"-")</f>
        <v>0</v>
      </c>
      <c r="H231" s="247">
        <f>IFERROR(VLOOKUP(A231,Sheet1!$A$4:$N$2722,11,1),"-")</f>
        <v>0</v>
      </c>
      <c r="I231" s="26">
        <f>IFERROR(VLOOKUP($A231,Sheet1!$A$4:$H$2722,8,1),"-")</f>
        <v>217.05</v>
      </c>
      <c r="J231" s="26">
        <f>I231-(I231*Cuprins!$H$46)</f>
        <v>217.05</v>
      </c>
      <c r="L231" s="769"/>
    </row>
    <row r="232" spans="1:12" ht="15" customHeight="1" x14ac:dyDescent="0.3">
      <c r="A232" s="107"/>
      <c r="B232" s="744" t="str">
        <f>IFERROR(VLOOKUP(A232,Sheet1!$A$4:$H$2722,5,0),"-")</f>
        <v>-</v>
      </c>
      <c r="C232" s="728" t="e">
        <f>VLOOKUP(#REF!,Sheet1!$A$4:$H$2722,7,1)</f>
        <v>#REF!</v>
      </c>
      <c r="D232" s="745" t="e">
        <f>VLOOKUP(#REF!,Sheet1!$A$4:$H$2722,7,1)</f>
        <v>#REF!</v>
      </c>
      <c r="E232" s="235" t="str">
        <f>IFERROR(VLOOKUP(A232,Sheet1!$A$4:$N$2722,7,1),"-")</f>
        <v>-</v>
      </c>
      <c r="F232" s="237" t="str">
        <f>IFERROR(VLOOKUP(A232,Sheet1!$A$4:$N$2722,9,1),"-")</f>
        <v>-</v>
      </c>
      <c r="G232" s="242" t="str">
        <f>IFERROR(VLOOKUP(A232,Sheet1!$A$4:$N$2722,10,1),"-")</f>
        <v>-</v>
      </c>
      <c r="H232" s="235" t="str">
        <f>IFERROR(VLOOKUP(A232,Sheet1!$A$4:$N$2722,11,1),"-")</f>
        <v>-</v>
      </c>
      <c r="I232" s="292" t="str">
        <f>IFERROR(VLOOKUP($A232,Sheet1!$A$4:$H$2722,8,1),"-")</f>
        <v>-</v>
      </c>
      <c r="J232" s="42" t="str">
        <f>IFERROR(VLOOKUP($A232,Sheet1!$A$4:$H$2722,8,1),"-")</f>
        <v>-</v>
      </c>
      <c r="L232" s="769"/>
    </row>
    <row r="233" spans="1:12" ht="15" customHeight="1" x14ac:dyDescent="0.3">
      <c r="A233" s="106"/>
      <c r="B233" s="773"/>
      <c r="C233" s="774"/>
      <c r="D233" s="775"/>
      <c r="E233" s="247"/>
      <c r="F233" s="247"/>
      <c r="G233" s="247"/>
      <c r="H233" s="247"/>
      <c r="I233" s="26"/>
      <c r="J233" s="26"/>
      <c r="L233" s="769"/>
    </row>
    <row r="234" spans="1:12" ht="15" customHeight="1" x14ac:dyDescent="0.3">
      <c r="A234" s="107"/>
      <c r="B234" s="744"/>
      <c r="C234" s="728"/>
      <c r="D234" s="745"/>
      <c r="E234" s="235"/>
      <c r="F234" s="237"/>
      <c r="G234" s="242"/>
      <c r="H234" s="235"/>
      <c r="I234" s="292"/>
      <c r="J234" s="42"/>
      <c r="L234" s="769"/>
    </row>
    <row r="235" spans="1:12" ht="15" customHeight="1" x14ac:dyDescent="0.3">
      <c r="A235" s="106"/>
      <c r="B235" s="773"/>
      <c r="C235" s="774"/>
      <c r="D235" s="775"/>
      <c r="E235" s="247"/>
      <c r="F235" s="247"/>
      <c r="G235" s="247"/>
      <c r="H235" s="247"/>
      <c r="I235" s="26"/>
      <c r="J235" s="26"/>
      <c r="K235" s="9"/>
      <c r="L235" s="769"/>
    </row>
    <row r="236" spans="1:12" ht="15" customHeight="1" x14ac:dyDescent="0.3">
      <c r="A236" s="107"/>
      <c r="B236" s="744"/>
      <c r="C236" s="728"/>
      <c r="D236" s="745"/>
      <c r="E236" s="235"/>
      <c r="F236" s="237"/>
      <c r="G236" s="242"/>
      <c r="H236" s="235"/>
      <c r="I236" s="292"/>
      <c r="J236" s="42"/>
      <c r="L236" s="769"/>
    </row>
    <row r="237" spans="1:12" ht="15" customHeight="1" x14ac:dyDescent="0.3">
      <c r="A237" s="106"/>
      <c r="B237" s="773"/>
      <c r="C237" s="774"/>
      <c r="D237" s="775"/>
      <c r="E237" s="247"/>
      <c r="F237" s="247"/>
      <c r="G237" s="247"/>
      <c r="H237" s="247"/>
      <c r="I237" s="26"/>
      <c r="J237" s="26"/>
      <c r="L237" s="769"/>
    </row>
    <row r="238" spans="1:12" ht="15" customHeight="1" x14ac:dyDescent="0.3">
      <c r="A238" s="108"/>
      <c r="B238" s="614"/>
      <c r="C238" s="609"/>
      <c r="D238" s="615"/>
      <c r="E238" s="264"/>
      <c r="F238" s="238"/>
      <c r="G238" s="264"/>
      <c r="H238" s="264"/>
      <c r="I238" s="302"/>
      <c r="J238" s="43"/>
      <c r="L238" s="769"/>
    </row>
    <row r="239" spans="1:12" ht="15" customHeight="1" x14ac:dyDescent="0.3">
      <c r="K239" s="7"/>
      <c r="L239" s="769"/>
    </row>
    <row r="240" spans="1:12" ht="15" customHeight="1" x14ac:dyDescent="0.3">
      <c r="L240" s="769"/>
    </row>
    <row r="241" spans="11:12" ht="15" customHeight="1" x14ac:dyDescent="0.3">
      <c r="L241" s="769"/>
    </row>
    <row r="242" spans="11:12" ht="15" customHeight="1" x14ac:dyDescent="0.3">
      <c r="L242" s="769"/>
    </row>
    <row r="243" spans="11:12" ht="15" customHeight="1" x14ac:dyDescent="0.3">
      <c r="L243" s="769"/>
    </row>
    <row r="244" spans="11:12" ht="15" customHeight="1" x14ac:dyDescent="0.3">
      <c r="L244" s="769"/>
    </row>
    <row r="245" spans="11:12" ht="15" customHeight="1" x14ac:dyDescent="0.3">
      <c r="L245" s="769"/>
    </row>
    <row r="246" spans="11:12" ht="15" customHeight="1" x14ac:dyDescent="0.3">
      <c r="L246" s="769"/>
    </row>
    <row r="247" spans="11:12" ht="15" customHeight="1" x14ac:dyDescent="0.3">
      <c r="K247" s="8"/>
      <c r="L247" s="769"/>
    </row>
    <row r="248" spans="11:12" ht="15" customHeight="1" x14ac:dyDescent="0.3">
      <c r="L248" s="769"/>
    </row>
    <row r="249" spans="11:12" ht="15" customHeight="1" x14ac:dyDescent="0.3">
      <c r="L249" s="769"/>
    </row>
    <row r="250" spans="11:12" ht="15" customHeight="1" x14ac:dyDescent="0.3">
      <c r="L250" s="769"/>
    </row>
    <row r="251" spans="11:12" ht="15" customHeight="1" x14ac:dyDescent="0.3">
      <c r="L251" s="769"/>
    </row>
    <row r="252" spans="11:12" ht="15" customHeight="1" x14ac:dyDescent="0.3">
      <c r="L252" s="769"/>
    </row>
    <row r="253" spans="11:12" ht="15" customHeight="1" x14ac:dyDescent="0.3">
      <c r="L253" s="769"/>
    </row>
    <row r="254" spans="11:12" ht="15" customHeight="1" x14ac:dyDescent="0.3">
      <c r="L254" s="769"/>
    </row>
    <row r="255" spans="11:12" ht="15" customHeight="1" x14ac:dyDescent="0.3">
      <c r="L255" s="769"/>
    </row>
    <row r="256" spans="11:12" ht="15" customHeight="1" x14ac:dyDescent="0.3">
      <c r="K256" s="7"/>
      <c r="L256" s="769"/>
    </row>
    <row r="257" spans="11:12" ht="15" customHeight="1" x14ac:dyDescent="0.3">
      <c r="K257" s="9"/>
      <c r="L257" s="769"/>
    </row>
    <row r="258" spans="11:12" ht="15" customHeight="1" x14ac:dyDescent="0.3">
      <c r="L258" s="769"/>
    </row>
    <row r="259" spans="11:12" ht="15" customHeight="1" x14ac:dyDescent="0.3">
      <c r="K259" s="9"/>
      <c r="L259" s="769"/>
    </row>
    <row r="260" spans="11:12" ht="15" customHeight="1" x14ac:dyDescent="0.3">
      <c r="K260" s="9"/>
      <c r="L260" s="769"/>
    </row>
    <row r="261" spans="11:12" ht="15" customHeight="1" x14ac:dyDescent="0.3">
      <c r="K261" s="9"/>
      <c r="L261" s="769"/>
    </row>
  </sheetData>
  <mergeCells count="205">
    <mergeCell ref="L227:L261"/>
    <mergeCell ref="L2:L16"/>
    <mergeCell ref="L19:L53"/>
    <mergeCell ref="L54:L68"/>
    <mergeCell ref="L69:L70"/>
    <mergeCell ref="L71:L105"/>
    <mergeCell ref="L106:L120"/>
    <mergeCell ref="A216:A217"/>
    <mergeCell ref="B216:H217"/>
    <mergeCell ref="I216:J217"/>
    <mergeCell ref="A218:A220"/>
    <mergeCell ref="B218:D220"/>
    <mergeCell ref="E218:E220"/>
    <mergeCell ref="F218:F220"/>
    <mergeCell ref="G218:G220"/>
    <mergeCell ref="H218:H220"/>
    <mergeCell ref="I218:I220"/>
    <mergeCell ref="J218:J220"/>
    <mergeCell ref="A164:A165"/>
    <mergeCell ref="B164:H165"/>
    <mergeCell ref="I164:J16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60:A162"/>
    <mergeCell ref="B160:H162"/>
    <mergeCell ref="I160:J162"/>
    <mergeCell ref="B117:D117"/>
    <mergeCell ref="B119:D119"/>
    <mergeCell ref="B120:D120"/>
    <mergeCell ref="A212:A214"/>
    <mergeCell ref="B212:H214"/>
    <mergeCell ref="I212:J214"/>
    <mergeCell ref="B14:D14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60:A61"/>
    <mergeCell ref="B60:H61"/>
    <mergeCell ref="I60:J61"/>
    <mergeCell ref="A62:A64"/>
    <mergeCell ref="B62:D64"/>
    <mergeCell ref="E62:E64"/>
    <mergeCell ref="B186:D186"/>
    <mergeCell ref="B187:D187"/>
    <mergeCell ref="B188:D188"/>
    <mergeCell ref="A4:A6"/>
    <mergeCell ref="B4:H6"/>
    <mergeCell ref="I4:J6"/>
    <mergeCell ref="A56:A58"/>
    <mergeCell ref="B56:H58"/>
    <mergeCell ref="I56:J58"/>
    <mergeCell ref="A108:A110"/>
    <mergeCell ref="B108:H110"/>
    <mergeCell ref="I108:J110"/>
    <mergeCell ref="F62:F64"/>
    <mergeCell ref="G62:G64"/>
    <mergeCell ref="H62:H64"/>
    <mergeCell ref="I62:I64"/>
    <mergeCell ref="J62:J64"/>
    <mergeCell ref="B66:D66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L121:L122"/>
    <mergeCell ref="L123:L157"/>
    <mergeCell ref="L158:L172"/>
    <mergeCell ref="L173:L174"/>
    <mergeCell ref="L175:L209"/>
    <mergeCell ref="L210:L224"/>
    <mergeCell ref="L225:L226"/>
    <mergeCell ref="B221:D221"/>
    <mergeCell ref="B208:D208"/>
    <mergeCell ref="B207:D207"/>
    <mergeCell ref="B204:D204"/>
    <mergeCell ref="B205:D205"/>
    <mergeCell ref="B206:D206"/>
    <mergeCell ref="B222:D222"/>
    <mergeCell ref="B195:D195"/>
    <mergeCell ref="B196:D196"/>
    <mergeCell ref="B197:D197"/>
    <mergeCell ref="B182:D182"/>
    <mergeCell ref="B183:D183"/>
    <mergeCell ref="B184:D184"/>
    <mergeCell ref="B185:D185"/>
    <mergeCell ref="B190:D190"/>
    <mergeCell ref="B191:D191"/>
    <mergeCell ref="B192:D192"/>
    <mergeCell ref="B233:D233"/>
    <mergeCell ref="B234:D234"/>
    <mergeCell ref="B235:D235"/>
    <mergeCell ref="B236:D236"/>
    <mergeCell ref="B237:D237"/>
    <mergeCell ref="B238:D238"/>
    <mergeCell ref="B193:D193"/>
    <mergeCell ref="B194:D194"/>
    <mergeCell ref="B232:D232"/>
    <mergeCell ref="B229:D229"/>
    <mergeCell ref="B230:D230"/>
    <mergeCell ref="B231:D231"/>
    <mergeCell ref="B226:D226"/>
    <mergeCell ref="B227:D227"/>
    <mergeCell ref="B228:D228"/>
    <mergeCell ref="B223:D223"/>
    <mergeCell ref="B224:D224"/>
    <mergeCell ref="B225:D225"/>
    <mergeCell ref="B201:D201"/>
    <mergeCell ref="B202:D202"/>
    <mergeCell ref="B203:D203"/>
    <mergeCell ref="B198:D198"/>
    <mergeCell ref="B199:D199"/>
    <mergeCell ref="B200:D200"/>
    <mergeCell ref="B189:D189"/>
    <mergeCell ref="B179:D179"/>
    <mergeCell ref="B180:D180"/>
    <mergeCell ref="B181:D181"/>
    <mergeCell ref="B176:D176"/>
    <mergeCell ref="B177:D177"/>
    <mergeCell ref="B178:D178"/>
    <mergeCell ref="B174:D174"/>
    <mergeCell ref="B175:D175"/>
    <mergeCell ref="B169:D169"/>
    <mergeCell ref="B171:D171"/>
    <mergeCell ref="B172:D172"/>
    <mergeCell ref="B170:D170"/>
    <mergeCell ref="B173:D173"/>
    <mergeCell ref="B124:D124"/>
    <mergeCell ref="B125:D125"/>
    <mergeCell ref="B126:D126"/>
    <mergeCell ref="B121:D121"/>
    <mergeCell ref="B122:D122"/>
    <mergeCell ref="B123:D123"/>
    <mergeCell ref="B127:D127"/>
    <mergeCell ref="B128:D128"/>
    <mergeCell ref="B129:D129"/>
    <mergeCell ref="B130:D130"/>
    <mergeCell ref="B131:D131"/>
    <mergeCell ref="B132:D132"/>
    <mergeCell ref="B133:D133"/>
    <mergeCell ref="B134:D134"/>
    <mergeCell ref="B72:D72"/>
    <mergeCell ref="B73:D73"/>
    <mergeCell ref="B118:D118"/>
    <mergeCell ref="B69:D69"/>
    <mergeCell ref="B70:D70"/>
    <mergeCell ref="B71:D71"/>
    <mergeCell ref="B35:D35"/>
    <mergeCell ref="B36:D36"/>
    <mergeCell ref="B37:D37"/>
    <mergeCell ref="B65:D65"/>
    <mergeCell ref="B67:D67"/>
    <mergeCell ref="B68:D68"/>
    <mergeCell ref="B38:D38"/>
    <mergeCell ref="B25:D25"/>
    <mergeCell ref="B26:D26"/>
    <mergeCell ref="B27:D27"/>
    <mergeCell ref="B28:D28"/>
    <mergeCell ref="B32:D32"/>
    <mergeCell ref="B33:D33"/>
    <mergeCell ref="B34:D34"/>
    <mergeCell ref="B29:D29"/>
    <mergeCell ref="B30:D30"/>
    <mergeCell ref="B31:D31"/>
    <mergeCell ref="L17:L18"/>
    <mergeCell ref="B13:D13"/>
    <mergeCell ref="B15:D15"/>
    <mergeCell ref="B22:D22"/>
    <mergeCell ref="B23:D23"/>
    <mergeCell ref="B24:D24"/>
    <mergeCell ref="B19:D19"/>
    <mergeCell ref="B20:D20"/>
    <mergeCell ref="B21:D21"/>
    <mergeCell ref="B16:D16"/>
    <mergeCell ref="B17:D17"/>
    <mergeCell ref="B18:D18"/>
  </mergeCells>
  <hyperlinks>
    <hyperlink ref="A1" location="Cuprins!A1" display="cuprins" xr:uid="{00000000-0004-0000-2800-000000000000}"/>
    <hyperlink ref="C1" location="'Fisa de proiect'!A1" display="Fisa de Proiect" xr:uid="{00000000-0004-0000-28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D39E46"/>
  </sheetPr>
  <dimension ref="A1:L261"/>
  <sheetViews>
    <sheetView tabSelected="1" view="pageBreakPreview" zoomScale="79" zoomScaleNormal="130" zoomScaleSheetLayoutView="145" workbookViewId="0">
      <pane ySplit="1" topLeftCell="A221" activePane="bottomLeft" state="frozen"/>
      <selection pane="bottomLeft" activeCell="L225" sqref="L225:L226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18" t="s">
        <v>3335</v>
      </c>
    </row>
    <row r="3" spans="1:12" ht="15" customHeight="1" thickBot="1" x14ac:dyDescent="0.35">
      <c r="L3" s="818"/>
    </row>
    <row r="4" spans="1:12" ht="15" customHeight="1" x14ac:dyDescent="0.3">
      <c r="A4" s="686"/>
      <c r="B4" s="794" t="s">
        <v>3350</v>
      </c>
      <c r="C4" s="794"/>
      <c r="D4" s="794"/>
      <c r="E4" s="794"/>
      <c r="F4" s="794"/>
      <c r="G4" s="794"/>
      <c r="H4" s="794"/>
      <c r="I4" s="738"/>
      <c r="J4" s="664"/>
      <c r="L4" s="818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18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18"/>
    </row>
    <row r="7" spans="1:12" ht="15" customHeight="1" x14ac:dyDescent="0.3">
      <c r="A7" s="1"/>
      <c r="B7" s="88"/>
      <c r="C7" s="4"/>
      <c r="D7" s="4"/>
      <c r="E7" s="4"/>
      <c r="F7" s="4"/>
      <c r="G7" s="4"/>
      <c r="H7" s="5"/>
      <c r="I7" s="3"/>
      <c r="J7" s="3"/>
      <c r="K7" s="7"/>
      <c r="L7" s="818"/>
    </row>
    <row r="8" spans="1:12" ht="15" customHeight="1" x14ac:dyDescent="0.3">
      <c r="A8" s="667"/>
      <c r="B8" s="669" t="s">
        <v>3331</v>
      </c>
      <c r="C8" s="669"/>
      <c r="D8" s="669"/>
      <c r="E8" s="669"/>
      <c r="F8" s="669"/>
      <c r="G8" s="669"/>
      <c r="H8" s="669"/>
      <c r="I8" s="671"/>
      <c r="J8" s="672"/>
      <c r="L8" s="818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18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3430</v>
      </c>
      <c r="L10" s="818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18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18"/>
    </row>
    <row r="13" spans="1:12" ht="15" customHeight="1" x14ac:dyDescent="0.3">
      <c r="A13" s="106">
        <f>Sheet1!A2596</f>
        <v>756057100180</v>
      </c>
      <c r="B13" s="773" t="str">
        <f>IFERROR(VLOOKUP(A13,Sheet1!$A$4:$H$2722,5,0),"-")</f>
        <v>Disc debitare inox 115x2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>buc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4.75</v>
      </c>
      <c r="J13" s="26">
        <f>I13-(I13*Cuprins!$H$47)</f>
        <v>4.75</v>
      </c>
      <c r="L13" s="818"/>
    </row>
    <row r="14" spans="1:12" ht="15" customHeight="1" x14ac:dyDescent="0.3">
      <c r="A14" s="107">
        <f>Sheet1!A2597</f>
        <v>756057100240</v>
      </c>
      <c r="B14" s="744" t="str">
        <f>IFERROR(VLOOKUP(A14,Sheet1!$A$4:$H$2722,5,0),"-")</f>
        <v>Disc debitare inox 125x1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4.3499999999999996</v>
      </c>
      <c r="J14" s="42">
        <f>I14-(I14*Cuprins!$H$47)</f>
        <v>4.3499999999999996</v>
      </c>
      <c r="L14" s="818"/>
    </row>
    <row r="15" spans="1:12" ht="15" customHeight="1" x14ac:dyDescent="0.3">
      <c r="A15" s="106">
        <f>Sheet1!A2598</f>
        <v>756057100260</v>
      </c>
      <c r="B15" s="773" t="str">
        <f>IFERROR(VLOOKUP(A15,Sheet1!$A$4:$H$2722,5,0),"-")</f>
        <v>Disc debitare inox 125x1,6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buc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4.18</v>
      </c>
      <c r="J15" s="26">
        <f>I15-(I15*Cuprins!$H$47)</f>
        <v>4.18</v>
      </c>
      <c r="K15" s="8"/>
      <c r="L15" s="818"/>
    </row>
    <row r="16" spans="1:12" ht="15" customHeight="1" x14ac:dyDescent="0.3">
      <c r="A16" s="107">
        <f>Sheet1!A2599</f>
        <v>756057100480</v>
      </c>
      <c r="B16" s="744" t="str">
        <f>IFERROR(VLOOKUP(A16,Sheet1!$A$4:$H$2722,5,0),"-")</f>
        <v>Disc debitare otel 230x2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>buc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8.36</v>
      </c>
      <c r="J16" s="42">
        <f>I16-(I16*Cuprins!$H$47)</f>
        <v>8.36</v>
      </c>
      <c r="L16" s="818"/>
    </row>
    <row r="17" spans="1:12" ht="15" customHeight="1" x14ac:dyDescent="0.3">
      <c r="A17" s="106">
        <f>Sheet1!A2600</f>
        <v>756057100540</v>
      </c>
      <c r="B17" s="773" t="str">
        <f>IFERROR(VLOOKUP(A17,Sheet1!$A$4:$H$2722,5,0),"-")</f>
        <v>Disc debitare inox 230x1,8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buc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9.42</v>
      </c>
      <c r="J17" s="26">
        <f>I17-(I17*Cuprins!$H$47)</f>
        <v>9.42</v>
      </c>
      <c r="L17" s="494">
        <f>'Accesorii TS'!L225+1</f>
        <v>143</v>
      </c>
    </row>
    <row r="18" spans="1:12" ht="15" customHeight="1" x14ac:dyDescent="0.3">
      <c r="A18" s="107">
        <f>Sheet1!A2601</f>
        <v>756057120300</v>
      </c>
      <c r="B18" s="744" t="str">
        <f>IFERROR(VLOOKUP(A18,Sheet1!$A$4:$H$2722,5,0),"-")</f>
        <v>Disc debitare otel 125x6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>buc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7.65</v>
      </c>
      <c r="J18" s="42">
        <f>I18-(I18*Cuprins!$H$47)</f>
        <v>7.65</v>
      </c>
      <c r="L18" s="494"/>
    </row>
    <row r="19" spans="1:12" ht="15" customHeight="1" x14ac:dyDescent="0.3">
      <c r="A19" s="106">
        <f>Sheet1!A2602</f>
        <v>756057120840</v>
      </c>
      <c r="B19" s="773" t="str">
        <f>IFERROR(VLOOKUP(A19,Sheet1!$A$4:$H$2722,5,0),"-")</f>
        <v>Disc debitare otel 125x1,6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>buc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4.04</v>
      </c>
      <c r="J19" s="26">
        <f>I19-(I19*Cuprins!$H$47)</f>
        <v>4.04</v>
      </c>
      <c r="L19" s="819" t="s">
        <v>3341</v>
      </c>
    </row>
    <row r="20" spans="1:12" ht="15" customHeight="1" x14ac:dyDescent="0.3">
      <c r="A20" s="107">
        <f>Sheet1!A2603</f>
        <v>756057256300</v>
      </c>
      <c r="B20" s="744" t="str">
        <f>IFERROR(VLOOKUP(A20,Sheet1!$A$4:$H$2722,5,0),"-")</f>
        <v>Disc diamantat Fliesen 125 mm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>buc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80.8</v>
      </c>
      <c r="J20" s="42">
        <f>I20-(I20*Cuprins!$H$47)</f>
        <v>80.8</v>
      </c>
      <c r="L20" s="819"/>
    </row>
    <row r="21" spans="1:12" ht="15" customHeight="1" x14ac:dyDescent="0.3">
      <c r="A21" s="106">
        <f>Sheet1!A2604</f>
        <v>756057335113</v>
      </c>
      <c r="B21" s="773" t="str">
        <f>IFERROR(VLOOKUP(A21,Sheet1!$A$4:$H$2722,5,0),"-")</f>
        <v>Disc debitare otel 125x1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4.46</v>
      </c>
      <c r="J21" s="26">
        <f>I21-(I21*Cuprins!$H$47)</f>
        <v>4.46</v>
      </c>
      <c r="L21" s="819"/>
    </row>
    <row r="22" spans="1:12" ht="15" customHeight="1" x14ac:dyDescent="0.3">
      <c r="A22" s="108">
        <f>Sheet1!A2605</f>
        <v>756057581500</v>
      </c>
      <c r="B22" s="614" t="str">
        <f>IFERROR(VLOOKUP(A22,Sheet1!$A$4:$H$2722,5,0),"-")</f>
        <v xml:space="preserve">Disc debitare inox 230x2,5 </v>
      </c>
      <c r="C22" s="609" t="e">
        <f>VLOOKUP(#REF!,Sheet1!$A$4:$H$2722,7,1)</f>
        <v>#REF!</v>
      </c>
      <c r="D22" s="615" t="e">
        <f>VLOOKUP(#REF!,Sheet1!$A$4:$H$2722,7,1)</f>
        <v>#REF!</v>
      </c>
      <c r="E22" s="264" t="str">
        <f>IFERROR(VLOOKUP(A22,Sheet1!$A$4:$N$2722,7,1),"-")</f>
        <v>buc</v>
      </c>
      <c r="F22" s="238">
        <f>IFERROR(VLOOKUP(A22,Sheet1!$A$4:$N$2722,9,1),"-")</f>
        <v>0</v>
      </c>
      <c r="G22" s="264">
        <f>IFERROR(VLOOKUP(A22,Sheet1!$A$4:$N$2722,10,1),"-")</f>
        <v>0</v>
      </c>
      <c r="H22" s="264">
        <f>IFERROR(VLOOKUP(A22,Sheet1!$A$4:$N$2722,11,1),"-")</f>
        <v>0</v>
      </c>
      <c r="I22" s="302">
        <f>IFERROR(VLOOKUP($A22,Sheet1!$A$4:$H$2722,8,1),"-")</f>
        <v>8.24</v>
      </c>
      <c r="J22" s="43">
        <f>I22-(I22*Cuprins!$H$47)</f>
        <v>8.24</v>
      </c>
      <c r="L22" s="819"/>
    </row>
    <row r="23" spans="1:12" ht="15" customHeight="1" x14ac:dyDescent="0.3">
      <c r="L23" s="819"/>
    </row>
    <row r="24" spans="1:12" ht="15" customHeight="1" x14ac:dyDescent="0.3">
      <c r="K24" s="7"/>
      <c r="L24" s="819"/>
    </row>
    <row r="25" spans="1:12" ht="15" customHeight="1" x14ac:dyDescent="0.3">
      <c r="K25" s="9"/>
      <c r="L25" s="819"/>
    </row>
    <row r="26" spans="1:12" ht="15" customHeight="1" x14ac:dyDescent="0.3">
      <c r="A26" s="667"/>
      <c r="B26" s="669" t="s">
        <v>3340</v>
      </c>
      <c r="C26" s="669"/>
      <c r="D26" s="669"/>
      <c r="E26" s="669"/>
      <c r="F26" s="669"/>
      <c r="G26" s="669"/>
      <c r="H26" s="669"/>
      <c r="I26" s="671"/>
      <c r="J26" s="672"/>
      <c r="L26" s="819"/>
    </row>
    <row r="27" spans="1:12" ht="15" customHeight="1" x14ac:dyDescent="0.3">
      <c r="A27" s="668"/>
      <c r="B27" s="670"/>
      <c r="C27" s="670"/>
      <c r="D27" s="670"/>
      <c r="E27" s="670"/>
      <c r="F27" s="670"/>
      <c r="G27" s="670"/>
      <c r="H27" s="670"/>
      <c r="I27" s="673"/>
      <c r="J27" s="674"/>
      <c r="L27" s="819"/>
    </row>
    <row r="28" spans="1:12" ht="15" customHeight="1" x14ac:dyDescent="0.3">
      <c r="A28" s="520" t="s">
        <v>2989</v>
      </c>
      <c r="B28" s="630" t="s">
        <v>2996</v>
      </c>
      <c r="C28" s="631"/>
      <c r="D28" s="786"/>
      <c r="E28" s="642" t="s">
        <v>3035</v>
      </c>
      <c r="F28" s="789" t="s">
        <v>2991</v>
      </c>
      <c r="G28" s="789" t="s">
        <v>2990</v>
      </c>
      <c r="H28" s="780" t="s">
        <v>3010</v>
      </c>
      <c r="I28" s="783" t="s">
        <v>3430</v>
      </c>
      <c r="J28" s="498" t="s">
        <v>3430</v>
      </c>
      <c r="K28" s="9"/>
      <c r="L28" s="819"/>
    </row>
    <row r="29" spans="1:12" ht="15" customHeight="1" x14ac:dyDescent="0.3">
      <c r="A29" s="521"/>
      <c r="B29" s="632"/>
      <c r="C29" s="633"/>
      <c r="D29" s="787"/>
      <c r="E29" s="643"/>
      <c r="F29" s="790"/>
      <c r="G29" s="790"/>
      <c r="H29" s="781"/>
      <c r="I29" s="784"/>
      <c r="J29" s="500"/>
      <c r="K29" s="9"/>
      <c r="L29" s="819"/>
    </row>
    <row r="30" spans="1:12" ht="15" customHeight="1" x14ac:dyDescent="0.3">
      <c r="A30" s="785"/>
      <c r="B30" s="634"/>
      <c r="C30" s="635"/>
      <c r="D30" s="788"/>
      <c r="E30" s="644"/>
      <c r="F30" s="791"/>
      <c r="G30" s="791"/>
      <c r="H30" s="782"/>
      <c r="I30" s="784"/>
      <c r="J30" s="500"/>
      <c r="K30" s="9"/>
      <c r="L30" s="819"/>
    </row>
    <row r="31" spans="1:12" ht="15" customHeight="1" x14ac:dyDescent="0.3">
      <c r="A31" s="106">
        <f>Sheet1!A2700</f>
        <v>758057336650</v>
      </c>
      <c r="B31" s="773" t="str">
        <f>IFERROR(VLOOKUP(A31,Sheet1!$A$4:$H$2722,5,0),"-")</f>
        <v>Disc polizare evantai 125 gr.40</v>
      </c>
      <c r="C31" s="774" t="e">
        <f>VLOOKUP(#REF!,Sheet1!$A$4:$H$2722,7,1)</f>
        <v>#REF!</v>
      </c>
      <c r="D31" s="775" t="e">
        <f>VLOOKUP(#REF!,Sheet1!$A$4:$H$2722,7,1)</f>
        <v>#REF!</v>
      </c>
      <c r="E31" s="247" t="str">
        <f>IFERROR(VLOOKUP(A31,Sheet1!$A$4:$N$2722,7,1),"-")</f>
        <v>buc</v>
      </c>
      <c r="F31" s="247">
        <f>IFERROR(VLOOKUP(A31,Sheet1!$A$4:$N$2722,9,1),"-")</f>
        <v>0</v>
      </c>
      <c r="G31" s="247">
        <f>IFERROR(VLOOKUP(A31,Sheet1!$A$4:$N$2722,10,1),"-")</f>
        <v>0</v>
      </c>
      <c r="H31" s="247">
        <f>IFERROR(VLOOKUP(A31,Sheet1!$A$4:$N$2722,11,1),"-")</f>
        <v>0</v>
      </c>
      <c r="I31" s="26">
        <f>IFERROR(VLOOKUP($A31,Sheet1!$A$4:$H$2722,8,1),"-")</f>
        <v>10.83</v>
      </c>
      <c r="J31" s="26">
        <f>I31-(I31*Cuprins!$H$47)</f>
        <v>10.83</v>
      </c>
      <c r="K31" s="9"/>
      <c r="L31" s="819"/>
    </row>
    <row r="32" spans="1:12" ht="15" customHeight="1" x14ac:dyDescent="0.3">
      <c r="A32" s="107">
        <f>Sheet1!A2701</f>
        <v>758057336750</v>
      </c>
      <c r="B32" s="744" t="str">
        <f>IFERROR(VLOOKUP(A32,Sheet1!$A$4:$H$2722,5,0),"-")</f>
        <v>Disc polizare evantai 125 gr.60</v>
      </c>
      <c r="C32" s="728"/>
      <c r="D32" s="745"/>
      <c r="E32" s="235" t="str">
        <f>IFERROR(VLOOKUP(A32,Sheet1!$A$4:$N$2722,7,1),"-")</f>
        <v>buc</v>
      </c>
      <c r="F32" s="237">
        <f>IFERROR(VLOOKUP(A32,Sheet1!$A$4:$N$2722,9,1),"-")</f>
        <v>0</v>
      </c>
      <c r="G32" s="242">
        <f>IFERROR(VLOOKUP(A32,Sheet1!$A$4:$N$2722,10,1),"-")</f>
        <v>0</v>
      </c>
      <c r="H32" s="235">
        <f>IFERROR(VLOOKUP(A32,Sheet1!$A$4:$N$2722,11,1),"-")</f>
        <v>0</v>
      </c>
      <c r="I32" s="292">
        <f>IFERROR(VLOOKUP($A32,Sheet1!$A$4:$H$2722,8,1),"-")</f>
        <v>10.83</v>
      </c>
      <c r="J32" s="42">
        <f>I32-(I32*Cuprins!$H$47)</f>
        <v>10.83</v>
      </c>
      <c r="K32" s="9"/>
      <c r="L32" s="819"/>
    </row>
    <row r="33" spans="1:12" ht="15" customHeight="1" x14ac:dyDescent="0.3">
      <c r="A33" s="106">
        <f>Sheet1!A2702</f>
        <v>758057336850</v>
      </c>
      <c r="B33" s="773" t="str">
        <f>IFERROR(VLOOKUP(A33,Sheet1!$A$4:$H$2722,5,0),"-")</f>
        <v>Disc polizare evantai 125 gr.80</v>
      </c>
      <c r="C33" s="774" t="e">
        <f>VLOOKUP(#REF!,Sheet1!$A$4:$H$2722,7,1)</f>
        <v>#REF!</v>
      </c>
      <c r="D33" s="775" t="e">
        <f>VLOOKUP(#REF!,Sheet1!$A$4:$H$2722,7,1)</f>
        <v>#REF!</v>
      </c>
      <c r="E33" s="247" t="str">
        <f>IFERROR(VLOOKUP(A33,Sheet1!$A$4:$N$2722,7,1),"-")</f>
        <v>buc</v>
      </c>
      <c r="F33" s="247">
        <f>IFERROR(VLOOKUP(A33,Sheet1!$A$4:$N$2722,9,1),"-")</f>
        <v>0</v>
      </c>
      <c r="G33" s="247">
        <f>IFERROR(VLOOKUP(A33,Sheet1!$A$4:$N$2722,10,1),"-")</f>
        <v>0</v>
      </c>
      <c r="H33" s="247">
        <f>IFERROR(VLOOKUP(A33,Sheet1!$A$4:$N$2722,11,1),"-")</f>
        <v>0</v>
      </c>
      <c r="I33" s="26">
        <f>IFERROR(VLOOKUP($A33,Sheet1!$A$4:$H$2722,8,1),"-")</f>
        <v>10.83</v>
      </c>
      <c r="J33" s="26">
        <f>I33-(I33*Cuprins!$H$47)</f>
        <v>10.83</v>
      </c>
      <c r="K33" s="9"/>
      <c r="L33" s="819"/>
    </row>
    <row r="34" spans="1:12" ht="15" customHeight="1" x14ac:dyDescent="0.3">
      <c r="A34" s="107">
        <f>Sheet1!A2703</f>
        <v>758057359281</v>
      </c>
      <c r="B34" s="744" t="str">
        <f>IFERROR(VLOOKUP(A34,Sheet1!$A$4:$H$2722,5,0),"-")</f>
        <v>Disc polizare evantai 125 gr.100</v>
      </c>
      <c r="C34" s="728" t="e">
        <f>VLOOKUP(#REF!,Sheet1!$A$4:$H$2722,7,1)</f>
        <v>#REF!</v>
      </c>
      <c r="D34" s="745" t="e">
        <f>VLOOKUP(#REF!,Sheet1!$A$4:$H$2722,7,1)</f>
        <v>#REF!</v>
      </c>
      <c r="E34" s="235" t="str">
        <f>IFERROR(VLOOKUP(A34,Sheet1!$A$4:$N$2722,7,1),"-")</f>
        <v>buc</v>
      </c>
      <c r="F34" s="237">
        <f>IFERROR(VLOOKUP(A34,Sheet1!$A$4:$N$2722,9,1),"-")</f>
        <v>0</v>
      </c>
      <c r="G34" s="242">
        <f>IFERROR(VLOOKUP(A34,Sheet1!$A$4:$N$2722,10,1),"-")</f>
        <v>0</v>
      </c>
      <c r="H34" s="235">
        <f>IFERROR(VLOOKUP(A34,Sheet1!$A$4:$N$2722,11,1),"-")</f>
        <v>0</v>
      </c>
      <c r="I34" s="292">
        <f>IFERROR(VLOOKUP($A34,Sheet1!$A$4:$H$2722,8,1),"-")</f>
        <v>10.83</v>
      </c>
      <c r="J34" s="42">
        <f>I34-(I34*Cuprins!$H$47)</f>
        <v>10.83</v>
      </c>
      <c r="K34" s="9"/>
      <c r="L34" s="819"/>
    </row>
    <row r="35" spans="1:12" ht="15" customHeight="1" x14ac:dyDescent="0.3">
      <c r="A35" s="106">
        <f>Sheet1!A2704</f>
        <v>758057619550</v>
      </c>
      <c r="B35" s="773" t="str">
        <f>IFERROR(VLOOKUP(A35,Sheet1!$A$4:$H$2722,5,0),"-")</f>
        <v>Disc polizare evantai 125 gr.120</v>
      </c>
      <c r="C35" s="774" t="e">
        <f>VLOOKUP(#REF!,Sheet1!$A$4:$H$2722,7,1)</f>
        <v>#REF!</v>
      </c>
      <c r="D35" s="775" t="e">
        <f>VLOOKUP(#REF!,Sheet1!$A$4:$H$2722,7,1)</f>
        <v>#REF!</v>
      </c>
      <c r="E35" s="247" t="str">
        <f>IFERROR(VLOOKUP(A35,Sheet1!$A$4:$N$2722,7,1),"-")</f>
        <v>buc</v>
      </c>
      <c r="F35" s="247">
        <f>IFERROR(VLOOKUP(A35,Sheet1!$A$4:$N$2722,9,1),"-")</f>
        <v>0</v>
      </c>
      <c r="G35" s="247">
        <f>IFERROR(VLOOKUP(A35,Sheet1!$A$4:$N$2722,10,1),"-")</f>
        <v>0</v>
      </c>
      <c r="H35" s="247">
        <f>IFERROR(VLOOKUP(A35,Sheet1!$A$4:$N$2722,11,1),"-")</f>
        <v>0</v>
      </c>
      <c r="I35" s="26">
        <f>IFERROR(VLOOKUP($A35,Sheet1!$A$4:$H$2722,8,1),"-")</f>
        <v>10.83</v>
      </c>
      <c r="J35" s="26">
        <f>I35-(I35*Cuprins!$H$47)</f>
        <v>10.83</v>
      </c>
      <c r="K35" s="9"/>
      <c r="L35" s="819"/>
    </row>
    <row r="36" spans="1:12" ht="15" customHeight="1" x14ac:dyDescent="0.3">
      <c r="A36" s="108"/>
      <c r="B36" s="614" t="str">
        <f>IFERROR(VLOOKUP(A36,Sheet1!$A$4:$H$2722,5,0),"-")</f>
        <v>-</v>
      </c>
      <c r="C36" s="609" t="e">
        <f>VLOOKUP(#REF!,Sheet1!$A$4:$H$2722,7,1)</f>
        <v>#REF!</v>
      </c>
      <c r="D36" s="615" t="e">
        <f>VLOOKUP(#REF!,Sheet1!$A$4:$H$2722,7,1)</f>
        <v>#REF!</v>
      </c>
      <c r="E36" s="264" t="str">
        <f>IFERROR(VLOOKUP(A36,Sheet1!$A$4:$N$2722,7,1),"-")</f>
        <v>-</v>
      </c>
      <c r="F36" s="238" t="str">
        <f>IFERROR(VLOOKUP(A36,Sheet1!$A$4:$N$2722,9,1),"-")</f>
        <v>-</v>
      </c>
      <c r="G36" s="264" t="str">
        <f>IFERROR(VLOOKUP(A36,Sheet1!$A$4:$N$2722,10,1),"-")</f>
        <v>-</v>
      </c>
      <c r="H36" s="264" t="str">
        <f>IFERROR(VLOOKUP(A36,Sheet1!$A$4:$N$2722,11,1),"-")</f>
        <v>-</v>
      </c>
      <c r="I36" s="302" t="str">
        <f>IFERROR(VLOOKUP($A36,Sheet1!$A$4:$H$2722,8,1),"-")</f>
        <v>-</v>
      </c>
      <c r="J36" s="43" t="str">
        <f>IFERROR(VLOOKUP($A36,Sheet1!$A$4:$H$2722,8,1),"-")</f>
        <v>-</v>
      </c>
      <c r="K36" s="9"/>
      <c r="L36" s="819"/>
    </row>
    <row r="37" spans="1:12" ht="15" customHeight="1" x14ac:dyDescent="0.3">
      <c r="K37" s="9"/>
      <c r="L37" s="819"/>
    </row>
    <row r="38" spans="1:12" ht="15" customHeight="1" x14ac:dyDescent="0.3">
      <c r="K38" s="9"/>
      <c r="L38" s="819"/>
    </row>
    <row r="39" spans="1:12" ht="15" customHeight="1" x14ac:dyDescent="0.3">
      <c r="K39" s="9"/>
      <c r="L39" s="819"/>
    </row>
    <row r="40" spans="1:12" ht="15" customHeight="1" x14ac:dyDescent="0.3">
      <c r="L40" s="819"/>
    </row>
    <row r="41" spans="1:12" ht="15" customHeight="1" x14ac:dyDescent="0.3">
      <c r="L41" s="819"/>
    </row>
    <row r="42" spans="1:12" ht="15" customHeight="1" x14ac:dyDescent="0.3">
      <c r="L42" s="819"/>
    </row>
    <row r="43" spans="1:12" ht="15" customHeight="1" x14ac:dyDescent="0.3">
      <c r="L43" s="819"/>
    </row>
    <row r="44" spans="1:12" ht="15" customHeight="1" x14ac:dyDescent="0.3">
      <c r="L44" s="819"/>
    </row>
    <row r="45" spans="1:12" ht="15" customHeight="1" x14ac:dyDescent="0.3">
      <c r="L45" s="819"/>
    </row>
    <row r="46" spans="1:12" ht="15" customHeight="1" x14ac:dyDescent="0.3">
      <c r="L46" s="819"/>
    </row>
    <row r="47" spans="1:12" ht="15" customHeight="1" x14ac:dyDescent="0.3">
      <c r="K47" s="7"/>
      <c r="L47" s="819"/>
    </row>
    <row r="48" spans="1:12" ht="15" customHeight="1" x14ac:dyDescent="0.3">
      <c r="L48" s="819"/>
    </row>
    <row r="49" spans="1:12" ht="15" customHeight="1" x14ac:dyDescent="0.3">
      <c r="L49" s="819"/>
    </row>
    <row r="50" spans="1:12" ht="15" customHeight="1" x14ac:dyDescent="0.3">
      <c r="K50" s="9"/>
      <c r="L50" s="819"/>
    </row>
    <row r="51" spans="1:12" ht="15" customHeight="1" x14ac:dyDescent="0.3">
      <c r="L51" s="819"/>
    </row>
    <row r="52" spans="1:12" ht="15" customHeight="1" x14ac:dyDescent="0.3">
      <c r="L52" s="819"/>
    </row>
    <row r="53" spans="1:12" ht="15" customHeight="1" x14ac:dyDescent="0.3">
      <c r="L53" s="819"/>
    </row>
    <row r="54" spans="1:12" ht="15" customHeight="1" x14ac:dyDescent="0.3">
      <c r="K54" s="7"/>
      <c r="L54" s="818" t="s">
        <v>3335</v>
      </c>
    </row>
    <row r="55" spans="1:12" ht="15" customHeight="1" thickBot="1" x14ac:dyDescent="0.35">
      <c r="L55" s="818"/>
    </row>
    <row r="56" spans="1:12" ht="15" customHeight="1" x14ac:dyDescent="0.3">
      <c r="A56" s="686"/>
      <c r="B56" s="794" t="s">
        <v>3332</v>
      </c>
      <c r="C56" s="794"/>
      <c r="D56" s="794"/>
      <c r="E56" s="794"/>
      <c r="F56" s="794"/>
      <c r="G56" s="794"/>
      <c r="H56" s="794"/>
      <c r="I56" s="738"/>
      <c r="J56" s="664"/>
      <c r="L56" s="818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18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18"/>
    </row>
    <row r="59" spans="1:12" ht="15" customHeight="1" x14ac:dyDescent="0.3">
      <c r="A59" s="1"/>
      <c r="B59" s="88"/>
      <c r="C59" s="4"/>
      <c r="D59" s="4"/>
      <c r="E59" s="4"/>
      <c r="F59" s="4"/>
      <c r="G59" s="4"/>
      <c r="H59" s="5"/>
      <c r="I59" s="3"/>
      <c r="J59" s="3"/>
      <c r="L59" s="818"/>
    </row>
    <row r="60" spans="1:12" ht="15" customHeight="1" x14ac:dyDescent="0.3">
      <c r="A60" s="667"/>
      <c r="B60" s="669" t="s">
        <v>3333</v>
      </c>
      <c r="C60" s="669"/>
      <c r="D60" s="669"/>
      <c r="E60" s="669"/>
      <c r="F60" s="669"/>
      <c r="G60" s="669"/>
      <c r="H60" s="669"/>
      <c r="I60" s="671"/>
      <c r="J60" s="672"/>
      <c r="L60" s="818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18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3430</v>
      </c>
      <c r="L62" s="818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18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18"/>
    </row>
    <row r="65" spans="1:12" ht="15" customHeight="1" x14ac:dyDescent="0.3">
      <c r="A65" s="106">
        <f>Sheet1!A2614</f>
        <v>757057156202</v>
      </c>
      <c r="B65" s="773" t="str">
        <f>IFERROR(VLOOKUP(A65,Sheet1!$A$4:$H$2722,5,0),"-")</f>
        <v>Burghiu beton SDS Plus 5x50x110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buc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13.54</v>
      </c>
      <c r="J65" s="26">
        <f>I65-(I65*Cuprins!$H$47)</f>
        <v>13.54</v>
      </c>
      <c r="K65" s="7"/>
      <c r="L65" s="818"/>
    </row>
    <row r="66" spans="1:12" ht="15" customHeight="1" x14ac:dyDescent="0.3">
      <c r="A66" s="107">
        <f>Sheet1!A2615</f>
        <v>757057156226</v>
      </c>
      <c r="B66" s="744" t="str">
        <f>IFERROR(VLOOKUP(A66,Sheet1!$A$4:$H$2722,5,0),"-")</f>
        <v>Burghiu beton SDS Plus 6x50x110</v>
      </c>
      <c r="C66" s="728"/>
      <c r="D66" s="745"/>
      <c r="E66" s="235" t="str">
        <f>IFERROR(VLOOKUP(A66,Sheet1!$A$4:$N$2722,7,1),"-")</f>
        <v>buc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13.3</v>
      </c>
      <c r="J66" s="42">
        <f>I66-(I66*Cuprins!$H$47)</f>
        <v>13.3</v>
      </c>
      <c r="L66" s="818"/>
    </row>
    <row r="67" spans="1:12" ht="15" customHeight="1" x14ac:dyDescent="0.3">
      <c r="A67" s="106">
        <f>Sheet1!A2616</f>
        <v>757057156233</v>
      </c>
      <c r="B67" s="773" t="str">
        <f>IFERROR(VLOOKUP(A67,Sheet1!$A$4:$H$2722,5,0),"-")</f>
        <v>Burghiu beton SDS Plus 6x100x160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buc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14.51</v>
      </c>
      <c r="J67" s="26">
        <f>I67-(I67*Cuprins!$H$47)</f>
        <v>14.51</v>
      </c>
      <c r="L67" s="818"/>
    </row>
    <row r="68" spans="1:12" ht="15" customHeight="1" x14ac:dyDescent="0.3">
      <c r="A68" s="107">
        <f>Sheet1!A2617</f>
        <v>757057156264</v>
      </c>
      <c r="B68" s="744" t="str">
        <f>IFERROR(VLOOKUP(A68,Sheet1!$A$4:$H$2722,5,0),"-")</f>
        <v>Burghiu beton SDS Plus 8x100x160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buc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18.05</v>
      </c>
      <c r="J68" s="42">
        <f>I68-(I68*Cuprins!$H$47)</f>
        <v>18.05</v>
      </c>
      <c r="L68" s="818"/>
    </row>
    <row r="69" spans="1:12" ht="15" customHeight="1" x14ac:dyDescent="0.3">
      <c r="A69" s="106">
        <f>Sheet1!A2618</f>
        <v>757057156271</v>
      </c>
      <c r="B69" s="773" t="str">
        <f>IFERROR(VLOOKUP(A69,Sheet1!$A$4:$H$2722,5,0),"-")</f>
        <v>Burghiu beton SDS Plus 8x150x210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buc</v>
      </c>
      <c r="F69" s="247">
        <f>IFERROR(VLOOKUP(A69,Sheet1!$A$4:$N$2722,9,1),"-")</f>
        <v>0</v>
      </c>
      <c r="G69" s="247">
        <f>IFERROR(VLOOKUP(A69,Sheet1!$A$4:$N$2722,10,1),"-")</f>
        <v>0</v>
      </c>
      <c r="H69" s="247">
        <f>IFERROR(VLOOKUP(A69,Sheet1!$A$4:$N$2722,11,1),"-")</f>
        <v>0</v>
      </c>
      <c r="I69" s="26">
        <f>IFERROR(VLOOKUP($A69,Sheet1!$A$4:$H$2722,8,1),"-")</f>
        <v>21.47</v>
      </c>
      <c r="J69" s="26">
        <f>I69-(I69*Cuprins!$H$47)</f>
        <v>21.47</v>
      </c>
      <c r="L69" s="494">
        <f>L17+1</f>
        <v>144</v>
      </c>
    </row>
    <row r="70" spans="1:12" ht="15" customHeight="1" x14ac:dyDescent="0.3">
      <c r="A70" s="107">
        <f>Sheet1!A2619</f>
        <v>757057156288</v>
      </c>
      <c r="B70" s="744" t="str">
        <f>IFERROR(VLOOKUP(A70,Sheet1!$A$4:$H$2722,5,0),"-")</f>
        <v>Burghiu beton SDS Plus 10x100x160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buc</v>
      </c>
      <c r="F70" s="237">
        <f>IFERROR(VLOOKUP(A70,Sheet1!$A$4:$N$2722,9,1),"-")</f>
        <v>0</v>
      </c>
      <c r="G70" s="242">
        <f>IFERROR(VLOOKUP(A70,Sheet1!$A$4:$N$2722,10,1),"-")</f>
        <v>0</v>
      </c>
      <c r="H70" s="235">
        <f>IFERROR(VLOOKUP(A70,Sheet1!$A$4:$N$2722,11,1),"-")</f>
        <v>0</v>
      </c>
      <c r="I70" s="292">
        <f>IFERROR(VLOOKUP($A70,Sheet1!$A$4:$H$2722,8,1),"-")</f>
        <v>21.12</v>
      </c>
      <c r="J70" s="42">
        <f>I70-(I70*Cuprins!$H$47)</f>
        <v>21.12</v>
      </c>
      <c r="L70" s="494"/>
    </row>
    <row r="71" spans="1:12" ht="15" customHeight="1" x14ac:dyDescent="0.3">
      <c r="A71" s="106">
        <f>Sheet1!A2620</f>
        <v>757057156295</v>
      </c>
      <c r="B71" s="773" t="str">
        <f>IFERROR(VLOOKUP(A71,Sheet1!$A$4:$H$2722,5,0),"-")</f>
        <v>Burghiu beton SDS Plus 10x150x210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buc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24.37</v>
      </c>
      <c r="J71" s="26">
        <f>I71-(I71*Cuprins!$H$47)</f>
        <v>24.37</v>
      </c>
      <c r="L71" s="819" t="s">
        <v>3341</v>
      </c>
    </row>
    <row r="72" spans="1:12" ht="15" customHeight="1" x14ac:dyDescent="0.3">
      <c r="A72" s="107">
        <f>Sheet1!A2621</f>
        <v>757057156301</v>
      </c>
      <c r="B72" s="744" t="str">
        <f>IFERROR(VLOOKUP(A72,Sheet1!$A$4:$H$2722,5,0),"-")</f>
        <v>Burghiu beton SDS Plus 10x200x260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buc</v>
      </c>
      <c r="F72" s="237">
        <f>IFERROR(VLOOKUP(A72,Sheet1!$A$4:$N$2722,9,1),"-")</f>
        <v>0</v>
      </c>
      <c r="G72" s="242">
        <f>IFERROR(VLOOKUP(A72,Sheet1!$A$4:$N$2722,10,1),"-")</f>
        <v>0</v>
      </c>
      <c r="H72" s="235">
        <f>IFERROR(VLOOKUP(A72,Sheet1!$A$4:$N$2722,11,1),"-")</f>
        <v>0</v>
      </c>
      <c r="I72" s="292">
        <f>IFERROR(VLOOKUP($A72,Sheet1!$A$4:$H$2722,8,1),"-")</f>
        <v>31.25</v>
      </c>
      <c r="J72" s="42">
        <f>I72-(I72*Cuprins!$H$47)</f>
        <v>31.25</v>
      </c>
      <c r="L72" s="819"/>
    </row>
    <row r="73" spans="1:12" ht="15" customHeight="1" x14ac:dyDescent="0.3">
      <c r="A73" s="106">
        <f>Sheet1!A2622</f>
        <v>757057156318</v>
      </c>
      <c r="B73" s="773" t="str">
        <f>IFERROR(VLOOKUP(A73,Sheet1!$A$4:$H$2722,5,0),"-")</f>
        <v>Burghiu beton SDS Plus 12x100x160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>buc</v>
      </c>
      <c r="F73" s="247">
        <f>IFERROR(VLOOKUP(A73,Sheet1!$A$4:$N$2722,9,1),"-")</f>
        <v>0</v>
      </c>
      <c r="G73" s="247">
        <f>IFERROR(VLOOKUP(A73,Sheet1!$A$4:$N$2722,10,1),"-")</f>
        <v>0</v>
      </c>
      <c r="H73" s="247">
        <f>IFERROR(VLOOKUP(A73,Sheet1!$A$4:$N$2722,11,1),"-")</f>
        <v>0</v>
      </c>
      <c r="I73" s="26">
        <f>IFERROR(VLOOKUP($A73,Sheet1!$A$4:$H$2722,8,1),"-")</f>
        <v>22.89</v>
      </c>
      <c r="J73" s="26">
        <f>I73-(I73*Cuprins!$H$47)</f>
        <v>22.89</v>
      </c>
      <c r="K73" s="8"/>
      <c r="L73" s="819"/>
    </row>
    <row r="74" spans="1:12" ht="15" customHeight="1" x14ac:dyDescent="0.3">
      <c r="A74" s="107">
        <f>Sheet1!A2623</f>
        <v>757057156325</v>
      </c>
      <c r="B74" s="744" t="str">
        <f>IFERROR(VLOOKUP(A74,Sheet1!$A$4:$H$2722,5,0),"-")</f>
        <v>Burghiu beton SDS Plus 12x150x210</v>
      </c>
      <c r="C74" s="728" t="e">
        <f>VLOOKUP(#REF!,Sheet1!$A$4:$H$2722,7,1)</f>
        <v>#REF!</v>
      </c>
      <c r="D74" s="745" t="e">
        <f>VLOOKUP(#REF!,Sheet1!$A$4:$H$2722,7,1)</f>
        <v>#REF!</v>
      </c>
      <c r="E74" s="235" t="str">
        <f>IFERROR(VLOOKUP(A74,Sheet1!$A$4:$N$2722,7,1),"-")</f>
        <v>buc</v>
      </c>
      <c r="F74" s="237">
        <f>IFERROR(VLOOKUP(A74,Sheet1!$A$4:$N$2722,9,1),"-")</f>
        <v>0</v>
      </c>
      <c r="G74" s="242">
        <f>IFERROR(VLOOKUP(A74,Sheet1!$A$4:$N$2722,10,1),"-")</f>
        <v>0</v>
      </c>
      <c r="H74" s="235">
        <f>IFERROR(VLOOKUP(A74,Sheet1!$A$4:$N$2722,11,1),"-")</f>
        <v>0</v>
      </c>
      <c r="I74" s="292">
        <f>IFERROR(VLOOKUP($A74,Sheet1!$A$4:$H$2722,8,1),"-")</f>
        <v>26.84</v>
      </c>
      <c r="J74" s="42">
        <f>I74-(I74*Cuprins!$H$47)</f>
        <v>26.84</v>
      </c>
      <c r="L74" s="819"/>
    </row>
    <row r="75" spans="1:12" ht="15" customHeight="1" x14ac:dyDescent="0.3">
      <c r="A75" s="106">
        <f>Sheet1!A2624</f>
        <v>757057156332</v>
      </c>
      <c r="B75" s="773" t="str">
        <f>IFERROR(VLOOKUP(A75,Sheet1!$A$4:$H$2722,5,0),"-")</f>
        <v>Burghiu beton SDS Plus 12x200x260</v>
      </c>
      <c r="C75" s="774" t="e">
        <f>VLOOKUP(#REF!,Sheet1!$A$4:$H$2722,7,1)</f>
        <v>#REF!</v>
      </c>
      <c r="D75" s="775" t="e">
        <f>VLOOKUP(#REF!,Sheet1!$A$4:$H$2722,7,1)</f>
        <v>#REF!</v>
      </c>
      <c r="E75" s="247" t="str">
        <f>IFERROR(VLOOKUP(A75,Sheet1!$A$4:$N$2722,7,1),"-")</f>
        <v>buc</v>
      </c>
      <c r="F75" s="247">
        <f>IFERROR(VLOOKUP(A75,Sheet1!$A$4:$N$2722,9,1),"-")</f>
        <v>0</v>
      </c>
      <c r="G75" s="247">
        <f>IFERROR(VLOOKUP(A75,Sheet1!$A$4:$N$2722,10,1),"-")</f>
        <v>0</v>
      </c>
      <c r="H75" s="247">
        <f>IFERROR(VLOOKUP(A75,Sheet1!$A$4:$N$2722,11,1),"-")</f>
        <v>0</v>
      </c>
      <c r="I75" s="26">
        <f>IFERROR(VLOOKUP($A75,Sheet1!$A$4:$H$2722,8,1),"-")</f>
        <v>34.159999999999997</v>
      </c>
      <c r="J75" s="26">
        <f>I75-(I75*Cuprins!$H$47)</f>
        <v>34.159999999999997</v>
      </c>
      <c r="L75" s="819"/>
    </row>
    <row r="76" spans="1:12" ht="15" customHeight="1" x14ac:dyDescent="0.3">
      <c r="A76" s="107">
        <f>Sheet1!A2625</f>
        <v>757057156370</v>
      </c>
      <c r="B76" s="744" t="str">
        <f>IFERROR(VLOOKUP(A76,Sheet1!$A$4:$H$2722,5,0),"-")</f>
        <v>Burghiu beton SDS Plus 14x150/160x200</v>
      </c>
      <c r="C76" s="728" t="e">
        <f>VLOOKUP(#REF!,Sheet1!$A$4:$H$2722,7,1)</f>
        <v>#REF!</v>
      </c>
      <c r="D76" s="745" t="e">
        <f>VLOOKUP(#REF!,Sheet1!$A$4:$H$2722,7,1)</f>
        <v>#REF!</v>
      </c>
      <c r="E76" s="235" t="str">
        <f>IFERROR(VLOOKUP(A76,Sheet1!$A$4:$N$2722,7,1),"-")</f>
        <v>buc</v>
      </c>
      <c r="F76" s="237">
        <f>IFERROR(VLOOKUP(A76,Sheet1!$A$4:$N$2722,9,1),"-")</f>
        <v>0</v>
      </c>
      <c r="G76" s="242">
        <f>IFERROR(VLOOKUP(A76,Sheet1!$A$4:$N$2722,10,1),"-")</f>
        <v>0</v>
      </c>
      <c r="H76" s="235">
        <f>IFERROR(VLOOKUP(A76,Sheet1!$A$4:$N$2722,11,1),"-")</f>
        <v>0</v>
      </c>
      <c r="I76" s="292">
        <f>IFERROR(VLOOKUP($A76,Sheet1!$A$4:$H$2722,8,1),"-")</f>
        <v>42.76</v>
      </c>
      <c r="J76" s="42">
        <f>I76-(I76*Cuprins!$H$47)</f>
        <v>42.76</v>
      </c>
      <c r="L76" s="819"/>
    </row>
    <row r="77" spans="1:12" ht="15" customHeight="1" x14ac:dyDescent="0.3">
      <c r="A77" s="106">
        <f>Sheet1!A2626</f>
        <v>757057156424</v>
      </c>
      <c r="B77" s="773" t="str">
        <f>IFERROR(VLOOKUP(A77,Sheet1!$A$4:$H$2722,5,0),"-")</f>
        <v>Burghiu beton SDS Plus 16x150x200</v>
      </c>
      <c r="C77" s="774" t="e">
        <f>VLOOKUP(#REF!,Sheet1!$A$4:$H$2722,7,1)</f>
        <v>#REF!</v>
      </c>
      <c r="D77" s="775" t="e">
        <f>VLOOKUP(#REF!,Sheet1!$A$4:$H$2722,7,1)</f>
        <v>#REF!</v>
      </c>
      <c r="E77" s="247" t="str">
        <f>IFERROR(VLOOKUP(A77,Sheet1!$A$4:$N$2722,7,1),"-")</f>
        <v>buc</v>
      </c>
      <c r="F77" s="247">
        <f>IFERROR(VLOOKUP(A77,Sheet1!$A$4:$N$2722,9,1),"-")</f>
        <v>0</v>
      </c>
      <c r="G77" s="247">
        <f>IFERROR(VLOOKUP(A77,Sheet1!$A$4:$N$2722,10,1),"-")</f>
        <v>0</v>
      </c>
      <c r="H77" s="247">
        <f>IFERROR(VLOOKUP(A77,Sheet1!$A$4:$N$2722,11,1),"-")</f>
        <v>0</v>
      </c>
      <c r="I77" s="26">
        <f>IFERROR(VLOOKUP($A77,Sheet1!$A$4:$H$2722,8,1),"-")</f>
        <v>52.36</v>
      </c>
      <c r="J77" s="26">
        <f>I77-(I77*Cuprins!$H$47)</f>
        <v>52.36</v>
      </c>
      <c r="L77" s="819"/>
    </row>
    <row r="78" spans="1:12" ht="15" customHeight="1" x14ac:dyDescent="0.3">
      <c r="A78" s="107">
        <f>Sheet1!A2627</f>
        <v>757057156431</v>
      </c>
      <c r="B78" s="744" t="str">
        <f>IFERROR(VLOOKUP(A78,Sheet1!$A$4:$H$2722,5,0),"-")</f>
        <v>Burghiu beton SDS Plus 16x400x450</v>
      </c>
      <c r="C78" s="728" t="e">
        <f>VLOOKUP(#REF!,Sheet1!$A$4:$H$2722,7,1)</f>
        <v>#REF!</v>
      </c>
      <c r="D78" s="745" t="e">
        <f>VLOOKUP(#REF!,Sheet1!$A$4:$H$2722,7,1)</f>
        <v>#REF!</v>
      </c>
      <c r="E78" s="235" t="str">
        <f>IFERROR(VLOOKUP(A78,Sheet1!$A$4:$N$2722,7,1),"-")</f>
        <v>buc</v>
      </c>
      <c r="F78" s="237">
        <f>IFERROR(VLOOKUP(A78,Sheet1!$A$4:$N$2722,9,1),"-")</f>
        <v>0</v>
      </c>
      <c r="G78" s="242">
        <f>IFERROR(VLOOKUP(A78,Sheet1!$A$4:$N$2722,10,1),"-")</f>
        <v>0</v>
      </c>
      <c r="H78" s="235">
        <f>IFERROR(VLOOKUP(A78,Sheet1!$A$4:$N$2722,11,1),"-")</f>
        <v>0</v>
      </c>
      <c r="I78" s="292">
        <f>IFERROR(VLOOKUP($A78,Sheet1!$A$4:$H$2722,8,1),"-")</f>
        <v>101.84</v>
      </c>
      <c r="J78" s="42">
        <f>I78-(I78*Cuprins!$H$47)</f>
        <v>101.84</v>
      </c>
      <c r="L78" s="819"/>
    </row>
    <row r="79" spans="1:12" ht="15" customHeight="1" x14ac:dyDescent="0.3">
      <c r="A79" s="106">
        <f>Sheet1!A2628</f>
        <v>757057156448</v>
      </c>
      <c r="B79" s="773" t="str">
        <f>IFERROR(VLOOKUP(A79,Sheet1!$A$4:$H$2722,5,0),"-")</f>
        <v>Burghiu beton SDS Plus 18x150x200</v>
      </c>
      <c r="C79" s="774" t="e">
        <f>VLOOKUP(#REF!,Sheet1!$A$4:$H$2722,7,1)</f>
        <v>#REF!</v>
      </c>
      <c r="D79" s="775" t="e">
        <f>VLOOKUP(#REF!,Sheet1!$A$4:$H$2722,7,1)</f>
        <v>#REF!</v>
      </c>
      <c r="E79" s="247" t="str">
        <f>IFERROR(VLOOKUP(A79,Sheet1!$A$4:$N$2722,7,1),"-")</f>
        <v>buc</v>
      </c>
      <c r="F79" s="247">
        <f>IFERROR(VLOOKUP(A79,Sheet1!$A$4:$N$2722,9,1),"-")</f>
        <v>0</v>
      </c>
      <c r="G79" s="247">
        <f>IFERROR(VLOOKUP(A79,Sheet1!$A$4:$N$2722,10,1),"-")</f>
        <v>0</v>
      </c>
      <c r="H79" s="247">
        <f>IFERROR(VLOOKUP(A79,Sheet1!$A$4:$N$2722,11,1),"-")</f>
        <v>0</v>
      </c>
      <c r="I79" s="26">
        <f>IFERROR(VLOOKUP($A79,Sheet1!$A$4:$H$2722,8,1),"-")</f>
        <v>88.02</v>
      </c>
      <c r="J79" s="26">
        <f>I79-(I79*Cuprins!$H$47)</f>
        <v>88.02</v>
      </c>
      <c r="L79" s="819"/>
    </row>
    <row r="80" spans="1:12" ht="15" customHeight="1" x14ac:dyDescent="0.3">
      <c r="A80" s="107">
        <f>Sheet1!A2629</f>
        <v>757057156479</v>
      </c>
      <c r="B80" s="744" t="str">
        <f>IFERROR(VLOOKUP(A80,Sheet1!$A$4:$H$2722,5,0),"-")</f>
        <v>Burghiu beton SDS Plus 20x150x200</v>
      </c>
      <c r="C80" s="728" t="e">
        <f>VLOOKUP(#REF!,Sheet1!$A$4:$H$2722,7,1)</f>
        <v>#REF!</v>
      </c>
      <c r="D80" s="745" t="e">
        <f>VLOOKUP(#REF!,Sheet1!$A$4:$H$2722,7,1)</f>
        <v>#REF!</v>
      </c>
      <c r="E80" s="235" t="str">
        <f>IFERROR(VLOOKUP(A80,Sheet1!$A$4:$N$2722,7,1),"-")</f>
        <v>buc</v>
      </c>
      <c r="F80" s="237">
        <f>IFERROR(VLOOKUP(A80,Sheet1!$A$4:$N$2722,9,1),"-")</f>
        <v>0</v>
      </c>
      <c r="G80" s="242">
        <f>IFERROR(VLOOKUP(A80,Sheet1!$A$4:$N$2722,10,1),"-")</f>
        <v>0</v>
      </c>
      <c r="H80" s="235">
        <f>IFERROR(VLOOKUP(A80,Sheet1!$A$4:$N$2722,11,1),"-")</f>
        <v>0</v>
      </c>
      <c r="I80" s="292">
        <f>IFERROR(VLOOKUP($A80,Sheet1!$A$4:$H$2722,8,1),"-")</f>
        <v>106.22</v>
      </c>
      <c r="J80" s="42">
        <f>I80-(I80*Cuprins!$H$47)</f>
        <v>106.22</v>
      </c>
      <c r="L80" s="819"/>
    </row>
    <row r="81" spans="1:12" ht="15" customHeight="1" x14ac:dyDescent="0.3">
      <c r="A81" s="106">
        <f>Sheet1!A2630</f>
        <v>757057156486</v>
      </c>
      <c r="B81" s="773" t="str">
        <f>IFERROR(VLOOKUP(A81,Sheet1!$A$4:$H$2722,5,0),"-")</f>
        <v>Burghiu beton SDS Plus 20x400x450</v>
      </c>
      <c r="C81" s="774" t="e">
        <f>VLOOKUP(#REF!,Sheet1!$A$4:$H$2722,7,1)</f>
        <v>#REF!</v>
      </c>
      <c r="D81" s="775" t="e">
        <f>VLOOKUP(#REF!,Sheet1!$A$4:$H$2722,7,1)</f>
        <v>#REF!</v>
      </c>
      <c r="E81" s="247" t="str">
        <f>IFERROR(VLOOKUP(A81,Sheet1!$A$4:$N$2722,7,1),"-")</f>
        <v>buc</v>
      </c>
      <c r="F81" s="247">
        <f>IFERROR(VLOOKUP(A81,Sheet1!$A$4:$N$2722,9,1),"-")</f>
        <v>0</v>
      </c>
      <c r="G81" s="247">
        <f>IFERROR(VLOOKUP(A81,Sheet1!$A$4:$N$2722,10,1),"-")</f>
        <v>0</v>
      </c>
      <c r="H81" s="247">
        <f>IFERROR(VLOOKUP(A81,Sheet1!$A$4:$N$2722,11,1),"-")</f>
        <v>0</v>
      </c>
      <c r="I81" s="26">
        <f>IFERROR(VLOOKUP($A81,Sheet1!$A$4:$H$2722,8,1),"-")</f>
        <v>128.15</v>
      </c>
      <c r="J81" s="26">
        <f>I81-(I81*Cuprins!$H$47)</f>
        <v>128.15</v>
      </c>
      <c r="L81" s="819"/>
    </row>
    <row r="82" spans="1:12" ht="15" customHeight="1" x14ac:dyDescent="0.3">
      <c r="A82" s="107">
        <f>Sheet1!A2632</f>
        <v>757057159678</v>
      </c>
      <c r="B82" s="744" t="str">
        <f>IFERROR(VLOOKUP(A82,Sheet1!$A$4:$H$2722,5,0),"-")</f>
        <v>Burghiu beton SDS Plus 10x400x460</v>
      </c>
      <c r="C82" s="728" t="e">
        <f>VLOOKUP(#REF!,Sheet1!$A$4:$H$2722,7,1)</f>
        <v>#REF!</v>
      </c>
      <c r="D82" s="745" t="e">
        <f>VLOOKUP(#REF!,Sheet1!$A$4:$H$2722,7,1)</f>
        <v>#REF!</v>
      </c>
      <c r="E82" s="235" t="str">
        <f>IFERROR(VLOOKUP(A82,Sheet1!$A$4:$N$2722,7,1),"-")</f>
        <v>buc</v>
      </c>
      <c r="F82" s="237">
        <f>IFERROR(VLOOKUP(A82,Sheet1!$A$4:$N$2722,9,1),"-")</f>
        <v>0</v>
      </c>
      <c r="G82" s="242">
        <f>IFERROR(VLOOKUP(A82,Sheet1!$A$4:$N$2722,10,1),"-")</f>
        <v>0</v>
      </c>
      <c r="H82" s="235">
        <f>IFERROR(VLOOKUP(A82,Sheet1!$A$4:$N$2722,11,1),"-")</f>
        <v>0</v>
      </c>
      <c r="I82" s="292">
        <f>IFERROR(VLOOKUP($A82,Sheet1!$A$4:$H$2722,8,1),"-")</f>
        <v>50.86</v>
      </c>
      <c r="J82" s="42">
        <f>I82-(I82*Cuprins!$H$47)</f>
        <v>50.86</v>
      </c>
      <c r="K82" s="7"/>
      <c r="L82" s="819"/>
    </row>
    <row r="83" spans="1:12" ht="15" customHeight="1" x14ac:dyDescent="0.3">
      <c r="A83" s="106">
        <f>Sheet1!A2633</f>
        <v>757057159692</v>
      </c>
      <c r="B83" s="773" t="str">
        <f>IFERROR(VLOOKUP(A83,Sheet1!$A$4:$H$2722,5,0),"-")</f>
        <v>Burghiu beton SDS Plus 12x400x450</v>
      </c>
      <c r="C83" s="774" t="e">
        <f>VLOOKUP(#REF!,Sheet1!$A$4:$H$2722,7,1)</f>
        <v>#REF!</v>
      </c>
      <c r="D83" s="775" t="e">
        <f>VLOOKUP(#REF!,Sheet1!$A$4:$H$2722,7,1)</f>
        <v>#REF!</v>
      </c>
      <c r="E83" s="247" t="str">
        <f>IFERROR(VLOOKUP(A83,Sheet1!$A$4:$N$2722,7,1),"-")</f>
        <v>buc</v>
      </c>
      <c r="F83" s="247">
        <f>IFERROR(VLOOKUP(A83,Sheet1!$A$4:$N$2722,9,1),"-")</f>
        <v>0</v>
      </c>
      <c r="G83" s="247">
        <f>IFERROR(VLOOKUP(A83,Sheet1!$A$4:$N$2722,10,1),"-")</f>
        <v>0</v>
      </c>
      <c r="H83" s="247">
        <f>IFERROR(VLOOKUP(A83,Sheet1!$A$4:$N$2722,11,1),"-")</f>
        <v>0</v>
      </c>
      <c r="I83" s="26">
        <f>IFERROR(VLOOKUP($A83,Sheet1!$A$4:$H$2722,8,1),"-")</f>
        <v>59.77</v>
      </c>
      <c r="J83" s="26">
        <f>I83-(I83*Cuprins!$H$47)</f>
        <v>59.77</v>
      </c>
      <c r="K83" s="9"/>
      <c r="L83" s="819"/>
    </row>
    <row r="84" spans="1:12" ht="15" customHeight="1" x14ac:dyDescent="0.3">
      <c r="A84" s="107">
        <f>Sheet1!A2634</f>
        <v>757057159708</v>
      </c>
      <c r="B84" s="744" t="str">
        <f>IFERROR(VLOOKUP(A84,Sheet1!$A$4:$H$2722,5,0),"-")</f>
        <v>Burghiu beton SDS PLUS 12x550x600</v>
      </c>
      <c r="C84" s="728" t="e">
        <f>VLOOKUP(#REF!,Sheet1!$A$4:$H$2722,7,1)</f>
        <v>#REF!</v>
      </c>
      <c r="D84" s="745" t="e">
        <f>VLOOKUP(#REF!,Sheet1!$A$4:$H$2722,7,1)</f>
        <v>#REF!</v>
      </c>
      <c r="E84" s="235" t="str">
        <f>IFERROR(VLOOKUP(A84,Sheet1!$A$4:$N$2722,7,1),"-")</f>
        <v>buc</v>
      </c>
      <c r="F84" s="237">
        <f>IFERROR(VLOOKUP(A84,Sheet1!$A$4:$N$2722,9,1),"-")</f>
        <v>0</v>
      </c>
      <c r="G84" s="242">
        <f>IFERROR(VLOOKUP(A84,Sheet1!$A$4:$N$2722,10,1),"-")</f>
        <v>0</v>
      </c>
      <c r="H84" s="235">
        <f>IFERROR(VLOOKUP(A84,Sheet1!$A$4:$N$2722,11,1),"-")</f>
        <v>0</v>
      </c>
      <c r="I84" s="292">
        <f>IFERROR(VLOOKUP($A84,Sheet1!$A$4:$H$2722,8,1),"-")</f>
        <v>97.41</v>
      </c>
      <c r="J84" s="42">
        <f>I84-(I84*Cuprins!$H$47)</f>
        <v>97.41</v>
      </c>
      <c r="L84" s="819"/>
    </row>
    <row r="85" spans="1:12" ht="15" customHeight="1" x14ac:dyDescent="0.3">
      <c r="A85" s="106">
        <f>Sheet1!A2635</f>
        <v>757057159739</v>
      </c>
      <c r="B85" s="773" t="str">
        <f>IFERROR(VLOOKUP(A85,Sheet1!$A$4:$H$2722,5,0),"-")</f>
        <v>Burghiu Beton SDS Plus 12x250x310</v>
      </c>
      <c r="C85" s="774" t="e">
        <f>VLOOKUP(#REF!,Sheet1!$A$4:$H$2722,7,1)</f>
        <v>#REF!</v>
      </c>
      <c r="D85" s="775" t="e">
        <f>VLOOKUP(#REF!,Sheet1!$A$4:$H$2722,7,1)</f>
        <v>#REF!</v>
      </c>
      <c r="E85" s="247" t="str">
        <f>IFERROR(VLOOKUP(A85,Sheet1!$A$4:$N$2722,7,1),"-")</f>
        <v>buc</v>
      </c>
      <c r="F85" s="247">
        <f>IFERROR(VLOOKUP(A85,Sheet1!$A$4:$N$2722,9,1),"-")</f>
        <v>0</v>
      </c>
      <c r="G85" s="247">
        <f>IFERROR(VLOOKUP(A85,Sheet1!$A$4:$N$2722,10,1),"-")</f>
        <v>0</v>
      </c>
      <c r="H85" s="247">
        <f>IFERROR(VLOOKUP(A85,Sheet1!$A$4:$N$2722,11,1),"-")</f>
        <v>0</v>
      </c>
      <c r="I85" s="26">
        <f>IFERROR(VLOOKUP($A85,Sheet1!$A$4:$H$2722,8,1),"-")</f>
        <v>48.18</v>
      </c>
      <c r="J85" s="26">
        <f>I85-(I85*Cuprins!$H$47)</f>
        <v>48.18</v>
      </c>
      <c r="K85" s="9"/>
      <c r="L85" s="819"/>
    </row>
    <row r="86" spans="1:12" ht="15" customHeight="1" x14ac:dyDescent="0.3">
      <c r="A86" s="107">
        <f>Sheet1!A2636</f>
        <v>757057163163</v>
      </c>
      <c r="B86" s="744" t="str">
        <f>IFERROR(VLOOKUP(A86,Sheet1!$A$4:$H$2722,5,0),"-")</f>
        <v>Burghiu beton SDS Plus 14x250/260x300</v>
      </c>
      <c r="C86" s="728" t="e">
        <f>VLOOKUP(#REF!,Sheet1!$A$4:$H$2722,7,1)</f>
        <v>#REF!</v>
      </c>
      <c r="D86" s="745" t="e">
        <f>VLOOKUP(#REF!,Sheet1!$A$4:$H$2722,7,1)</f>
        <v>#REF!</v>
      </c>
      <c r="E86" s="235" t="str">
        <f>IFERROR(VLOOKUP(A86,Sheet1!$A$4:$N$2722,7,1),"-")</f>
        <v>buc</v>
      </c>
      <c r="F86" s="237">
        <f>IFERROR(VLOOKUP(A86,Sheet1!$A$4:$N$2722,9,1),"-")</f>
        <v>0</v>
      </c>
      <c r="G86" s="242">
        <f>IFERROR(VLOOKUP(A86,Sheet1!$A$4:$N$2722,10,1),"-")</f>
        <v>0</v>
      </c>
      <c r="H86" s="235">
        <f>IFERROR(VLOOKUP(A86,Sheet1!$A$4:$N$2722,11,1),"-")</f>
        <v>0</v>
      </c>
      <c r="I86" s="292">
        <f>IFERROR(VLOOKUP($A86,Sheet1!$A$4:$H$2722,8,1),"-")</f>
        <v>50.08</v>
      </c>
      <c r="J86" s="42">
        <f>I86-(I86*Cuprins!$H$47)</f>
        <v>50.08</v>
      </c>
      <c r="K86" s="9"/>
      <c r="L86" s="819"/>
    </row>
    <row r="87" spans="1:12" ht="15" customHeight="1" x14ac:dyDescent="0.3">
      <c r="A87" s="106">
        <f>Sheet1!A2638</f>
        <v>757057167093</v>
      </c>
      <c r="B87" s="773" t="str">
        <f>IFERROR(VLOOKUP(A87,Sheet1!$A$4:$H$2722,5,0),"-")</f>
        <v>Burghiu beton SDS Plus 18x400x450</v>
      </c>
      <c r="C87" s="774" t="e">
        <f>VLOOKUP(#REF!,Sheet1!$A$4:$H$2722,7,1)</f>
        <v>#REF!</v>
      </c>
      <c r="D87" s="775" t="e">
        <f>VLOOKUP(#REF!,Sheet1!$A$4:$H$2722,7,1)</f>
        <v>#REF!</v>
      </c>
      <c r="E87" s="247" t="str">
        <f>IFERROR(VLOOKUP(A87,Sheet1!$A$4:$N$2722,7,1),"-")</f>
        <v>buc</v>
      </c>
      <c r="F87" s="247">
        <f>IFERROR(VLOOKUP(A87,Sheet1!$A$4:$N$2722,9,1),"-")</f>
        <v>0</v>
      </c>
      <c r="G87" s="247">
        <f>IFERROR(VLOOKUP(A87,Sheet1!$A$4:$N$2722,10,1),"-")</f>
        <v>0</v>
      </c>
      <c r="H87" s="247">
        <f>IFERROR(VLOOKUP(A87,Sheet1!$A$4:$N$2722,11,1),"-")</f>
        <v>0</v>
      </c>
      <c r="I87" s="26">
        <f>IFERROR(VLOOKUP($A87,Sheet1!$A$4:$H$2722,8,1),"-")</f>
        <v>116.77</v>
      </c>
      <c r="J87" s="26">
        <f>I87-(I87*Cuprins!$H$47)</f>
        <v>116.77</v>
      </c>
      <c r="K87" s="9"/>
      <c r="L87" s="819"/>
    </row>
    <row r="88" spans="1:12" ht="15" customHeight="1" x14ac:dyDescent="0.3">
      <c r="A88" s="107">
        <f>Sheet1!A2639</f>
        <v>757057168137</v>
      </c>
      <c r="B88" s="744" t="str">
        <f>IFERROR(VLOOKUP(A88,Sheet1!$A$4:$H$2722,5,0),"-")</f>
        <v>Burghiu beton SDS Plus 6x150x210</v>
      </c>
      <c r="C88" s="728" t="e">
        <f>VLOOKUP(#REF!,Sheet1!$A$4:$H$2722,7,1)</f>
        <v>#REF!</v>
      </c>
      <c r="D88" s="745" t="e">
        <f>VLOOKUP(#REF!,Sheet1!$A$4:$H$2722,7,1)</f>
        <v>#REF!</v>
      </c>
      <c r="E88" s="235" t="str">
        <f>IFERROR(VLOOKUP(A88,Sheet1!$A$4:$N$2722,7,1),"-")</f>
        <v>buc</v>
      </c>
      <c r="F88" s="237">
        <f>IFERROR(VLOOKUP(A88,Sheet1!$A$4:$N$2722,9,1),"-")</f>
        <v>0</v>
      </c>
      <c r="G88" s="242">
        <f>IFERROR(VLOOKUP(A88,Sheet1!$A$4:$N$2722,10,1),"-")</f>
        <v>0</v>
      </c>
      <c r="H88" s="235">
        <f>IFERROR(VLOOKUP(A88,Sheet1!$A$4:$N$2722,11,1),"-")</f>
        <v>0</v>
      </c>
      <c r="I88" s="292">
        <f>IFERROR(VLOOKUP($A88,Sheet1!$A$4:$H$2722,8,1),"-")</f>
        <v>24.77</v>
      </c>
      <c r="J88" s="42">
        <f>I88-(I88*Cuprins!$H$47)</f>
        <v>24.77</v>
      </c>
      <c r="K88" s="9"/>
      <c r="L88" s="819"/>
    </row>
    <row r="89" spans="1:12" ht="15" customHeight="1" x14ac:dyDescent="0.3">
      <c r="A89" s="106">
        <f>Sheet1!A2640</f>
        <v>757057169301</v>
      </c>
      <c r="B89" s="773" t="str">
        <f>IFERROR(VLOOKUP(A89,Sheet1!$A$4:$H$2722,5,0),"-")</f>
        <v>Burghiu beton SDS Plus 16x200x250</v>
      </c>
      <c r="C89" s="774" t="e">
        <f>VLOOKUP(#REF!,Sheet1!$A$4:$H$2722,7,1)</f>
        <v>#REF!</v>
      </c>
      <c r="D89" s="775" t="e">
        <f>VLOOKUP(#REF!,Sheet1!$A$4:$H$2722,7,1)</f>
        <v>#REF!</v>
      </c>
      <c r="E89" s="247" t="str">
        <f>IFERROR(VLOOKUP(A89,Sheet1!$A$4:$N$2722,7,1),"-")</f>
        <v>buc</v>
      </c>
      <c r="F89" s="247">
        <f>IFERROR(VLOOKUP(A89,Sheet1!$A$4:$N$2722,9,1),"-")</f>
        <v>0</v>
      </c>
      <c r="G89" s="247">
        <f>IFERROR(VLOOKUP(A89,Sheet1!$A$4:$N$2722,10,1),"-")</f>
        <v>0</v>
      </c>
      <c r="H89" s="247">
        <f>IFERROR(VLOOKUP(A89,Sheet1!$A$4:$N$2722,11,1),"-")</f>
        <v>0</v>
      </c>
      <c r="I89" s="26">
        <f>IFERROR(VLOOKUP($A89,Sheet1!$A$4:$H$2722,8,1),"-")</f>
        <v>66.13</v>
      </c>
      <c r="J89" s="26">
        <f>I89-(I89*Cuprins!$H$47)</f>
        <v>66.13</v>
      </c>
      <c r="K89" s="9"/>
      <c r="L89" s="819"/>
    </row>
    <row r="90" spans="1:12" ht="15" customHeight="1" x14ac:dyDescent="0.3">
      <c r="A90" s="107">
        <f>Sheet1!A2641</f>
        <v>757057169349</v>
      </c>
      <c r="B90" s="744" t="str">
        <f>IFERROR(VLOOKUP(A90,Sheet1!$A$4:$H$2722,5,0),"-")</f>
        <v>Burghiu beton SDS Plus 8x250x310</v>
      </c>
      <c r="C90" s="728" t="e">
        <f>VLOOKUP(#REF!,Sheet1!$A$4:$H$2722,7,1)</f>
        <v>#REF!</v>
      </c>
      <c r="D90" s="745" t="e">
        <f>VLOOKUP(#REF!,Sheet1!$A$4:$H$2722,7,1)</f>
        <v>#REF!</v>
      </c>
      <c r="E90" s="235" t="str">
        <f>IFERROR(VLOOKUP(A90,Sheet1!$A$4:$N$2722,7,1),"-")</f>
        <v>buc</v>
      </c>
      <c r="F90" s="237">
        <f>IFERROR(VLOOKUP(A90,Sheet1!$A$4:$N$2722,9,1),"-")</f>
        <v>0</v>
      </c>
      <c r="G90" s="242">
        <f>IFERROR(VLOOKUP(A90,Sheet1!$A$4:$N$2722,10,1),"-")</f>
        <v>0</v>
      </c>
      <c r="H90" s="235">
        <f>IFERROR(VLOOKUP(A90,Sheet1!$A$4:$N$2722,11,1),"-")</f>
        <v>0</v>
      </c>
      <c r="I90" s="292">
        <f>IFERROR(VLOOKUP($A90,Sheet1!$A$4:$H$2722,8,1),"-")</f>
        <v>38.74</v>
      </c>
      <c r="J90" s="42">
        <f>I90-(I90*Cuprins!$H$47)</f>
        <v>38.74</v>
      </c>
      <c r="K90" s="9"/>
      <c r="L90" s="819"/>
    </row>
    <row r="91" spans="1:12" ht="15" customHeight="1" x14ac:dyDescent="0.3">
      <c r="A91" s="106">
        <f>Sheet1!A2642</f>
        <v>757057176507</v>
      </c>
      <c r="B91" s="773" t="str">
        <f>IFERROR(VLOOKUP(A91,Sheet1!$A$4:$H$2722,5,0),"-")</f>
        <v>Burghiu beton SDS Plus 5x100x160</v>
      </c>
      <c r="C91" s="774" t="e">
        <f>VLOOKUP(#REF!,Sheet1!$A$4:$H$2722,7,1)</f>
        <v>#REF!</v>
      </c>
      <c r="D91" s="775" t="e">
        <f>VLOOKUP(#REF!,Sheet1!$A$4:$H$2722,7,1)</f>
        <v>#REF!</v>
      </c>
      <c r="E91" s="247" t="str">
        <f>IFERROR(VLOOKUP(A91,Sheet1!$A$4:$N$2722,7,1),"-")</f>
        <v>buc</v>
      </c>
      <c r="F91" s="247">
        <f>IFERROR(VLOOKUP(A91,Sheet1!$A$4:$N$2722,9,1),"-")</f>
        <v>0</v>
      </c>
      <c r="G91" s="247">
        <f>IFERROR(VLOOKUP(A91,Sheet1!$A$4:$N$2722,10,1),"-")</f>
        <v>0</v>
      </c>
      <c r="H91" s="247">
        <f>IFERROR(VLOOKUP(A91,Sheet1!$A$4:$N$2722,11,1),"-")</f>
        <v>0</v>
      </c>
      <c r="I91" s="26">
        <f>IFERROR(VLOOKUP($A91,Sheet1!$A$4:$H$2722,8,1),"-")</f>
        <v>14.51</v>
      </c>
      <c r="J91" s="26">
        <f>I91-(I91*Cuprins!$H$47)</f>
        <v>14.51</v>
      </c>
      <c r="K91" s="9"/>
      <c r="L91" s="819"/>
    </row>
    <row r="92" spans="1:12" ht="15" customHeight="1" x14ac:dyDescent="0.3">
      <c r="A92" s="107">
        <f>Sheet1!A2681</f>
        <v>757057267441</v>
      </c>
      <c r="B92" s="744" t="str">
        <f>IFERROR(VLOOKUP(A92,Sheet1!$A$4:$H$2722,5,0),"-")</f>
        <v>Burghiu Trijet SDS Plus 6x50x110</v>
      </c>
      <c r="C92" s="728" t="e">
        <f>VLOOKUP(#REF!,Sheet1!$A$4:$H$2722,7,1)</f>
        <v>#REF!</v>
      </c>
      <c r="D92" s="745" t="e">
        <f>VLOOKUP(#REF!,Sheet1!$A$4:$H$2722,7,1)</f>
        <v>#REF!</v>
      </c>
      <c r="E92" s="235" t="str">
        <f>IFERROR(VLOOKUP(A92,Sheet1!$A$4:$N$2722,7,1),"-")</f>
        <v>buc</v>
      </c>
      <c r="F92" s="237">
        <f>IFERROR(VLOOKUP(A92,Sheet1!$A$4:$N$2722,9,1),"-")</f>
        <v>0</v>
      </c>
      <c r="G92" s="242">
        <f>IFERROR(VLOOKUP(A92,Sheet1!$A$4:$N$2722,10,1),"-")</f>
        <v>0</v>
      </c>
      <c r="H92" s="235">
        <f>IFERROR(VLOOKUP(A92,Sheet1!$A$4:$N$2722,11,1),"-")</f>
        <v>0</v>
      </c>
      <c r="I92" s="292">
        <f>IFERROR(VLOOKUP($A92,Sheet1!$A$4:$H$2722,8,1),"-")</f>
        <v>43.73</v>
      </c>
      <c r="J92" s="42">
        <f>I92-(I92*Cuprins!$H$47)</f>
        <v>43.73</v>
      </c>
      <c r="K92" s="9"/>
      <c r="L92" s="819"/>
    </row>
    <row r="93" spans="1:12" ht="15" customHeight="1" x14ac:dyDescent="0.3">
      <c r="A93" s="106">
        <f>Sheet1!A2682</f>
        <v>757057267458</v>
      </c>
      <c r="B93" s="773" t="str">
        <f>IFERROR(VLOOKUP(A93,Sheet1!$A$4:$H$2722,5,0),"-")</f>
        <v>Burghiu Trijet SDS Plus 6x100x160</v>
      </c>
      <c r="C93" s="774" t="e">
        <f>VLOOKUP(#REF!,Sheet1!$A$4:$H$2722,7,1)</f>
        <v>#REF!</v>
      </c>
      <c r="D93" s="775" t="e">
        <f>VLOOKUP(#REF!,Sheet1!$A$4:$H$2722,7,1)</f>
        <v>#REF!</v>
      </c>
      <c r="E93" s="247" t="str">
        <f>IFERROR(VLOOKUP(A93,Sheet1!$A$4:$N$2722,7,1),"-")</f>
        <v>buc</v>
      </c>
      <c r="F93" s="247">
        <f>IFERROR(VLOOKUP(A93,Sheet1!$A$4:$N$2722,9,1),"-")</f>
        <v>0</v>
      </c>
      <c r="G93" s="247">
        <f>IFERROR(VLOOKUP(A93,Sheet1!$A$4:$N$2722,10,1),"-")</f>
        <v>0</v>
      </c>
      <c r="H93" s="247">
        <f>IFERROR(VLOOKUP(A93,Sheet1!$A$4:$N$2722,11,1),"-")</f>
        <v>0</v>
      </c>
      <c r="I93" s="26">
        <f>IFERROR(VLOOKUP($A93,Sheet1!$A$4:$H$2722,8,1),"-")</f>
        <v>43.66</v>
      </c>
      <c r="J93" s="26">
        <f>I93-(I93*Cuprins!$H$47)</f>
        <v>43.66</v>
      </c>
      <c r="K93" s="9"/>
      <c r="L93" s="819"/>
    </row>
    <row r="94" spans="1:12" ht="15" customHeight="1" x14ac:dyDescent="0.3">
      <c r="A94" s="107">
        <f>Sheet1!A2683</f>
        <v>757057267465</v>
      </c>
      <c r="B94" s="744" t="str">
        <f>IFERROR(VLOOKUP(A94,Sheet1!$A$4:$H$2722,5,0),"-")</f>
        <v>Burghiu Trijet SDS Plus 6x150x210</v>
      </c>
      <c r="C94" s="728" t="e">
        <f>VLOOKUP(#REF!,Sheet1!$A$4:$H$2722,7,1)</f>
        <v>#REF!</v>
      </c>
      <c r="D94" s="745" t="e">
        <f>VLOOKUP(#REF!,Sheet1!$A$4:$H$2722,7,1)</f>
        <v>#REF!</v>
      </c>
      <c r="E94" s="235" t="str">
        <f>IFERROR(VLOOKUP(A94,Sheet1!$A$4:$N$2722,7,1),"-")</f>
        <v>buc</v>
      </c>
      <c r="F94" s="237">
        <f>IFERROR(VLOOKUP(A94,Sheet1!$A$4:$N$2722,9,1),"-")</f>
        <v>0</v>
      </c>
      <c r="G94" s="242">
        <f>IFERROR(VLOOKUP(A94,Sheet1!$A$4:$N$2722,10,1),"-")</f>
        <v>0</v>
      </c>
      <c r="H94" s="235">
        <f>IFERROR(VLOOKUP(A94,Sheet1!$A$4:$N$2722,11,1),"-")</f>
        <v>0</v>
      </c>
      <c r="I94" s="292">
        <f>IFERROR(VLOOKUP($A94,Sheet1!$A$4:$H$2722,8,1),"-")</f>
        <v>70.069999999999993</v>
      </c>
      <c r="J94" s="42">
        <f>I94-(I94*Cuprins!$H$47)</f>
        <v>70.069999999999993</v>
      </c>
      <c r="K94" s="9"/>
      <c r="L94" s="819"/>
    </row>
    <row r="95" spans="1:12" ht="15" customHeight="1" x14ac:dyDescent="0.3">
      <c r="A95" s="106">
        <f>Sheet1!A2684</f>
        <v>757057267540</v>
      </c>
      <c r="B95" s="773" t="str">
        <f>IFERROR(VLOOKUP(A95,Sheet1!$A$4:$H$2722,5,0),"-")</f>
        <v>Burghiu Trijet SDS Plus 8x100x160</v>
      </c>
      <c r="C95" s="774" t="e">
        <f>VLOOKUP(#REF!,Sheet1!$A$4:$H$2722,7,1)</f>
        <v>#REF!</v>
      </c>
      <c r="D95" s="775" t="e">
        <f>VLOOKUP(#REF!,Sheet1!$A$4:$H$2722,7,1)</f>
        <v>#REF!</v>
      </c>
      <c r="E95" s="247" t="str">
        <f>IFERROR(VLOOKUP(A95,Sheet1!$A$4:$N$2722,7,1),"-")</f>
        <v>buc</v>
      </c>
      <c r="F95" s="247">
        <f>IFERROR(VLOOKUP(A95,Sheet1!$A$4:$N$2722,9,1),"-")</f>
        <v>0</v>
      </c>
      <c r="G95" s="247">
        <f>IFERROR(VLOOKUP(A95,Sheet1!$A$4:$N$2722,10,1),"-")</f>
        <v>0</v>
      </c>
      <c r="H95" s="247">
        <f>IFERROR(VLOOKUP(A95,Sheet1!$A$4:$N$2722,11,1),"-")</f>
        <v>0</v>
      </c>
      <c r="I95" s="26">
        <f>IFERROR(VLOOKUP($A95,Sheet1!$A$4:$H$2722,8,1),"-")</f>
        <v>52.45</v>
      </c>
      <c r="J95" s="26">
        <f>I95-(I95*Cuprins!$H$47)</f>
        <v>52.45</v>
      </c>
      <c r="L95" s="819"/>
    </row>
    <row r="96" spans="1:12" ht="15" customHeight="1" x14ac:dyDescent="0.3">
      <c r="A96" s="107">
        <f>Sheet1!A2685</f>
        <v>757057267557</v>
      </c>
      <c r="B96" s="744" t="str">
        <f>IFERROR(VLOOKUP(A96,Sheet1!$A$4:$H$2722,5,0),"-")</f>
        <v>Burghiu Trijet SDS Plus 8x150x210</v>
      </c>
      <c r="C96" s="728" t="e">
        <f>VLOOKUP(#REF!,Sheet1!$A$4:$H$2722,7,1)</f>
        <v>#REF!</v>
      </c>
      <c r="D96" s="745" t="e">
        <f>VLOOKUP(#REF!,Sheet1!$A$4:$H$2722,7,1)</f>
        <v>#REF!</v>
      </c>
      <c r="E96" s="235" t="str">
        <f>IFERROR(VLOOKUP(A96,Sheet1!$A$4:$N$2722,7,1),"-")</f>
        <v>buc</v>
      </c>
      <c r="F96" s="237">
        <f>IFERROR(VLOOKUP(A96,Sheet1!$A$4:$N$2722,9,1),"-")</f>
        <v>0</v>
      </c>
      <c r="G96" s="242">
        <f>IFERROR(VLOOKUP(A96,Sheet1!$A$4:$N$2722,10,1),"-")</f>
        <v>0</v>
      </c>
      <c r="H96" s="235">
        <f>IFERROR(VLOOKUP(A96,Sheet1!$A$4:$N$2722,11,1),"-")</f>
        <v>0</v>
      </c>
      <c r="I96" s="292">
        <f>IFERROR(VLOOKUP($A96,Sheet1!$A$4:$H$2722,8,1),"-")</f>
        <v>70.069999999999993</v>
      </c>
      <c r="J96" s="42">
        <f>I96-(I96*Cuprins!$H$47)</f>
        <v>70.069999999999993</v>
      </c>
      <c r="L96" s="819"/>
    </row>
    <row r="97" spans="1:12" ht="15" customHeight="1" x14ac:dyDescent="0.3">
      <c r="A97" s="106">
        <f>Sheet1!A2686</f>
        <v>757057267618</v>
      </c>
      <c r="B97" s="773" t="str">
        <f>IFERROR(VLOOKUP(A97,Sheet1!$A$4:$H$2722,5,0),"-")</f>
        <v>Burghiu Trijet SDS Plus 10x150x210</v>
      </c>
      <c r="C97" s="774" t="e">
        <f>VLOOKUP(#REF!,Sheet1!$A$4:$H$2722,7,1)</f>
        <v>#REF!</v>
      </c>
      <c r="D97" s="775" t="e">
        <f>VLOOKUP(#REF!,Sheet1!$A$4:$H$2722,7,1)</f>
        <v>#REF!</v>
      </c>
      <c r="E97" s="247" t="str">
        <f>IFERROR(VLOOKUP(A97,Sheet1!$A$4:$N$2722,7,1),"-")</f>
        <v>buc</v>
      </c>
      <c r="F97" s="247">
        <f>IFERROR(VLOOKUP(A97,Sheet1!$A$4:$N$2722,9,1),"-")</f>
        <v>0</v>
      </c>
      <c r="G97" s="247">
        <f>IFERROR(VLOOKUP(A97,Sheet1!$A$4:$N$2722,10,1),"-")</f>
        <v>0</v>
      </c>
      <c r="H97" s="247">
        <f>IFERROR(VLOOKUP(A97,Sheet1!$A$4:$N$2722,11,1),"-")</f>
        <v>0</v>
      </c>
      <c r="I97" s="26">
        <f>IFERROR(VLOOKUP($A97,Sheet1!$A$4:$H$2722,8,1),"-")</f>
        <v>74.36</v>
      </c>
      <c r="J97" s="26">
        <f>I97-(I97*Cuprins!$H$47)</f>
        <v>74.36</v>
      </c>
      <c r="L97" s="819"/>
    </row>
    <row r="98" spans="1:12" ht="15" customHeight="1" x14ac:dyDescent="0.3">
      <c r="A98" s="107">
        <f>Sheet1!A2687</f>
        <v>757057267625</v>
      </c>
      <c r="B98" s="744" t="str">
        <f>IFERROR(VLOOKUP(A98,Sheet1!$A$4:$H$2722,5,0),"-")</f>
        <v>Burghiu Trijet SDS Plus 10x200x260</v>
      </c>
      <c r="C98" s="728" t="e">
        <f>VLOOKUP(#REF!,Sheet1!$A$4:$H$2722,7,1)</f>
        <v>#REF!</v>
      </c>
      <c r="D98" s="745" t="e">
        <f>VLOOKUP(#REF!,Sheet1!$A$4:$H$2722,7,1)</f>
        <v>#REF!</v>
      </c>
      <c r="E98" s="235" t="str">
        <f>IFERROR(VLOOKUP(A98,Sheet1!$A$4:$N$2722,7,1),"-")</f>
        <v>buc</v>
      </c>
      <c r="F98" s="237">
        <f>IFERROR(VLOOKUP(A98,Sheet1!$A$4:$N$2722,9,1),"-")</f>
        <v>0</v>
      </c>
      <c r="G98" s="242">
        <f>IFERROR(VLOOKUP(A98,Sheet1!$A$4:$N$2722,10,1),"-")</f>
        <v>0</v>
      </c>
      <c r="H98" s="235">
        <f>IFERROR(VLOOKUP(A98,Sheet1!$A$4:$N$2722,11,1),"-")</f>
        <v>0</v>
      </c>
      <c r="I98" s="292">
        <f>IFERROR(VLOOKUP($A98,Sheet1!$A$4:$H$2722,8,1),"-")</f>
        <v>91.4</v>
      </c>
      <c r="J98" s="42">
        <f>I98-(I98*Cuprins!$H$47)</f>
        <v>91.4</v>
      </c>
      <c r="L98" s="819"/>
    </row>
    <row r="99" spans="1:12" ht="15" customHeight="1" x14ac:dyDescent="0.3">
      <c r="A99" s="106">
        <f>Sheet1!A2688</f>
        <v>757057267632</v>
      </c>
      <c r="B99" s="773" t="str">
        <f>IFERROR(VLOOKUP(A99,Sheet1!$A$4:$H$2722,5,0),"-")</f>
        <v>Burghiu Trijet SDS Plus 10x250x310</v>
      </c>
      <c r="C99" s="774" t="e">
        <f>VLOOKUP(#REF!,Sheet1!$A$4:$H$2722,7,1)</f>
        <v>#REF!</v>
      </c>
      <c r="D99" s="775" t="e">
        <f>VLOOKUP(#REF!,Sheet1!$A$4:$H$2722,7,1)</f>
        <v>#REF!</v>
      </c>
      <c r="E99" s="247" t="str">
        <f>IFERROR(VLOOKUP(A99,Sheet1!$A$4:$N$2722,7,1),"-")</f>
        <v>buc</v>
      </c>
      <c r="F99" s="247">
        <f>IFERROR(VLOOKUP(A99,Sheet1!$A$4:$N$2722,9,1),"-")</f>
        <v>0</v>
      </c>
      <c r="G99" s="247">
        <f>IFERROR(VLOOKUP(A99,Sheet1!$A$4:$N$2722,10,1),"-")</f>
        <v>0</v>
      </c>
      <c r="H99" s="247">
        <f>IFERROR(VLOOKUP(A99,Sheet1!$A$4:$N$2722,11,1),"-")</f>
        <v>0</v>
      </c>
      <c r="I99" s="26">
        <f>IFERROR(VLOOKUP($A99,Sheet1!$A$4:$H$2722,8,1),"-")</f>
        <v>100.79</v>
      </c>
      <c r="J99" s="26">
        <f>I99-(I99*Cuprins!$H$47)</f>
        <v>100.79</v>
      </c>
      <c r="L99" s="819"/>
    </row>
    <row r="100" spans="1:12" ht="15" customHeight="1" x14ac:dyDescent="0.3">
      <c r="A100" s="107">
        <f>Sheet1!A2689</f>
        <v>757057277877</v>
      </c>
      <c r="B100" s="744" t="str">
        <f>IFERROR(VLOOKUP(A100,Sheet1!$A$4:$H$2722,5,0),"-")</f>
        <v>Burghiu beton SDS Plus 6x250x310</v>
      </c>
      <c r="C100" s="728" t="e">
        <f>VLOOKUP(#REF!,Sheet1!$A$4:$H$2722,7,1)</f>
        <v>#REF!</v>
      </c>
      <c r="D100" s="745" t="e">
        <f>VLOOKUP(#REF!,Sheet1!$A$4:$H$2722,7,1)</f>
        <v>#REF!</v>
      </c>
      <c r="E100" s="235" t="str">
        <f>IFERROR(VLOOKUP(A100,Sheet1!$A$4:$N$2722,7,1),"-")</f>
        <v>buc</v>
      </c>
      <c r="F100" s="237">
        <f>IFERROR(VLOOKUP(A100,Sheet1!$A$4:$N$2722,9,1),"-")</f>
        <v>0</v>
      </c>
      <c r="G100" s="242">
        <f>IFERROR(VLOOKUP(A100,Sheet1!$A$4:$N$2722,10,1),"-")</f>
        <v>0</v>
      </c>
      <c r="H100" s="235">
        <f>IFERROR(VLOOKUP(A100,Sheet1!$A$4:$N$2722,11,1),"-")</f>
        <v>0</v>
      </c>
      <c r="I100" s="292">
        <f>IFERROR(VLOOKUP($A100,Sheet1!$A$4:$H$2722,8,1),"-")</f>
        <v>44.32</v>
      </c>
      <c r="J100" s="42">
        <f>I100-(I100*Cuprins!$H$47)</f>
        <v>44.32</v>
      </c>
      <c r="L100" s="819"/>
    </row>
    <row r="101" spans="1:12" ht="15" customHeight="1" x14ac:dyDescent="0.3">
      <c r="A101" s="106">
        <f>Sheet1!A2637</f>
        <v>757057164917</v>
      </c>
      <c r="B101" s="773" t="str">
        <f>IFERROR(VLOOKUP(A101,Sheet1!$A$4:$H$2722,5,0),"-")</f>
        <v>Set burghie SDS Plus 5-10  5 buc</v>
      </c>
      <c r="C101" s="774" t="e">
        <f>VLOOKUP(#REF!,Sheet1!$A$4:$H$2722,7,1)</f>
        <v>#REF!</v>
      </c>
      <c r="D101" s="775" t="e">
        <f>VLOOKUP(#REF!,Sheet1!$A$4:$H$2722,7,1)</f>
        <v>#REF!</v>
      </c>
      <c r="E101" s="247" t="str">
        <f>IFERROR(VLOOKUP(A101,Sheet1!$A$4:$N$2722,7,1),"-")</f>
        <v>set</v>
      </c>
      <c r="F101" s="247">
        <f>IFERROR(VLOOKUP(A101,Sheet1!$A$4:$N$2722,9,1),"-")</f>
        <v>0</v>
      </c>
      <c r="G101" s="247">
        <f>IFERROR(VLOOKUP(A101,Sheet1!$A$4:$N$2722,10,1),"-")</f>
        <v>0</v>
      </c>
      <c r="H101" s="247">
        <f>IFERROR(VLOOKUP(A101,Sheet1!$A$4:$N$2722,11,1),"-")</f>
        <v>0</v>
      </c>
      <c r="I101" s="26">
        <f>IFERROR(VLOOKUP($A101,Sheet1!$A$4:$H$2722,8,1),"-")</f>
        <v>85.38</v>
      </c>
      <c r="J101" s="26">
        <f>I101-(I101*Cuprins!$H$47)</f>
        <v>85.38</v>
      </c>
      <c r="L101" s="819"/>
    </row>
    <row r="102" spans="1:12" ht="15" customHeight="1" x14ac:dyDescent="0.3">
      <c r="A102" s="107">
        <f>Sheet1!A2631</f>
        <v>757057156936</v>
      </c>
      <c r="B102" s="744" t="str">
        <f>IFERROR(VLOOKUP(A102,Sheet1!$A$4:$H$2722,5,0),"-")</f>
        <v>Freza reglabila pt. lemn 15-45 CV</v>
      </c>
      <c r="C102" s="728" t="e">
        <f>VLOOKUP(#REF!,Sheet1!$A$4:$H$2722,7,1)</f>
        <v>#REF!</v>
      </c>
      <c r="D102" s="745" t="e">
        <f>VLOOKUP(#REF!,Sheet1!$A$4:$H$2722,7,1)</f>
        <v>#REF!</v>
      </c>
      <c r="E102" s="235" t="str">
        <f>IFERROR(VLOOKUP(A102,Sheet1!$A$4:$N$2722,7,1),"-")</f>
        <v>buc</v>
      </c>
      <c r="F102" s="237">
        <f>IFERROR(VLOOKUP(A102,Sheet1!$A$4:$N$2722,9,1),"-")</f>
        <v>0</v>
      </c>
      <c r="G102" s="242">
        <f>IFERROR(VLOOKUP(A102,Sheet1!$A$4:$N$2722,10,1),"-")</f>
        <v>0</v>
      </c>
      <c r="H102" s="235">
        <f>IFERROR(VLOOKUP(A102,Sheet1!$A$4:$N$2722,11,1),"-")</f>
        <v>0</v>
      </c>
      <c r="I102" s="292">
        <f>IFERROR(VLOOKUP($A102,Sheet1!$A$4:$H$2722,8,1),"-")</f>
        <v>186.63</v>
      </c>
      <c r="J102" s="42">
        <f>I102-(I102*Cuprins!$H$47)</f>
        <v>186.63</v>
      </c>
      <c r="K102" s="7"/>
      <c r="L102" s="819"/>
    </row>
    <row r="103" spans="1:12" ht="15" customHeight="1" x14ac:dyDescent="0.3">
      <c r="A103" s="106">
        <f>Sheet1!A2645</f>
        <v>757057186872</v>
      </c>
      <c r="B103" s="773" t="str">
        <f>IFERROR(VLOOKUP(A103,Sheet1!$A$4:$H$2722,5,0),"-")</f>
        <v>Burghiu beton SDS Plus 10x250x310</v>
      </c>
      <c r="C103" s="774" t="e">
        <f>VLOOKUP(#REF!,Sheet1!$A$4:$H$2722,7,1)</f>
        <v>#REF!</v>
      </c>
      <c r="D103" s="775" t="e">
        <f>VLOOKUP(#REF!,Sheet1!$A$4:$H$2722,7,1)</f>
        <v>#REF!</v>
      </c>
      <c r="E103" s="247" t="str">
        <f>IFERROR(VLOOKUP(A103,Sheet1!$A$4:$N$2722,7,1),"-")</f>
        <v>buc</v>
      </c>
      <c r="F103" s="247">
        <f>IFERROR(VLOOKUP(A103,Sheet1!$A$4:$N$2722,9,1),"-")</f>
        <v>0</v>
      </c>
      <c r="G103" s="247">
        <f>IFERROR(VLOOKUP(A103,Sheet1!$A$4:$N$2722,10,1),"-")</f>
        <v>0</v>
      </c>
      <c r="H103" s="247">
        <f>IFERROR(VLOOKUP(A103,Sheet1!$A$4:$N$2722,11,1),"-")</f>
        <v>0</v>
      </c>
      <c r="I103" s="26">
        <f>IFERROR(VLOOKUP($A103,Sheet1!$A$4:$H$2722,8,1),"-")</f>
        <v>34.159999999999997</v>
      </c>
      <c r="J103" s="26">
        <f>I103-(I103*Cuprins!$H$47)</f>
        <v>34.159999999999997</v>
      </c>
      <c r="L103" s="819"/>
    </row>
    <row r="104" spans="1:12" ht="15" customHeight="1" x14ac:dyDescent="0.3">
      <c r="A104" s="107">
        <f>Sheet1!A2646</f>
        <v>757057186889</v>
      </c>
      <c r="B104" s="744" t="str">
        <f>IFERROR(VLOOKUP(A104,Sheet1!$A$4:$H$2722,5,0),"-")</f>
        <v>Burghiu beton SDS Plus 16x250x300</v>
      </c>
      <c r="C104" s="728"/>
      <c r="D104" s="745"/>
      <c r="E104" s="235" t="str">
        <f>IFERROR(VLOOKUP(A104,Sheet1!$A$4:$N$2722,7,1),"-")</f>
        <v>buc</v>
      </c>
      <c r="F104" s="237">
        <f>IFERROR(VLOOKUP(A104,Sheet1!$A$4:$N$2722,9,1),"-")</f>
        <v>0</v>
      </c>
      <c r="G104" s="242">
        <f>IFERROR(VLOOKUP(A104,Sheet1!$A$4:$N$2722,10,1),"-")</f>
        <v>0</v>
      </c>
      <c r="H104" s="235">
        <f>IFERROR(VLOOKUP(A104,Sheet1!$A$4:$N$2722,11,1),"-")</f>
        <v>0</v>
      </c>
      <c r="I104" s="292">
        <f>IFERROR(VLOOKUP($A104,Sheet1!$A$4:$H$2722,8,1),"-")</f>
        <v>77.27</v>
      </c>
      <c r="J104" s="42">
        <f>I104-(I104*Cuprins!$H$47)</f>
        <v>77.27</v>
      </c>
      <c r="L104" s="819"/>
    </row>
    <row r="105" spans="1:12" ht="15" customHeight="1" x14ac:dyDescent="0.3">
      <c r="A105" s="106">
        <f>Sheet1!A2649</f>
        <v>757057198837</v>
      </c>
      <c r="B105" s="773" t="str">
        <f>IFERROR(VLOOKUP(A105,Sheet1!$A$4:$H$2722,5,0),"-")</f>
        <v>Burghiu beton SDS Plus 12x950x1000</v>
      </c>
      <c r="C105" s="774" t="e">
        <f>VLOOKUP(#REF!,Sheet1!$A$4:$H$2722,7,1)</f>
        <v>#REF!</v>
      </c>
      <c r="D105" s="775" t="e">
        <f>VLOOKUP(#REF!,Sheet1!$A$4:$H$2722,7,1)</f>
        <v>#REF!</v>
      </c>
      <c r="E105" s="247" t="str">
        <f>IFERROR(VLOOKUP(A105,Sheet1!$A$4:$N$2722,7,1),"-")</f>
        <v>buc</v>
      </c>
      <c r="F105" s="247">
        <f>IFERROR(VLOOKUP(A105,Sheet1!$A$4:$N$2722,9,1),"-")</f>
        <v>0</v>
      </c>
      <c r="G105" s="247">
        <f>IFERROR(VLOOKUP(A105,Sheet1!$A$4:$N$2722,10,1),"-")</f>
        <v>0</v>
      </c>
      <c r="H105" s="247">
        <f>IFERROR(VLOOKUP(A105,Sheet1!$A$4:$N$2722,11,1),"-")</f>
        <v>0</v>
      </c>
      <c r="I105" s="26">
        <f>IFERROR(VLOOKUP($A105,Sheet1!$A$4:$H$2722,8,1),"-")</f>
        <v>242.64</v>
      </c>
      <c r="J105" s="26">
        <f>I105-(I105*Cuprins!$H$47)</f>
        <v>242.64</v>
      </c>
      <c r="K105" s="9"/>
      <c r="L105" s="819"/>
    </row>
    <row r="106" spans="1:12" ht="15" customHeight="1" x14ac:dyDescent="0.3">
      <c r="L106" s="818" t="s">
        <v>3335</v>
      </c>
    </row>
    <row r="107" spans="1:12" ht="15" customHeight="1" thickBot="1" x14ac:dyDescent="0.35">
      <c r="L107" s="818"/>
    </row>
    <row r="108" spans="1:12" ht="15" customHeight="1" x14ac:dyDescent="0.3">
      <c r="A108" s="686"/>
      <c r="B108" s="794" t="s">
        <v>3332</v>
      </c>
      <c r="C108" s="794"/>
      <c r="D108" s="794"/>
      <c r="E108" s="794"/>
      <c r="F108" s="794"/>
      <c r="G108" s="794"/>
      <c r="H108" s="794"/>
      <c r="I108" s="738"/>
      <c r="J108" s="664"/>
      <c r="L108" s="818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K109" s="7"/>
      <c r="L109" s="818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L110" s="818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3"/>
      <c r="J111" s="3"/>
      <c r="L111" s="818"/>
    </row>
    <row r="112" spans="1:12" ht="15" customHeight="1" x14ac:dyDescent="0.3">
      <c r="A112" s="667"/>
      <c r="B112" s="669" t="s">
        <v>3334</v>
      </c>
      <c r="C112" s="669"/>
      <c r="D112" s="669"/>
      <c r="E112" s="669"/>
      <c r="F112" s="669"/>
      <c r="G112" s="669"/>
      <c r="H112" s="669"/>
      <c r="I112" s="671"/>
      <c r="J112" s="672"/>
      <c r="L112" s="818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18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3430</v>
      </c>
      <c r="L114" s="818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18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L116" s="818"/>
    </row>
    <row r="117" spans="1:12" ht="15" customHeight="1" x14ac:dyDescent="0.3">
      <c r="A117" s="106">
        <f>Sheet1!A2670</f>
        <v>757057223645</v>
      </c>
      <c r="B117" s="773" t="str">
        <f>IFERROR(VLOOKUP(A117,Sheet1!$A$4:$H$2722,5,0),"-")</f>
        <v>Burghiu beton SDS MAX 18x540 ENDURO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>buc</v>
      </c>
      <c r="F117" s="247">
        <f>IFERROR(VLOOKUP(A117,Sheet1!$A$4:$N$2722,9,1),"-")</f>
        <v>0</v>
      </c>
      <c r="G117" s="247">
        <f>IFERROR(VLOOKUP(A117,Sheet1!$A$4:$N$2722,10,1),"-")</f>
        <v>0</v>
      </c>
      <c r="H117" s="247">
        <f>IFERROR(VLOOKUP(A117,Sheet1!$A$4:$N$2722,11,1),"-")</f>
        <v>0</v>
      </c>
      <c r="I117" s="26">
        <f>IFERROR(VLOOKUP($A117,Sheet1!$A$4:$H$2722,8,1),"-")</f>
        <v>352.08</v>
      </c>
      <c r="J117" s="26">
        <f>I117-(I117*Cuprins!$H$47)</f>
        <v>352.08</v>
      </c>
      <c r="L117" s="818"/>
    </row>
    <row r="118" spans="1:12" ht="15" customHeight="1" x14ac:dyDescent="0.3">
      <c r="A118" s="107">
        <f>Sheet1!A2671</f>
        <v>757057223669</v>
      </c>
      <c r="B118" s="744" t="str">
        <f>IFERROR(VLOOKUP(A118,Sheet1!$A$4:$H$2722,5,0),"-")</f>
        <v>Burghiu SDS MAX 20x520 ENDURO</v>
      </c>
      <c r="C118" s="728"/>
      <c r="D118" s="745"/>
      <c r="E118" s="235" t="str">
        <f>IFERROR(VLOOKUP(A118,Sheet1!$A$4:$N$2722,7,1),"-")</f>
        <v>buc</v>
      </c>
      <c r="F118" s="237">
        <f>IFERROR(VLOOKUP(A118,Sheet1!$A$4:$N$2722,9,1),"-")</f>
        <v>0</v>
      </c>
      <c r="G118" s="242">
        <f>IFERROR(VLOOKUP(A118,Sheet1!$A$4:$N$2722,10,1),"-")</f>
        <v>0</v>
      </c>
      <c r="H118" s="235">
        <f>IFERROR(VLOOKUP(A118,Sheet1!$A$4:$N$2722,11,1),"-")</f>
        <v>0</v>
      </c>
      <c r="I118" s="292">
        <f>IFERROR(VLOOKUP($A118,Sheet1!$A$4:$H$2722,8,1),"-")</f>
        <v>362.93</v>
      </c>
      <c r="J118" s="42">
        <f>I118-(I118*Cuprins!$H$47)</f>
        <v>362.93</v>
      </c>
      <c r="K118" s="7"/>
      <c r="L118" s="818"/>
    </row>
    <row r="119" spans="1:12" ht="15" customHeight="1" x14ac:dyDescent="0.3">
      <c r="A119" s="106">
        <f>Sheet1!A2672</f>
        <v>757057223690</v>
      </c>
      <c r="B119" s="773" t="str">
        <f>IFERROR(VLOOKUP(A119,Sheet1!$A$4:$H$2722,5,0),"-")</f>
        <v>Burghiu beton SDS MAX 22x520 ENDURO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>buc</v>
      </c>
      <c r="F119" s="247">
        <f>IFERROR(VLOOKUP(A119,Sheet1!$A$4:$N$2722,9,1),"-")</f>
        <v>0</v>
      </c>
      <c r="G119" s="247">
        <f>IFERROR(VLOOKUP(A119,Sheet1!$A$4:$N$2722,10,1),"-")</f>
        <v>0</v>
      </c>
      <c r="H119" s="247">
        <f>IFERROR(VLOOKUP(A119,Sheet1!$A$4:$N$2722,11,1),"-")</f>
        <v>0</v>
      </c>
      <c r="I119" s="26">
        <f>IFERROR(VLOOKUP($A119,Sheet1!$A$4:$H$2722,8,1),"-")</f>
        <v>376.9</v>
      </c>
      <c r="J119" s="26">
        <f>I119-(I119*Cuprins!$H$47)</f>
        <v>376.9</v>
      </c>
      <c r="L119" s="818"/>
    </row>
    <row r="120" spans="1:12" ht="15" customHeight="1" x14ac:dyDescent="0.3">
      <c r="A120" s="107">
        <f>Sheet1!A2673</f>
        <v>757057223706</v>
      </c>
      <c r="B120" s="744" t="str">
        <f>IFERROR(VLOOKUP(A120,Sheet1!$A$4:$H$2722,5,0),"-")</f>
        <v>Burghiu SDS MAX 22x920 ENDURO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>buc</v>
      </c>
      <c r="F120" s="237">
        <f>IFERROR(VLOOKUP(A120,Sheet1!$A$4:$N$2722,9,1),"-")</f>
        <v>0</v>
      </c>
      <c r="G120" s="242">
        <f>IFERROR(VLOOKUP(A120,Sheet1!$A$4:$N$2722,10,1),"-")</f>
        <v>0</v>
      </c>
      <c r="H120" s="235">
        <f>IFERROR(VLOOKUP(A120,Sheet1!$A$4:$N$2722,11,1),"-")</f>
        <v>0</v>
      </c>
      <c r="I120" s="292">
        <f>IFERROR(VLOOKUP($A120,Sheet1!$A$4:$H$2722,8,1),"-")</f>
        <v>441.97</v>
      </c>
      <c r="J120" s="42">
        <f>I120-(I120*Cuprins!$H$47)</f>
        <v>441.97</v>
      </c>
      <c r="L120" s="818"/>
    </row>
    <row r="121" spans="1:12" ht="15" customHeight="1" x14ac:dyDescent="0.3">
      <c r="A121" s="106">
        <f>Sheet1!A2674</f>
        <v>757057223720</v>
      </c>
      <c r="B121" s="773" t="str">
        <f>IFERROR(VLOOKUP(A121,Sheet1!$A$4:$H$2722,5,0),"-")</f>
        <v>Burghiu SDS MAX 24x520 ENDURO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>buc</v>
      </c>
      <c r="F121" s="247">
        <f>IFERROR(VLOOKUP(A121,Sheet1!$A$4:$N$2722,9,1),"-")</f>
        <v>0</v>
      </c>
      <c r="G121" s="247">
        <f>IFERROR(VLOOKUP(A121,Sheet1!$A$4:$N$2722,10,1),"-")</f>
        <v>0</v>
      </c>
      <c r="H121" s="247">
        <f>IFERROR(VLOOKUP(A121,Sheet1!$A$4:$N$2722,11,1),"-")</f>
        <v>0</v>
      </c>
      <c r="I121" s="26">
        <f>IFERROR(VLOOKUP($A121,Sheet1!$A$4:$H$2722,8,1),"-")</f>
        <v>380.05</v>
      </c>
      <c r="J121" s="26">
        <f>I121-(I121*Cuprins!$H$47)</f>
        <v>380.05</v>
      </c>
      <c r="L121" s="494">
        <f>L69+1</f>
        <v>145</v>
      </c>
    </row>
    <row r="122" spans="1:12" ht="15" customHeight="1" x14ac:dyDescent="0.3">
      <c r="A122" s="107">
        <f>Sheet1!A2675</f>
        <v>757057223744</v>
      </c>
      <c r="B122" s="744" t="str">
        <f>IFERROR(VLOOKUP(A122,Sheet1!$A$4:$H$2722,5,0),"-")</f>
        <v>Burghiu beton SDS MAX 25x520 ENDURO</v>
      </c>
      <c r="C122" s="728" t="e">
        <f>VLOOKUP(#REF!,Sheet1!$A$4:$H$2722,7,1)</f>
        <v>#REF!</v>
      </c>
      <c r="D122" s="745" t="e">
        <f>VLOOKUP(#REF!,Sheet1!$A$4:$H$2722,7,1)</f>
        <v>#REF!</v>
      </c>
      <c r="E122" s="235" t="str">
        <f>IFERROR(VLOOKUP(A122,Sheet1!$A$4:$N$2722,7,1),"-")</f>
        <v>buc</v>
      </c>
      <c r="F122" s="237">
        <f>IFERROR(VLOOKUP(A122,Sheet1!$A$4:$N$2722,9,1),"-")</f>
        <v>0</v>
      </c>
      <c r="G122" s="242">
        <f>IFERROR(VLOOKUP(A122,Sheet1!$A$4:$N$2722,10,1),"-")</f>
        <v>0</v>
      </c>
      <c r="H122" s="235">
        <f>IFERROR(VLOOKUP(A122,Sheet1!$A$4:$N$2722,11,1),"-")</f>
        <v>0</v>
      </c>
      <c r="I122" s="292">
        <f>IFERROR(VLOOKUP($A122,Sheet1!$A$4:$H$2722,8,1),"-")</f>
        <v>366.43</v>
      </c>
      <c r="J122" s="42">
        <f>I122-(I122*Cuprins!$H$47)</f>
        <v>366.43</v>
      </c>
      <c r="L122" s="494"/>
    </row>
    <row r="123" spans="1:12" ht="15" customHeight="1" x14ac:dyDescent="0.3">
      <c r="A123" s="106">
        <f>Sheet1!A2676</f>
        <v>757057223782</v>
      </c>
      <c r="B123" s="773" t="str">
        <f>IFERROR(VLOOKUP(A123,Sheet1!$A$4:$H$2722,5,0),"-")</f>
        <v>Burghiu SDS MAX 28x520 ENDURO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>buc</v>
      </c>
      <c r="F123" s="247">
        <f>IFERROR(VLOOKUP(A123,Sheet1!$A$4:$N$2722,9,1),"-")</f>
        <v>0</v>
      </c>
      <c r="G123" s="247">
        <f>IFERROR(VLOOKUP(A123,Sheet1!$A$4:$N$2722,10,1),"-")</f>
        <v>0</v>
      </c>
      <c r="H123" s="247">
        <f>IFERROR(VLOOKUP(A123,Sheet1!$A$4:$N$2722,11,1),"-")</f>
        <v>0</v>
      </c>
      <c r="I123" s="26">
        <f>IFERROR(VLOOKUP($A123,Sheet1!$A$4:$H$2722,8,1),"-")</f>
        <v>419</v>
      </c>
      <c r="J123" s="26">
        <f>I123-(I123*Cuprins!$H$47)</f>
        <v>419</v>
      </c>
      <c r="L123" s="819" t="s">
        <v>3341</v>
      </c>
    </row>
    <row r="124" spans="1:12" ht="15" customHeight="1" x14ac:dyDescent="0.3">
      <c r="A124" s="107">
        <f>Sheet1!A2677</f>
        <v>757057223812</v>
      </c>
      <c r="B124" s="744" t="str">
        <f>IFERROR(VLOOKUP(A124,Sheet1!$A$4:$H$2722,5,0),"-")</f>
        <v>Burghiu beton SDS MAX 30x520 ENDURO</v>
      </c>
      <c r="C124" s="728" t="e">
        <f>VLOOKUP(#REF!,Sheet1!$A$4:$H$2722,7,1)</f>
        <v>#REF!</v>
      </c>
      <c r="D124" s="745" t="e">
        <f>VLOOKUP(#REF!,Sheet1!$A$4:$H$2722,7,1)</f>
        <v>#REF!</v>
      </c>
      <c r="E124" s="235" t="str">
        <f>IFERROR(VLOOKUP(A124,Sheet1!$A$4:$N$2722,7,1),"-")</f>
        <v>buc</v>
      </c>
      <c r="F124" s="237">
        <f>IFERROR(VLOOKUP(A124,Sheet1!$A$4:$N$2722,9,1),"-")</f>
        <v>0</v>
      </c>
      <c r="G124" s="242">
        <f>IFERROR(VLOOKUP(A124,Sheet1!$A$4:$N$2722,10,1),"-")</f>
        <v>0</v>
      </c>
      <c r="H124" s="235">
        <f>IFERROR(VLOOKUP(A124,Sheet1!$A$4:$N$2722,11,1),"-")</f>
        <v>0</v>
      </c>
      <c r="I124" s="292">
        <f>IFERROR(VLOOKUP($A124,Sheet1!$A$4:$H$2722,8,1),"-")</f>
        <v>421.09</v>
      </c>
      <c r="J124" s="42">
        <f>I124-(I124*Cuprins!$H$47)</f>
        <v>421.09</v>
      </c>
      <c r="L124" s="819"/>
    </row>
    <row r="125" spans="1:12" ht="15" customHeight="1" x14ac:dyDescent="0.3">
      <c r="A125" s="106">
        <f>Sheet1!A2678</f>
        <v>757057223836</v>
      </c>
      <c r="B125" s="773" t="str">
        <f>IFERROR(VLOOKUP(A125,Sheet1!$A$4:$H$2722,5,0),"-")</f>
        <v>Burghiu beton SDS MAX 32x520 ENDURO</v>
      </c>
      <c r="C125" s="774" t="e">
        <f>VLOOKUP(#REF!,Sheet1!$A$4:$H$2722,7,1)</f>
        <v>#REF!</v>
      </c>
      <c r="D125" s="775" t="e">
        <f>VLOOKUP(#REF!,Sheet1!$A$4:$H$2722,7,1)</f>
        <v>#REF!</v>
      </c>
      <c r="E125" s="247" t="str">
        <f>IFERROR(VLOOKUP(A125,Sheet1!$A$4:$N$2722,7,1),"-")</f>
        <v>buc</v>
      </c>
      <c r="F125" s="247">
        <f>IFERROR(VLOOKUP(A125,Sheet1!$A$4:$N$2722,9,1),"-")</f>
        <v>0</v>
      </c>
      <c r="G125" s="247">
        <f>IFERROR(VLOOKUP(A125,Sheet1!$A$4:$N$2722,10,1),"-")</f>
        <v>0</v>
      </c>
      <c r="H125" s="247">
        <f>IFERROR(VLOOKUP(A125,Sheet1!$A$4:$N$2722,11,1),"-")</f>
        <v>0</v>
      </c>
      <c r="I125" s="26">
        <f>IFERROR(VLOOKUP($A125,Sheet1!$A$4:$H$2722,8,1),"-")</f>
        <v>457.97</v>
      </c>
      <c r="J125" s="26">
        <f>I125-(I125*Cuprins!$H$47)</f>
        <v>457.97</v>
      </c>
      <c r="L125" s="819"/>
    </row>
    <row r="126" spans="1:12" ht="15" customHeight="1" x14ac:dyDescent="0.3">
      <c r="A126" s="107">
        <f>Sheet1!A2679</f>
        <v>757057231145</v>
      </c>
      <c r="B126" s="744" t="str">
        <f>IFERROR(VLOOKUP(A126,Sheet1!$A$4:$H$2722,5,0),"-")</f>
        <v>Burghiu SDS MAX 26x520 ENDURO</v>
      </c>
      <c r="C126" s="728" t="e">
        <f>VLOOKUP(#REF!,Sheet1!$A$4:$H$2722,7,1)</f>
        <v>#REF!</v>
      </c>
      <c r="D126" s="745" t="e">
        <f>VLOOKUP(#REF!,Sheet1!$A$4:$H$2722,7,1)</f>
        <v>#REF!</v>
      </c>
      <c r="E126" s="235" t="str">
        <f>IFERROR(VLOOKUP(A126,Sheet1!$A$4:$N$2722,7,1),"-")</f>
        <v>buc</v>
      </c>
      <c r="F126" s="237">
        <f>IFERROR(VLOOKUP(A126,Sheet1!$A$4:$N$2722,9,1),"-")</f>
        <v>0</v>
      </c>
      <c r="G126" s="242">
        <f>IFERROR(VLOOKUP(A126,Sheet1!$A$4:$N$2722,10,1),"-")</f>
        <v>0</v>
      </c>
      <c r="H126" s="235">
        <f>IFERROR(VLOOKUP(A126,Sheet1!$A$4:$N$2722,11,1),"-")</f>
        <v>0</v>
      </c>
      <c r="I126" s="292">
        <f>IFERROR(VLOOKUP($A126,Sheet1!$A$4:$H$2722,8,1),"-")</f>
        <v>419</v>
      </c>
      <c r="J126" s="42">
        <f>I126-(I126*Cuprins!$H$47)</f>
        <v>419</v>
      </c>
      <c r="K126" s="8"/>
      <c r="L126" s="819"/>
    </row>
    <row r="127" spans="1:12" ht="15" customHeight="1" x14ac:dyDescent="0.3">
      <c r="A127" s="106">
        <f>Sheet1!A2680</f>
        <v>757057233996</v>
      </c>
      <c r="B127" s="773" t="str">
        <f>IFERROR(VLOOKUP(A127,Sheet1!$A$4:$H$2722,5,0),"-")</f>
        <v>Burghiu beton SDS MAX 22x1200x1320 ENDUR</v>
      </c>
      <c r="C127" s="774" t="e">
        <f>VLOOKUP(#REF!,Sheet1!$A$4:$H$2722,7,1)</f>
        <v>#REF!</v>
      </c>
      <c r="D127" s="775" t="e">
        <f>VLOOKUP(#REF!,Sheet1!$A$4:$H$2722,7,1)</f>
        <v>#REF!</v>
      </c>
      <c r="E127" s="247" t="str">
        <f>IFERROR(VLOOKUP(A127,Sheet1!$A$4:$N$2722,7,1),"-")</f>
        <v>buc</v>
      </c>
      <c r="F127" s="247">
        <f>IFERROR(VLOOKUP(A127,Sheet1!$A$4:$N$2722,9,1),"-")</f>
        <v>0</v>
      </c>
      <c r="G127" s="247">
        <f>IFERROR(VLOOKUP(A127,Sheet1!$A$4:$N$2722,10,1),"-")</f>
        <v>0</v>
      </c>
      <c r="H127" s="247">
        <f>IFERROR(VLOOKUP(A127,Sheet1!$A$4:$N$2722,11,1),"-")</f>
        <v>0</v>
      </c>
      <c r="I127" s="26">
        <f>IFERROR(VLOOKUP($A127,Sheet1!$A$4:$H$2722,8,1),"-")</f>
        <v>897.73</v>
      </c>
      <c r="J127" s="26">
        <f>I127-(I127*Cuprins!$H$47)</f>
        <v>897.73</v>
      </c>
      <c r="L127" s="819"/>
    </row>
    <row r="128" spans="1:12" ht="15" customHeight="1" x14ac:dyDescent="0.3">
      <c r="A128" s="108">
        <f>Sheet1!A2690</f>
        <v>757057281805</v>
      </c>
      <c r="B128" s="614" t="str">
        <f>IFERROR(VLOOKUP(A128,Sheet1!$A$4:$H$2722,5,0),"-")</f>
        <v>Burghiu SDS MAX 12x740 ENDURO</v>
      </c>
      <c r="C128" s="609" t="e">
        <f>VLOOKUP(#REF!,Sheet1!$A$4:$H$2722,7,1)</f>
        <v>#REF!</v>
      </c>
      <c r="D128" s="615" t="e">
        <f>VLOOKUP(#REF!,Sheet1!$A$4:$H$2722,7,1)</f>
        <v>#REF!</v>
      </c>
      <c r="E128" s="264" t="str">
        <f>IFERROR(VLOOKUP(A128,Sheet1!$A$4:$N$2722,7,1),"-")</f>
        <v>buc</v>
      </c>
      <c r="F128" s="238">
        <f>IFERROR(VLOOKUP(A128,Sheet1!$A$4:$N$2722,9,1),"-")</f>
        <v>0</v>
      </c>
      <c r="G128" s="264">
        <f>IFERROR(VLOOKUP(A128,Sheet1!$A$4:$N$2722,10,1),"-")</f>
        <v>0</v>
      </c>
      <c r="H128" s="264">
        <f>IFERROR(VLOOKUP(A128,Sheet1!$A$4:$N$2722,11,1),"-")</f>
        <v>0</v>
      </c>
      <c r="I128" s="302">
        <f>IFERROR(VLOOKUP($A128,Sheet1!$A$4:$H$2722,8,1),"-")</f>
        <v>356.95</v>
      </c>
      <c r="J128" s="43">
        <f>I128-(I128*Cuprins!$H$47)</f>
        <v>356.95</v>
      </c>
      <c r="L128" s="819"/>
    </row>
    <row r="129" spans="1:12" ht="15" customHeight="1" x14ac:dyDescent="0.3">
      <c r="L129" s="819"/>
    </row>
    <row r="130" spans="1:12" ht="15" customHeight="1" x14ac:dyDescent="0.3">
      <c r="A130" s="667"/>
      <c r="B130" s="669" t="s">
        <v>3336</v>
      </c>
      <c r="C130" s="669"/>
      <c r="D130" s="669"/>
      <c r="E130" s="669"/>
      <c r="F130" s="669"/>
      <c r="G130" s="669"/>
      <c r="H130" s="669"/>
      <c r="I130" s="671"/>
      <c r="J130" s="672"/>
      <c r="L130" s="819"/>
    </row>
    <row r="131" spans="1:12" ht="15" customHeight="1" x14ac:dyDescent="0.3">
      <c r="A131" s="668"/>
      <c r="B131" s="670"/>
      <c r="C131" s="670"/>
      <c r="D131" s="670"/>
      <c r="E131" s="670"/>
      <c r="F131" s="670"/>
      <c r="G131" s="670"/>
      <c r="H131" s="670"/>
      <c r="I131" s="673"/>
      <c r="J131" s="674"/>
      <c r="L131" s="819"/>
    </row>
    <row r="132" spans="1:12" ht="15" customHeight="1" x14ac:dyDescent="0.3">
      <c r="A132" s="520" t="s">
        <v>2989</v>
      </c>
      <c r="B132" s="630" t="s">
        <v>2996</v>
      </c>
      <c r="C132" s="631"/>
      <c r="D132" s="786"/>
      <c r="E132" s="642" t="s">
        <v>3035</v>
      </c>
      <c r="F132" s="789" t="s">
        <v>2991</v>
      </c>
      <c r="G132" s="789" t="s">
        <v>2990</v>
      </c>
      <c r="H132" s="780" t="s">
        <v>3010</v>
      </c>
      <c r="I132" s="783" t="s">
        <v>3430</v>
      </c>
      <c r="J132" s="498" t="s">
        <v>3430</v>
      </c>
      <c r="L132" s="819"/>
    </row>
    <row r="133" spans="1:12" ht="15" customHeight="1" x14ac:dyDescent="0.3">
      <c r="A133" s="521"/>
      <c r="B133" s="632"/>
      <c r="C133" s="633"/>
      <c r="D133" s="787"/>
      <c r="E133" s="643"/>
      <c r="F133" s="790"/>
      <c r="G133" s="790"/>
      <c r="H133" s="781"/>
      <c r="I133" s="784"/>
      <c r="J133" s="500"/>
      <c r="L133" s="819"/>
    </row>
    <row r="134" spans="1:12" ht="15" customHeight="1" x14ac:dyDescent="0.3">
      <c r="A134" s="785"/>
      <c r="B134" s="634"/>
      <c r="C134" s="635"/>
      <c r="D134" s="788"/>
      <c r="E134" s="644"/>
      <c r="F134" s="791"/>
      <c r="G134" s="791"/>
      <c r="H134" s="782"/>
      <c r="I134" s="784"/>
      <c r="J134" s="500"/>
      <c r="L134" s="819"/>
    </row>
    <row r="135" spans="1:12" ht="15" customHeight="1" x14ac:dyDescent="0.3">
      <c r="A135" s="106">
        <f>Sheet1!A2606</f>
        <v>757057119214</v>
      </c>
      <c r="B135" s="773" t="str">
        <f>IFERROR(VLOOKUP(A135,Sheet1!$A$4:$H$2722,5,0),"-")</f>
        <v>Burghiu lemn 11x140</v>
      </c>
      <c r="C135" s="774" t="e">
        <f>VLOOKUP(#REF!,Sheet1!$A$4:$H$2722,7,1)</f>
        <v>#REF!</v>
      </c>
      <c r="D135" s="775" t="e">
        <f>VLOOKUP(#REF!,Sheet1!$A$4:$H$2722,7,1)</f>
        <v>#REF!</v>
      </c>
      <c r="E135" s="247" t="str">
        <f>IFERROR(VLOOKUP(A135,Sheet1!$A$4:$N$2722,7,1),"-")</f>
        <v>buc</v>
      </c>
      <c r="F135" s="247">
        <f>IFERROR(VLOOKUP(A135,Sheet1!$A$4:$N$2722,9,1),"-")</f>
        <v>0</v>
      </c>
      <c r="G135" s="247">
        <f>IFERROR(VLOOKUP(A135,Sheet1!$A$4:$N$2722,10,1),"-")</f>
        <v>0</v>
      </c>
      <c r="H135" s="247">
        <f>IFERROR(VLOOKUP(A135,Sheet1!$A$4:$N$2722,11,1),"-")</f>
        <v>0</v>
      </c>
      <c r="I135" s="26">
        <f>IFERROR(VLOOKUP($A135,Sheet1!$A$4:$H$2722,8,1),"-")</f>
        <v>10.84</v>
      </c>
      <c r="J135" s="26">
        <f>I135-(I135*Cuprins!$H$47)</f>
        <v>10.84</v>
      </c>
      <c r="K135" s="7"/>
      <c r="L135" s="819"/>
    </row>
    <row r="136" spans="1:12" ht="15" customHeight="1" x14ac:dyDescent="0.3">
      <c r="A136" s="107">
        <f>Sheet1!A2607</f>
        <v>757057119221</v>
      </c>
      <c r="B136" s="744" t="str">
        <f>IFERROR(VLOOKUP(A136,Sheet1!$A$4:$H$2722,5,0),"-")</f>
        <v>Burghiu lemn 12x150</v>
      </c>
      <c r="C136" s="728"/>
      <c r="D136" s="745"/>
      <c r="E136" s="235" t="str">
        <f>IFERROR(VLOOKUP(A136,Sheet1!$A$4:$N$2722,7,1),"-")</f>
        <v>buc</v>
      </c>
      <c r="F136" s="237">
        <f>IFERROR(VLOOKUP(A136,Sheet1!$A$4:$N$2722,9,1),"-")</f>
        <v>0</v>
      </c>
      <c r="G136" s="242">
        <f>IFERROR(VLOOKUP(A136,Sheet1!$A$4:$N$2722,10,1),"-")</f>
        <v>0</v>
      </c>
      <c r="H136" s="235">
        <f>IFERROR(VLOOKUP(A136,Sheet1!$A$4:$N$2722,11,1),"-")</f>
        <v>0</v>
      </c>
      <c r="I136" s="292">
        <f>IFERROR(VLOOKUP($A136,Sheet1!$A$4:$H$2722,8,1),"-")</f>
        <v>10.94</v>
      </c>
      <c r="J136" s="42">
        <f>I136-(I136*Cuprins!$H$47)</f>
        <v>10.94</v>
      </c>
      <c r="K136" s="9"/>
      <c r="L136" s="819"/>
    </row>
    <row r="137" spans="1:12" ht="15" customHeight="1" x14ac:dyDescent="0.3">
      <c r="A137" s="106">
        <f>Sheet1!A2608</f>
        <v>757057119238</v>
      </c>
      <c r="B137" s="773" t="str">
        <f>IFERROR(VLOOKUP(A137,Sheet1!$A$4:$H$2722,5,0),"-")</f>
        <v>Burghiu lemn 13x150</v>
      </c>
      <c r="C137" s="774" t="e">
        <f>VLOOKUP(#REF!,Sheet1!$A$4:$H$2722,7,1)</f>
        <v>#REF!</v>
      </c>
      <c r="D137" s="775" t="e">
        <f>VLOOKUP(#REF!,Sheet1!$A$4:$H$2722,7,1)</f>
        <v>#REF!</v>
      </c>
      <c r="E137" s="247" t="str">
        <f>IFERROR(VLOOKUP(A137,Sheet1!$A$4:$N$2722,7,1),"-")</f>
        <v>buc</v>
      </c>
      <c r="F137" s="247">
        <f>IFERROR(VLOOKUP(A137,Sheet1!$A$4:$N$2722,9,1),"-")</f>
        <v>0</v>
      </c>
      <c r="G137" s="247">
        <f>IFERROR(VLOOKUP(A137,Sheet1!$A$4:$N$2722,10,1),"-")</f>
        <v>0</v>
      </c>
      <c r="H137" s="247">
        <f>IFERROR(VLOOKUP(A137,Sheet1!$A$4:$N$2722,11,1),"-")</f>
        <v>0</v>
      </c>
      <c r="I137" s="26">
        <f>IFERROR(VLOOKUP($A137,Sheet1!$A$4:$H$2722,8,1),"-")</f>
        <v>12.61</v>
      </c>
      <c r="J137" s="26">
        <f>I137-(I137*Cuprins!$H$47)</f>
        <v>12.61</v>
      </c>
      <c r="K137" s="9"/>
      <c r="L137" s="819"/>
    </row>
    <row r="138" spans="1:12" ht="15" customHeight="1" x14ac:dyDescent="0.3">
      <c r="A138" s="107">
        <f>Sheet1!A2609</f>
        <v>757057119245</v>
      </c>
      <c r="B138" s="744" t="str">
        <f>IFERROR(VLOOKUP(A138,Sheet1!$A$4:$H$2722,5,0),"-")</f>
        <v>Burghiu lemn 14x160</v>
      </c>
      <c r="C138" s="728" t="e">
        <f>VLOOKUP(#REF!,Sheet1!$A$4:$H$2722,7,1)</f>
        <v>#REF!</v>
      </c>
      <c r="D138" s="745" t="e">
        <f>VLOOKUP(#REF!,Sheet1!$A$4:$H$2722,7,1)</f>
        <v>#REF!</v>
      </c>
      <c r="E138" s="235" t="str">
        <f>IFERROR(VLOOKUP(A138,Sheet1!$A$4:$N$2722,7,1),"-")</f>
        <v>buc</v>
      </c>
      <c r="F138" s="237">
        <f>IFERROR(VLOOKUP(A138,Sheet1!$A$4:$N$2722,9,1),"-")</f>
        <v>0</v>
      </c>
      <c r="G138" s="242">
        <f>IFERROR(VLOOKUP(A138,Sheet1!$A$4:$N$2722,10,1),"-")</f>
        <v>0</v>
      </c>
      <c r="H138" s="235">
        <f>IFERROR(VLOOKUP(A138,Sheet1!$A$4:$N$2722,11,1),"-")</f>
        <v>0</v>
      </c>
      <c r="I138" s="292">
        <f>IFERROR(VLOOKUP($A138,Sheet1!$A$4:$H$2722,8,1),"-")</f>
        <v>15.52</v>
      </c>
      <c r="J138" s="42">
        <f>I138-(I138*Cuprins!$H$47)</f>
        <v>15.52</v>
      </c>
      <c r="K138" s="9"/>
      <c r="L138" s="819"/>
    </row>
    <row r="139" spans="1:12" ht="15" customHeight="1" x14ac:dyDescent="0.3">
      <c r="A139" s="106">
        <f>Sheet1!A2610</f>
        <v>757057119252</v>
      </c>
      <c r="B139" s="773" t="str">
        <f>IFERROR(VLOOKUP(A139,Sheet1!$A$4:$H$2722,5,0),"-")</f>
        <v>Burghiu lemn 15x170</v>
      </c>
      <c r="C139" s="774" t="e">
        <f>VLOOKUP(#REF!,Sheet1!$A$4:$H$2722,7,1)</f>
        <v>#REF!</v>
      </c>
      <c r="D139" s="775" t="e">
        <f>VLOOKUP(#REF!,Sheet1!$A$4:$H$2722,7,1)</f>
        <v>#REF!</v>
      </c>
      <c r="E139" s="247" t="str">
        <f>IFERROR(VLOOKUP(A139,Sheet1!$A$4:$N$2722,7,1),"-")</f>
        <v>buc</v>
      </c>
      <c r="F139" s="247">
        <f>IFERROR(VLOOKUP(A139,Sheet1!$A$4:$N$2722,9,1),"-")</f>
        <v>0</v>
      </c>
      <c r="G139" s="247">
        <f>IFERROR(VLOOKUP(A139,Sheet1!$A$4:$N$2722,10,1),"-")</f>
        <v>0</v>
      </c>
      <c r="H139" s="247">
        <f>IFERROR(VLOOKUP(A139,Sheet1!$A$4:$N$2722,11,1),"-")</f>
        <v>0</v>
      </c>
      <c r="I139" s="26">
        <f>IFERROR(VLOOKUP($A139,Sheet1!$A$4:$H$2722,8,1),"-")</f>
        <v>15.71</v>
      </c>
      <c r="J139" s="26">
        <f>I139-(I139*Cuprins!$H$47)</f>
        <v>15.71</v>
      </c>
      <c r="K139" s="9"/>
      <c r="L139" s="819"/>
    </row>
    <row r="140" spans="1:12" ht="15" customHeight="1" x14ac:dyDescent="0.3">
      <c r="A140" s="107">
        <f>Sheet1!A2611</f>
        <v>757057119269</v>
      </c>
      <c r="B140" s="744" t="str">
        <f>IFERROR(VLOOKUP(A140,Sheet1!$A$4:$H$2722,5,0),"-")</f>
        <v>Burghiu lemn 16x180</v>
      </c>
      <c r="C140" s="728" t="e">
        <f>VLOOKUP(#REF!,Sheet1!$A$4:$H$2722,7,1)</f>
        <v>#REF!</v>
      </c>
      <c r="D140" s="745" t="e">
        <f>VLOOKUP(#REF!,Sheet1!$A$4:$H$2722,7,1)</f>
        <v>#REF!</v>
      </c>
      <c r="E140" s="235" t="str">
        <f>IFERROR(VLOOKUP(A140,Sheet1!$A$4:$N$2722,7,1),"-")</f>
        <v>buc</v>
      </c>
      <c r="F140" s="237">
        <f>IFERROR(VLOOKUP(A140,Sheet1!$A$4:$N$2722,9,1),"-")</f>
        <v>0</v>
      </c>
      <c r="G140" s="242">
        <f>IFERROR(VLOOKUP(A140,Sheet1!$A$4:$N$2722,10,1),"-")</f>
        <v>0</v>
      </c>
      <c r="H140" s="235">
        <f>IFERROR(VLOOKUP(A140,Sheet1!$A$4:$N$2722,11,1),"-")</f>
        <v>0</v>
      </c>
      <c r="I140" s="292">
        <f>IFERROR(VLOOKUP($A140,Sheet1!$A$4:$H$2722,8,1),"-")</f>
        <v>17.11</v>
      </c>
      <c r="J140" s="42">
        <f>I140-(I140*Cuprins!$H$47)</f>
        <v>17.11</v>
      </c>
      <c r="K140" s="9"/>
      <c r="L140" s="819"/>
    </row>
    <row r="141" spans="1:12" ht="15" customHeight="1" x14ac:dyDescent="0.3">
      <c r="A141" s="106">
        <f>Sheet1!A2612</f>
        <v>757057119276</v>
      </c>
      <c r="B141" s="773" t="str">
        <f>IFERROR(VLOOKUP(A141,Sheet1!$A$4:$H$2722,5,0),"-")</f>
        <v>Burghiu lemn 18x190</v>
      </c>
      <c r="C141" s="774" t="e">
        <f>VLOOKUP(#REF!,Sheet1!$A$4:$H$2722,7,1)</f>
        <v>#REF!</v>
      </c>
      <c r="D141" s="775" t="e">
        <f>VLOOKUP(#REF!,Sheet1!$A$4:$H$2722,7,1)</f>
        <v>#REF!</v>
      </c>
      <c r="E141" s="247" t="str">
        <f>IFERROR(VLOOKUP(A141,Sheet1!$A$4:$N$2722,7,1),"-")</f>
        <v>buc</v>
      </c>
      <c r="F141" s="247">
        <f>IFERROR(VLOOKUP(A141,Sheet1!$A$4:$N$2722,9,1),"-")</f>
        <v>0</v>
      </c>
      <c r="G141" s="247">
        <f>IFERROR(VLOOKUP(A141,Sheet1!$A$4:$N$2722,10,1),"-")</f>
        <v>0</v>
      </c>
      <c r="H141" s="247">
        <f>IFERROR(VLOOKUP(A141,Sheet1!$A$4:$N$2722,11,1),"-")</f>
        <v>0</v>
      </c>
      <c r="I141" s="26">
        <f>IFERROR(VLOOKUP($A141,Sheet1!$A$4:$H$2722,8,1),"-")</f>
        <v>35.11</v>
      </c>
      <c r="J141" s="26">
        <f>I141-(I141*Cuprins!$H$47)</f>
        <v>35.11</v>
      </c>
      <c r="K141" s="9"/>
      <c r="L141" s="819"/>
    </row>
    <row r="142" spans="1:12" ht="15" customHeight="1" x14ac:dyDescent="0.3">
      <c r="A142" s="108">
        <f>Sheet1!A2613</f>
        <v>757057119283</v>
      </c>
      <c r="B142" s="614" t="str">
        <f>IFERROR(VLOOKUP(A142,Sheet1!$A$4:$H$2722,5,0),"-")</f>
        <v>Burghiu lemn 20x200</v>
      </c>
      <c r="C142" s="609" t="e">
        <f>VLOOKUP(#REF!,Sheet1!$A$4:$H$2722,7,1)</f>
        <v>#REF!</v>
      </c>
      <c r="D142" s="615" t="e">
        <f>VLOOKUP(#REF!,Sheet1!$A$4:$H$2722,7,1)</f>
        <v>#REF!</v>
      </c>
      <c r="E142" s="264" t="str">
        <f>IFERROR(VLOOKUP(A142,Sheet1!$A$4:$N$2722,7,1),"-")</f>
        <v>buc</v>
      </c>
      <c r="F142" s="238">
        <f>IFERROR(VLOOKUP(A142,Sheet1!$A$4:$N$2722,9,1),"-")</f>
        <v>0</v>
      </c>
      <c r="G142" s="264">
        <f>IFERROR(VLOOKUP(A142,Sheet1!$A$4:$N$2722,10,1),"-")</f>
        <v>0</v>
      </c>
      <c r="H142" s="264">
        <f>IFERROR(VLOOKUP(A142,Sheet1!$A$4:$N$2722,11,1),"-")</f>
        <v>0</v>
      </c>
      <c r="I142" s="302">
        <f>IFERROR(VLOOKUP($A142,Sheet1!$A$4:$H$2722,8,1),"-")</f>
        <v>45.08</v>
      </c>
      <c r="J142" s="43">
        <f>I142-(I142*Cuprins!$H$47)</f>
        <v>45.08</v>
      </c>
      <c r="K142" s="9"/>
      <c r="L142" s="819"/>
    </row>
    <row r="143" spans="1:12" ht="15" customHeight="1" x14ac:dyDescent="0.3">
      <c r="A143" s="158"/>
      <c r="B143" s="293"/>
      <c r="C143" s="293"/>
      <c r="D143" s="293"/>
      <c r="E143" s="306"/>
      <c r="F143" s="306"/>
      <c r="G143" s="306"/>
      <c r="H143" s="306"/>
      <c r="I143" s="126"/>
      <c r="J143" s="126"/>
      <c r="K143" s="9"/>
      <c r="L143" s="819"/>
    </row>
    <row r="144" spans="1:12" ht="15" customHeight="1" x14ac:dyDescent="0.3">
      <c r="A144" s="158"/>
      <c r="B144" s="293"/>
      <c r="C144" s="293"/>
      <c r="D144" s="293"/>
      <c r="E144" s="306"/>
      <c r="F144" s="306"/>
      <c r="G144" s="306"/>
      <c r="H144" s="306"/>
      <c r="I144" s="126"/>
      <c r="J144" s="126"/>
      <c r="K144" s="9"/>
      <c r="L144" s="819"/>
    </row>
    <row r="145" spans="1:12" ht="15" customHeight="1" x14ac:dyDescent="0.3">
      <c r="A145" s="158"/>
      <c r="B145" s="293"/>
      <c r="C145" s="293"/>
      <c r="D145" s="293"/>
      <c r="E145" s="306"/>
      <c r="F145" s="306"/>
      <c r="G145" s="306"/>
      <c r="H145" s="306"/>
      <c r="I145" s="126"/>
      <c r="J145" s="126"/>
      <c r="K145" s="9"/>
      <c r="L145" s="819"/>
    </row>
    <row r="146" spans="1:12" ht="15" customHeight="1" x14ac:dyDescent="0.3">
      <c r="A146" s="158"/>
      <c r="B146" s="293"/>
      <c r="C146" s="293"/>
      <c r="D146" s="293"/>
      <c r="E146" s="306"/>
      <c r="F146" s="306"/>
      <c r="G146" s="306"/>
      <c r="H146" s="306"/>
      <c r="I146" s="126"/>
      <c r="J146" s="126"/>
      <c r="K146" s="9"/>
      <c r="L146" s="819"/>
    </row>
    <row r="147" spans="1:12" ht="15" customHeight="1" x14ac:dyDescent="0.3">
      <c r="A147" s="158"/>
      <c r="B147" s="293"/>
      <c r="C147" s="293"/>
      <c r="D147" s="293"/>
      <c r="E147" s="306"/>
      <c r="F147" s="306"/>
      <c r="G147" s="306"/>
      <c r="H147" s="306"/>
      <c r="I147" s="126"/>
      <c r="J147" s="126"/>
      <c r="K147" s="9"/>
      <c r="L147" s="819"/>
    </row>
    <row r="148" spans="1:12" ht="15" customHeight="1" x14ac:dyDescent="0.3">
      <c r="A148" s="158"/>
      <c r="B148" s="293"/>
      <c r="C148" s="293"/>
      <c r="D148" s="293"/>
      <c r="E148" s="306"/>
      <c r="F148" s="306"/>
      <c r="G148" s="306"/>
      <c r="H148" s="306"/>
      <c r="I148" s="126"/>
      <c r="J148" s="126"/>
      <c r="K148" s="9"/>
      <c r="L148" s="819"/>
    </row>
    <row r="149" spans="1:12" ht="15" customHeight="1" x14ac:dyDescent="0.3">
      <c r="A149" s="158"/>
      <c r="B149" s="293"/>
      <c r="C149" s="293"/>
      <c r="D149" s="293"/>
      <c r="E149" s="306"/>
      <c r="F149" s="306"/>
      <c r="G149" s="306"/>
      <c r="H149" s="306"/>
      <c r="I149" s="126"/>
      <c r="J149" s="126"/>
      <c r="K149" s="9"/>
      <c r="L149" s="819"/>
    </row>
    <row r="150" spans="1:12" ht="15" customHeight="1" x14ac:dyDescent="0.3">
      <c r="A150" s="158"/>
      <c r="B150" s="293"/>
      <c r="C150" s="293"/>
      <c r="D150" s="293"/>
      <c r="E150" s="306"/>
      <c r="F150" s="306"/>
      <c r="G150" s="306"/>
      <c r="H150" s="306"/>
      <c r="I150" s="126"/>
      <c r="J150" s="126"/>
      <c r="L150" s="819"/>
    </row>
    <row r="151" spans="1:12" ht="15" customHeight="1" x14ac:dyDescent="0.3">
      <c r="A151" s="158"/>
      <c r="B151" s="293"/>
      <c r="C151" s="293"/>
      <c r="D151" s="293"/>
      <c r="E151" s="306"/>
      <c r="F151" s="306"/>
      <c r="G151" s="306"/>
      <c r="H151" s="306"/>
      <c r="I151" s="126"/>
      <c r="J151" s="126"/>
      <c r="L151" s="819"/>
    </row>
    <row r="152" spans="1:12" ht="15" customHeight="1" x14ac:dyDescent="0.3">
      <c r="A152" s="158"/>
      <c r="B152" s="293"/>
      <c r="C152" s="293"/>
      <c r="D152" s="293"/>
      <c r="E152" s="306"/>
      <c r="F152" s="306"/>
      <c r="G152" s="306"/>
      <c r="H152" s="306"/>
      <c r="I152" s="126"/>
      <c r="J152" s="126"/>
      <c r="L152" s="819"/>
    </row>
    <row r="153" spans="1:12" ht="15" customHeight="1" x14ac:dyDescent="0.3">
      <c r="A153" s="158"/>
      <c r="B153" s="293"/>
      <c r="C153" s="293"/>
      <c r="D153" s="293"/>
      <c r="E153" s="306"/>
      <c r="F153" s="306"/>
      <c r="G153" s="306"/>
      <c r="H153" s="306"/>
      <c r="I153" s="126"/>
      <c r="J153" s="126"/>
      <c r="L153" s="819"/>
    </row>
    <row r="154" spans="1:12" ht="15" customHeight="1" x14ac:dyDescent="0.3">
      <c r="A154" s="158"/>
      <c r="B154" s="293"/>
      <c r="C154" s="293"/>
      <c r="D154" s="293"/>
      <c r="E154" s="306"/>
      <c r="F154" s="306"/>
      <c r="G154" s="306"/>
      <c r="H154" s="306"/>
      <c r="I154" s="126"/>
      <c r="J154" s="126"/>
      <c r="L154" s="819"/>
    </row>
    <row r="155" spans="1:12" ht="15" customHeight="1" x14ac:dyDescent="0.3">
      <c r="A155" s="158"/>
      <c r="B155" s="293"/>
      <c r="C155" s="293"/>
      <c r="D155" s="293"/>
      <c r="E155" s="306"/>
      <c r="F155" s="306"/>
      <c r="G155" s="306"/>
      <c r="H155" s="306"/>
      <c r="I155" s="126"/>
      <c r="J155" s="126"/>
      <c r="L155" s="819"/>
    </row>
    <row r="156" spans="1:12" ht="15" customHeight="1" x14ac:dyDescent="0.3">
      <c r="A156" s="158"/>
      <c r="B156" s="293"/>
      <c r="C156" s="293"/>
      <c r="D156" s="293"/>
      <c r="E156" s="306"/>
      <c r="F156" s="306"/>
      <c r="G156" s="306"/>
      <c r="H156" s="306"/>
      <c r="I156" s="126"/>
      <c r="J156" s="126"/>
      <c r="L156" s="819"/>
    </row>
    <row r="157" spans="1:12" ht="15" customHeight="1" x14ac:dyDescent="0.3">
      <c r="A157" s="158"/>
      <c r="B157" s="293"/>
      <c r="C157" s="293"/>
      <c r="D157" s="293"/>
      <c r="E157" s="306"/>
      <c r="F157" s="306"/>
      <c r="G157" s="306"/>
      <c r="H157" s="306"/>
      <c r="I157" s="126"/>
      <c r="J157" s="126"/>
      <c r="L157" s="819"/>
    </row>
    <row r="158" spans="1:12" ht="15" customHeight="1" x14ac:dyDescent="0.3">
      <c r="A158" s="158"/>
      <c r="B158" s="293"/>
      <c r="C158" s="293"/>
      <c r="D158" s="293"/>
      <c r="E158" s="306"/>
      <c r="F158" s="306"/>
      <c r="G158" s="306"/>
      <c r="H158" s="306"/>
      <c r="I158" s="126"/>
      <c r="J158" s="126"/>
      <c r="L158" s="818" t="s">
        <v>3335</v>
      </c>
    </row>
    <row r="159" spans="1:12" ht="15" customHeight="1" x14ac:dyDescent="0.3">
      <c r="L159" s="818"/>
    </row>
    <row r="160" spans="1:12" ht="15" customHeight="1" x14ac:dyDescent="0.3">
      <c r="A160" s="667"/>
      <c r="B160" s="669" t="s">
        <v>3338</v>
      </c>
      <c r="C160" s="669"/>
      <c r="D160" s="669"/>
      <c r="E160" s="669"/>
      <c r="F160" s="669"/>
      <c r="G160" s="669"/>
      <c r="H160" s="669"/>
      <c r="I160" s="671"/>
      <c r="J160" s="672"/>
      <c r="K160" s="7"/>
      <c r="L160" s="818"/>
    </row>
    <row r="161" spans="1:12" ht="15" customHeight="1" x14ac:dyDescent="0.3">
      <c r="A161" s="668"/>
      <c r="B161" s="670"/>
      <c r="C161" s="670"/>
      <c r="D161" s="670"/>
      <c r="E161" s="670"/>
      <c r="F161" s="670"/>
      <c r="G161" s="670"/>
      <c r="H161" s="670"/>
      <c r="I161" s="673"/>
      <c r="J161" s="674"/>
      <c r="L161" s="818"/>
    </row>
    <row r="162" spans="1:12" ht="15" customHeight="1" x14ac:dyDescent="0.3">
      <c r="A162" s="520" t="s">
        <v>2989</v>
      </c>
      <c r="B162" s="630" t="s">
        <v>2996</v>
      </c>
      <c r="C162" s="631"/>
      <c r="D162" s="786"/>
      <c r="E162" s="642" t="s">
        <v>3035</v>
      </c>
      <c r="F162" s="789" t="s">
        <v>2991</v>
      </c>
      <c r="G162" s="789" t="s">
        <v>2990</v>
      </c>
      <c r="H162" s="780" t="s">
        <v>3010</v>
      </c>
      <c r="I162" s="783" t="s">
        <v>3430</v>
      </c>
      <c r="J162" s="498" t="s">
        <v>3430</v>
      </c>
      <c r="L162" s="818"/>
    </row>
    <row r="163" spans="1:12" ht="15" customHeight="1" x14ac:dyDescent="0.3">
      <c r="A163" s="521"/>
      <c r="B163" s="632"/>
      <c r="C163" s="633"/>
      <c r="D163" s="787"/>
      <c r="E163" s="643"/>
      <c r="F163" s="790"/>
      <c r="G163" s="790"/>
      <c r="H163" s="781"/>
      <c r="I163" s="784"/>
      <c r="J163" s="500"/>
      <c r="K163" s="9"/>
      <c r="L163" s="818"/>
    </row>
    <row r="164" spans="1:12" ht="15" customHeight="1" x14ac:dyDescent="0.3">
      <c r="A164" s="785"/>
      <c r="B164" s="634"/>
      <c r="C164" s="635"/>
      <c r="D164" s="788"/>
      <c r="E164" s="644"/>
      <c r="F164" s="791"/>
      <c r="G164" s="791"/>
      <c r="H164" s="782"/>
      <c r="I164" s="784"/>
      <c r="J164" s="500"/>
      <c r="L164" s="818"/>
    </row>
    <row r="165" spans="1:12" ht="15" customHeight="1" x14ac:dyDescent="0.3">
      <c r="A165" s="106">
        <f>Sheet1!A2652</f>
        <v>757057211512</v>
      </c>
      <c r="B165" s="773" t="str">
        <f>IFERROR(VLOOKUP(A165,Sheet1!$A$4:$H$2722,5,0),"-")</f>
        <v>Burghiu metal HSS-G Super Pro 4 mm</v>
      </c>
      <c r="C165" s="774" t="e">
        <f>VLOOKUP(#REF!,Sheet1!$A$4:$H$2722,7,1)</f>
        <v>#REF!</v>
      </c>
      <c r="D165" s="775" t="e">
        <f>VLOOKUP(#REF!,Sheet1!$A$4:$H$2722,7,1)</f>
        <v>#REF!</v>
      </c>
      <c r="E165" s="247" t="str">
        <f>IFERROR(VLOOKUP(A165,Sheet1!$A$4:$N$2722,7,1),"-")</f>
        <v>buc</v>
      </c>
      <c r="F165" s="247">
        <f>IFERROR(VLOOKUP(A165,Sheet1!$A$4:$N$2722,9,1),"-")</f>
        <v>0</v>
      </c>
      <c r="G165" s="247">
        <f>IFERROR(VLOOKUP(A165,Sheet1!$A$4:$N$2722,10,1),"-")</f>
        <v>0</v>
      </c>
      <c r="H165" s="247">
        <f>IFERROR(VLOOKUP(A165,Sheet1!$A$4:$N$2722,11,1),"-")</f>
        <v>0</v>
      </c>
      <c r="I165" s="26">
        <f>IFERROR(VLOOKUP($A165,Sheet1!$A$4:$H$2722,8,1),"-")</f>
        <v>3.74</v>
      </c>
      <c r="J165" s="26">
        <f>I165-(I165*Cuprins!$H$47)</f>
        <v>3.74</v>
      </c>
      <c r="L165" s="818"/>
    </row>
    <row r="166" spans="1:12" ht="15" customHeight="1" x14ac:dyDescent="0.3">
      <c r="A166" s="107">
        <f>Sheet1!A2653</f>
        <v>757057211536</v>
      </c>
      <c r="B166" s="744" t="str">
        <f>IFERROR(VLOOKUP(A166,Sheet1!$A$4:$H$2722,5,0),"-")</f>
        <v>Burghiu metal Super Pro 4,2 mm</v>
      </c>
      <c r="C166" s="728"/>
      <c r="D166" s="745"/>
      <c r="E166" s="235" t="str">
        <f>IFERROR(VLOOKUP(A166,Sheet1!$A$4:$N$2722,7,1),"-")</f>
        <v>buc</v>
      </c>
      <c r="F166" s="237">
        <f>IFERROR(VLOOKUP(A166,Sheet1!$A$4:$N$2722,9,1),"-")</f>
        <v>0</v>
      </c>
      <c r="G166" s="242">
        <f>IFERROR(VLOOKUP(A166,Sheet1!$A$4:$N$2722,10,1),"-")</f>
        <v>0</v>
      </c>
      <c r="H166" s="235">
        <f>IFERROR(VLOOKUP(A166,Sheet1!$A$4:$N$2722,11,1),"-")</f>
        <v>0</v>
      </c>
      <c r="I166" s="292">
        <f>IFERROR(VLOOKUP($A166,Sheet1!$A$4:$H$2722,8,1),"-")</f>
        <v>3.74</v>
      </c>
      <c r="J166" s="42">
        <f>I166-(I166*Cuprins!$H$47)</f>
        <v>3.74</v>
      </c>
      <c r="L166" s="818"/>
    </row>
    <row r="167" spans="1:12" ht="15" customHeight="1" x14ac:dyDescent="0.3">
      <c r="A167" s="106">
        <f>Sheet1!A2654</f>
        <v>757057212113</v>
      </c>
      <c r="B167" s="773" t="str">
        <f>IFERROR(VLOOKUP(A167,Sheet1!$A$4:$H$2722,5,0),"-")</f>
        <v>Burghiu metal SUPER PRO 10 mm</v>
      </c>
      <c r="C167" s="774" t="e">
        <f>VLOOKUP(#REF!,Sheet1!$A$4:$H$2722,7,1)</f>
        <v>#REF!</v>
      </c>
      <c r="D167" s="775" t="e">
        <f>VLOOKUP(#REF!,Sheet1!$A$4:$H$2722,7,1)</f>
        <v>#REF!</v>
      </c>
      <c r="E167" s="247" t="str">
        <f>IFERROR(VLOOKUP(A167,Sheet1!$A$4:$N$2722,7,1),"-")</f>
        <v>buc</v>
      </c>
      <c r="F167" s="247">
        <f>IFERROR(VLOOKUP(A167,Sheet1!$A$4:$N$2722,9,1),"-")</f>
        <v>0</v>
      </c>
      <c r="G167" s="247">
        <f>IFERROR(VLOOKUP(A167,Sheet1!$A$4:$N$2722,10,1),"-")</f>
        <v>0</v>
      </c>
      <c r="H167" s="247">
        <f>IFERROR(VLOOKUP(A167,Sheet1!$A$4:$N$2722,11,1),"-")</f>
        <v>0</v>
      </c>
      <c r="I167" s="26">
        <f>IFERROR(VLOOKUP($A167,Sheet1!$A$4:$H$2722,8,1),"-")</f>
        <v>17.55</v>
      </c>
      <c r="J167" s="26">
        <f>I167-(I167*Cuprins!$H$47)</f>
        <v>17.55</v>
      </c>
      <c r="K167" s="7"/>
      <c r="L167" s="818"/>
    </row>
    <row r="168" spans="1:12" ht="15" customHeight="1" x14ac:dyDescent="0.3">
      <c r="A168" s="107">
        <f>Sheet1!A2655</f>
        <v>757057212144</v>
      </c>
      <c r="B168" s="744" t="str">
        <f>IFERROR(VLOOKUP(A168,Sheet1!$A$4:$H$2722,5,0),"-")</f>
        <v>Burghiu metal SUPER PRO 11 mm</v>
      </c>
      <c r="C168" s="728" t="e">
        <f>VLOOKUP(#REF!,Sheet1!$A$4:$H$2722,7,1)</f>
        <v>#REF!</v>
      </c>
      <c r="D168" s="745" t="e">
        <f>VLOOKUP(#REF!,Sheet1!$A$4:$H$2722,7,1)</f>
        <v>#REF!</v>
      </c>
      <c r="E168" s="235" t="str">
        <f>IFERROR(VLOOKUP(A168,Sheet1!$A$4:$N$2722,7,1),"-")</f>
        <v>buc</v>
      </c>
      <c r="F168" s="237">
        <f>IFERROR(VLOOKUP(A168,Sheet1!$A$4:$N$2722,9,1),"-")</f>
        <v>0</v>
      </c>
      <c r="G168" s="242">
        <f>IFERROR(VLOOKUP(A168,Sheet1!$A$4:$N$2722,10,1),"-")</f>
        <v>0</v>
      </c>
      <c r="H168" s="235">
        <f>IFERROR(VLOOKUP(A168,Sheet1!$A$4:$N$2722,11,1),"-")</f>
        <v>0</v>
      </c>
      <c r="I168" s="292">
        <f>IFERROR(VLOOKUP($A168,Sheet1!$A$4:$H$2722,8,1),"-")</f>
        <v>24.7</v>
      </c>
      <c r="J168" s="42">
        <f>I168-(I168*Cuprins!$H$47)</f>
        <v>24.7</v>
      </c>
      <c r="L168" s="818"/>
    </row>
    <row r="169" spans="1:12" ht="15" customHeight="1" x14ac:dyDescent="0.3">
      <c r="A169" s="106">
        <f>Sheet1!A2656</f>
        <v>757057212175</v>
      </c>
      <c r="B169" s="773" t="str">
        <f>IFERROR(VLOOKUP(A169,Sheet1!$A$4:$H$2722,5,0),"-")</f>
        <v>Burghiu metal SUPER PRO 12 mm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>buc</v>
      </c>
      <c r="F169" s="247">
        <f>IFERROR(VLOOKUP(A169,Sheet1!$A$4:$N$2722,9,1),"-")</f>
        <v>0</v>
      </c>
      <c r="G169" s="247">
        <f>IFERROR(VLOOKUP(A169,Sheet1!$A$4:$N$2722,10,1),"-")</f>
        <v>0</v>
      </c>
      <c r="H169" s="247">
        <f>IFERROR(VLOOKUP(A169,Sheet1!$A$4:$N$2722,11,1),"-")</f>
        <v>0</v>
      </c>
      <c r="I169" s="26">
        <f>IFERROR(VLOOKUP($A169,Sheet1!$A$4:$H$2722,8,1),"-")</f>
        <v>28.57</v>
      </c>
      <c r="J169" s="26">
        <f>I169-(I169*Cuprins!$H$47)</f>
        <v>28.57</v>
      </c>
      <c r="L169" s="818"/>
    </row>
    <row r="170" spans="1:12" ht="15" customHeight="1" x14ac:dyDescent="0.3">
      <c r="A170" s="107">
        <f>Sheet1!A2657</f>
        <v>757057212205</v>
      </c>
      <c r="B170" s="744" t="str">
        <f>IFERROR(VLOOKUP(A170,Sheet1!$A$4:$H$2722,5,0),"-")</f>
        <v>Burghiu metal SUPER PRO 13 mm</v>
      </c>
      <c r="C170" s="728" t="e">
        <f>VLOOKUP(#REF!,Sheet1!$A$4:$H$2722,7,1)</f>
        <v>#REF!</v>
      </c>
      <c r="D170" s="745" t="e">
        <f>VLOOKUP(#REF!,Sheet1!$A$4:$H$2722,7,1)</f>
        <v>#REF!</v>
      </c>
      <c r="E170" s="235" t="str">
        <f>IFERROR(VLOOKUP(A170,Sheet1!$A$4:$N$2722,7,1),"-")</f>
        <v>buc</v>
      </c>
      <c r="F170" s="237">
        <f>IFERROR(VLOOKUP(A170,Sheet1!$A$4:$N$2722,9,1),"-")</f>
        <v>0</v>
      </c>
      <c r="G170" s="242">
        <f>IFERROR(VLOOKUP(A170,Sheet1!$A$4:$N$2722,10,1),"-")</f>
        <v>0</v>
      </c>
      <c r="H170" s="235">
        <f>IFERROR(VLOOKUP(A170,Sheet1!$A$4:$N$2722,11,1),"-")</f>
        <v>0</v>
      </c>
      <c r="I170" s="292">
        <f>IFERROR(VLOOKUP($A170,Sheet1!$A$4:$H$2722,8,1),"-")</f>
        <v>31.93</v>
      </c>
      <c r="J170" s="42">
        <f>I170-(I170*Cuprins!$H$47)</f>
        <v>31.93</v>
      </c>
      <c r="L170" s="818"/>
    </row>
    <row r="171" spans="1:12" ht="15" customHeight="1" x14ac:dyDescent="0.3">
      <c r="A171" s="106">
        <f>Sheet1!A2658</f>
        <v>757057213929</v>
      </c>
      <c r="B171" s="773" t="str">
        <f>IFERROR(VLOOKUP(A171,Sheet1!$A$4:$H$2722,5,0),"-")</f>
        <v>Burghiu metal lung 6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>buc</v>
      </c>
      <c r="F171" s="247">
        <f>IFERROR(VLOOKUP(A171,Sheet1!$A$4:$N$2722,9,1),"-")</f>
        <v>0</v>
      </c>
      <c r="G171" s="247">
        <f>IFERROR(VLOOKUP(A171,Sheet1!$A$4:$N$2722,10,1),"-")</f>
        <v>0</v>
      </c>
      <c r="H171" s="247">
        <f>IFERROR(VLOOKUP(A171,Sheet1!$A$4:$N$2722,11,1),"-")</f>
        <v>0</v>
      </c>
      <c r="I171" s="26">
        <f>IFERROR(VLOOKUP($A171,Sheet1!$A$4:$H$2722,8,1),"-")</f>
        <v>10.64</v>
      </c>
      <c r="J171" s="26">
        <f>I171-(I171*Cuprins!$H$47)</f>
        <v>10.64</v>
      </c>
      <c r="L171" s="818"/>
    </row>
    <row r="172" spans="1:12" ht="15" customHeight="1" x14ac:dyDescent="0.3">
      <c r="A172" s="107">
        <f>Sheet1!A2659</f>
        <v>757057213974</v>
      </c>
      <c r="B172" s="744" t="str">
        <f>IFERROR(VLOOKUP(A172,Sheet1!$A$4:$H$2722,5,0),"-")</f>
        <v>Burghiu metal lung 8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>buc</v>
      </c>
      <c r="F172" s="237">
        <f>IFERROR(VLOOKUP(A172,Sheet1!$A$4:$N$2722,9,1),"-")</f>
        <v>0</v>
      </c>
      <c r="G172" s="242">
        <f>IFERROR(VLOOKUP(A172,Sheet1!$A$4:$N$2722,10,1),"-")</f>
        <v>0</v>
      </c>
      <c r="H172" s="235">
        <f>IFERROR(VLOOKUP(A172,Sheet1!$A$4:$N$2722,11,1),"-")</f>
        <v>0</v>
      </c>
      <c r="I172" s="292">
        <f>IFERROR(VLOOKUP($A172,Sheet1!$A$4:$H$2722,8,1),"-")</f>
        <v>18.88</v>
      </c>
      <c r="J172" s="42">
        <f>I172-(I172*Cuprins!$H$47)</f>
        <v>18.88</v>
      </c>
      <c r="K172" s="9"/>
      <c r="L172" s="818"/>
    </row>
    <row r="173" spans="1:12" ht="15" customHeight="1" x14ac:dyDescent="0.3">
      <c r="A173" s="106">
        <f>Sheet1!A2660</f>
        <v>757057214018</v>
      </c>
      <c r="B173" s="773" t="str">
        <f>IFERROR(VLOOKUP(A173,Sheet1!$A$4:$H$2722,5,0),"-")</f>
        <v>Burghiu metal lung 10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>buc</v>
      </c>
      <c r="F173" s="247">
        <f>IFERROR(VLOOKUP(A173,Sheet1!$A$4:$N$2722,9,1),"-")</f>
        <v>0</v>
      </c>
      <c r="G173" s="247">
        <f>IFERROR(VLOOKUP(A173,Sheet1!$A$4:$N$2722,10,1),"-")</f>
        <v>0</v>
      </c>
      <c r="H173" s="247">
        <f>IFERROR(VLOOKUP(A173,Sheet1!$A$4:$N$2722,11,1),"-")</f>
        <v>0</v>
      </c>
      <c r="I173" s="26">
        <f>IFERROR(VLOOKUP($A173,Sheet1!$A$4:$H$2722,8,1),"-")</f>
        <v>24.43</v>
      </c>
      <c r="J173" s="26">
        <f>I173-(I173*Cuprins!$H$47)</f>
        <v>24.43</v>
      </c>
      <c r="L173" s="494">
        <f>L121+1</f>
        <v>146</v>
      </c>
    </row>
    <row r="174" spans="1:12" ht="15" customHeight="1" x14ac:dyDescent="0.3">
      <c r="A174" s="107">
        <f>Sheet1!A2661</f>
        <v>757057214056</v>
      </c>
      <c r="B174" s="744" t="str">
        <f>IFERROR(VLOOKUP(A174,Sheet1!$A$4:$H$2722,5,0),"-")</f>
        <v>Burghiu metal lung 12</v>
      </c>
      <c r="C174" s="728" t="e">
        <f>VLOOKUP(#REF!,Sheet1!$A$4:$H$2722,7,1)</f>
        <v>#REF!</v>
      </c>
      <c r="D174" s="745" t="e">
        <f>VLOOKUP(#REF!,Sheet1!$A$4:$H$2722,7,1)</f>
        <v>#REF!</v>
      </c>
      <c r="E174" s="235" t="str">
        <f>IFERROR(VLOOKUP(A174,Sheet1!$A$4:$N$2722,7,1),"-")</f>
        <v>buc</v>
      </c>
      <c r="F174" s="237">
        <f>IFERROR(VLOOKUP(A174,Sheet1!$A$4:$N$2722,9,1),"-")</f>
        <v>0</v>
      </c>
      <c r="G174" s="242">
        <f>IFERROR(VLOOKUP(A174,Sheet1!$A$4:$N$2722,10,1),"-")</f>
        <v>0</v>
      </c>
      <c r="H174" s="235">
        <f>IFERROR(VLOOKUP(A174,Sheet1!$A$4:$N$2722,11,1),"-")</f>
        <v>0</v>
      </c>
      <c r="I174" s="292">
        <f>IFERROR(VLOOKUP($A174,Sheet1!$A$4:$H$2722,8,1),"-")</f>
        <v>34.44</v>
      </c>
      <c r="J174" s="42">
        <f>I174-(I174*Cuprins!$H$47)</f>
        <v>34.44</v>
      </c>
      <c r="L174" s="494"/>
    </row>
    <row r="175" spans="1:12" ht="15" customHeight="1" x14ac:dyDescent="0.3">
      <c r="A175" s="106">
        <f>Sheet1!A2662</f>
        <v>757057215503</v>
      </c>
      <c r="B175" s="773" t="str">
        <f>IFERROR(VLOOKUP(A175,Sheet1!$A$4:$H$2722,5,0),"-")</f>
        <v>Burghiu coada redusa 14x160</v>
      </c>
      <c r="C175" s="774" t="e">
        <f>VLOOKUP(#REF!,Sheet1!$A$4:$H$2722,7,1)</f>
        <v>#REF!</v>
      </c>
      <c r="D175" s="775" t="e">
        <f>VLOOKUP(#REF!,Sheet1!$A$4:$H$2722,7,1)</f>
        <v>#REF!</v>
      </c>
      <c r="E175" s="247" t="str">
        <f>IFERROR(VLOOKUP(A175,Sheet1!$A$4:$N$2722,7,1),"-")</f>
        <v>buc</v>
      </c>
      <c r="F175" s="247">
        <f>IFERROR(VLOOKUP(A175,Sheet1!$A$4:$N$2722,9,1),"-")</f>
        <v>0</v>
      </c>
      <c r="G175" s="247">
        <f>IFERROR(VLOOKUP(A175,Sheet1!$A$4:$N$2722,10,1),"-")</f>
        <v>0</v>
      </c>
      <c r="H175" s="247">
        <f>IFERROR(VLOOKUP(A175,Sheet1!$A$4:$N$2722,11,1),"-")</f>
        <v>0</v>
      </c>
      <c r="I175" s="26">
        <f>IFERROR(VLOOKUP($A175,Sheet1!$A$4:$H$2722,8,1),"-")</f>
        <v>36.08</v>
      </c>
      <c r="J175" s="26">
        <f>I175-(I175*Cuprins!$H$47)</f>
        <v>36.08</v>
      </c>
      <c r="L175" s="819" t="s">
        <v>3341</v>
      </c>
    </row>
    <row r="176" spans="1:12" ht="15" customHeight="1" x14ac:dyDescent="0.3">
      <c r="A176" s="107">
        <f>Sheet1!A2663</f>
        <v>757057215510</v>
      </c>
      <c r="B176" s="744" t="str">
        <f>IFERROR(VLOOKUP(A176,Sheet1!$A$4:$H$2722,5,0),"-")</f>
        <v>Burghiu coada redusa 14,5x169</v>
      </c>
      <c r="C176" s="728" t="e">
        <f>VLOOKUP(#REF!,Sheet1!$A$4:$H$2722,7,1)</f>
        <v>#REF!</v>
      </c>
      <c r="D176" s="745" t="e">
        <f>VLOOKUP(#REF!,Sheet1!$A$4:$H$2722,7,1)</f>
        <v>#REF!</v>
      </c>
      <c r="E176" s="235" t="str">
        <f>IFERROR(VLOOKUP(A176,Sheet1!$A$4:$N$2722,7,1),"-")</f>
        <v>buc</v>
      </c>
      <c r="F176" s="237">
        <f>IFERROR(VLOOKUP(A176,Sheet1!$A$4:$N$2722,9,1),"-")</f>
        <v>0</v>
      </c>
      <c r="G176" s="242">
        <f>IFERROR(VLOOKUP(A176,Sheet1!$A$4:$N$2722,10,1),"-")</f>
        <v>0</v>
      </c>
      <c r="H176" s="235">
        <f>IFERROR(VLOOKUP(A176,Sheet1!$A$4:$N$2722,11,1),"-")</f>
        <v>0</v>
      </c>
      <c r="I176" s="292">
        <f>IFERROR(VLOOKUP($A176,Sheet1!$A$4:$H$2722,8,1),"-")</f>
        <v>43.26</v>
      </c>
      <c r="J176" s="42">
        <f>I176-(I176*Cuprins!$H$47)</f>
        <v>43.26</v>
      </c>
      <c r="L176" s="819"/>
    </row>
    <row r="177" spans="1:12" ht="15" customHeight="1" x14ac:dyDescent="0.3">
      <c r="A177" s="106">
        <f>Sheet1!A2664</f>
        <v>757057215527</v>
      </c>
      <c r="B177" s="773" t="str">
        <f>IFERROR(VLOOKUP(A177,Sheet1!$A$4:$H$2722,5,0),"-")</f>
        <v>Burghiu coada redusa 15x169</v>
      </c>
      <c r="C177" s="774" t="e">
        <f>VLOOKUP(#REF!,Sheet1!$A$4:$H$2722,7,1)</f>
        <v>#REF!</v>
      </c>
      <c r="D177" s="775" t="e">
        <f>VLOOKUP(#REF!,Sheet1!$A$4:$H$2722,7,1)</f>
        <v>#REF!</v>
      </c>
      <c r="E177" s="247" t="str">
        <f>IFERROR(VLOOKUP(A177,Sheet1!$A$4:$N$2722,7,1),"-")</f>
        <v>buc</v>
      </c>
      <c r="F177" s="247">
        <f>IFERROR(VLOOKUP(A177,Sheet1!$A$4:$N$2722,9,1),"-")</f>
        <v>0</v>
      </c>
      <c r="G177" s="247">
        <f>IFERROR(VLOOKUP(A177,Sheet1!$A$4:$N$2722,10,1),"-")</f>
        <v>0</v>
      </c>
      <c r="H177" s="247">
        <f>IFERROR(VLOOKUP(A177,Sheet1!$A$4:$N$2722,11,1),"-")</f>
        <v>0</v>
      </c>
      <c r="I177" s="26">
        <f>IFERROR(VLOOKUP($A177,Sheet1!$A$4:$H$2722,8,1),"-")</f>
        <v>39.520000000000003</v>
      </c>
      <c r="J177" s="26">
        <f>I177-(I177*Cuprins!$H$47)</f>
        <v>39.520000000000003</v>
      </c>
      <c r="L177" s="819"/>
    </row>
    <row r="178" spans="1:12" ht="15" customHeight="1" x14ac:dyDescent="0.3">
      <c r="A178" s="107">
        <f>Sheet1!A2665</f>
        <v>757057215541</v>
      </c>
      <c r="B178" s="744" t="str">
        <f>IFERROR(VLOOKUP(A178,Sheet1!$A$4:$H$2722,5,0),"-")</f>
        <v>Burghiu coada redusa 16x178</v>
      </c>
      <c r="C178" s="728" t="e">
        <f>VLOOKUP(#REF!,Sheet1!$A$4:$H$2722,7,1)</f>
        <v>#REF!</v>
      </c>
      <c r="D178" s="745" t="e">
        <f>VLOOKUP(#REF!,Sheet1!$A$4:$H$2722,7,1)</f>
        <v>#REF!</v>
      </c>
      <c r="E178" s="235" t="str">
        <f>IFERROR(VLOOKUP(A178,Sheet1!$A$4:$N$2722,7,1),"-")</f>
        <v>buc</v>
      </c>
      <c r="F178" s="237">
        <f>IFERROR(VLOOKUP(A178,Sheet1!$A$4:$N$2722,9,1),"-")</f>
        <v>0</v>
      </c>
      <c r="G178" s="242">
        <f>IFERROR(VLOOKUP(A178,Sheet1!$A$4:$N$2722,10,1),"-")</f>
        <v>0</v>
      </c>
      <c r="H178" s="235">
        <f>IFERROR(VLOOKUP(A178,Sheet1!$A$4:$N$2722,11,1),"-")</f>
        <v>0</v>
      </c>
      <c r="I178" s="292">
        <f>IFERROR(VLOOKUP($A178,Sheet1!$A$4:$H$2722,8,1),"-")</f>
        <v>44.82</v>
      </c>
      <c r="J178" s="42">
        <f>I178-(I178*Cuprins!$H$47)</f>
        <v>44.82</v>
      </c>
      <c r="L178" s="819"/>
    </row>
    <row r="179" spans="1:12" ht="15" customHeight="1" x14ac:dyDescent="0.3">
      <c r="A179" s="106">
        <f>Sheet1!A2666</f>
        <v>757057215565</v>
      </c>
      <c r="B179" s="773" t="str">
        <f>IFERROR(VLOOKUP(A179,Sheet1!$A$4:$H$2722,5,0),"-")</f>
        <v>Burghiu coada redusa 17x184</v>
      </c>
      <c r="C179" s="774" t="e">
        <f>VLOOKUP(#REF!,Sheet1!$A$4:$H$2722,7,1)</f>
        <v>#REF!</v>
      </c>
      <c r="D179" s="775" t="e">
        <f>VLOOKUP(#REF!,Sheet1!$A$4:$H$2722,7,1)</f>
        <v>#REF!</v>
      </c>
      <c r="E179" s="247" t="str">
        <f>IFERROR(VLOOKUP(A179,Sheet1!$A$4:$N$2722,7,1),"-")</f>
        <v>buc</v>
      </c>
      <c r="F179" s="247">
        <f>IFERROR(VLOOKUP(A179,Sheet1!$A$4:$N$2722,9,1),"-")</f>
        <v>0</v>
      </c>
      <c r="G179" s="247">
        <f>IFERROR(VLOOKUP(A179,Sheet1!$A$4:$N$2722,10,1),"-")</f>
        <v>0</v>
      </c>
      <c r="H179" s="247">
        <f>IFERROR(VLOOKUP(A179,Sheet1!$A$4:$N$2722,11,1),"-")</f>
        <v>0</v>
      </c>
      <c r="I179" s="26">
        <f>IFERROR(VLOOKUP($A179,Sheet1!$A$4:$H$2722,8,1),"-")</f>
        <v>50.73</v>
      </c>
      <c r="J179" s="26">
        <f>I179-(I179*Cuprins!$H$47)</f>
        <v>50.73</v>
      </c>
      <c r="L179" s="819"/>
    </row>
    <row r="180" spans="1:12" ht="15" customHeight="1" x14ac:dyDescent="0.3">
      <c r="A180" s="107">
        <f>Sheet1!A2667</f>
        <v>757057215589</v>
      </c>
      <c r="B180" s="744" t="str">
        <f>IFERROR(VLOOKUP(A180,Sheet1!$A$4:$H$2722,5,0),"-")</f>
        <v>Burghiu coada redusa 18x191</v>
      </c>
      <c r="C180" s="728" t="e">
        <f>VLOOKUP(#REF!,Sheet1!$A$4:$H$2722,7,1)</f>
        <v>#REF!</v>
      </c>
      <c r="D180" s="745" t="e">
        <f>VLOOKUP(#REF!,Sheet1!$A$4:$H$2722,7,1)</f>
        <v>#REF!</v>
      </c>
      <c r="E180" s="235" t="str">
        <f>IFERROR(VLOOKUP(A180,Sheet1!$A$4:$N$2722,7,1),"-")</f>
        <v>buc</v>
      </c>
      <c r="F180" s="237">
        <f>IFERROR(VLOOKUP(A180,Sheet1!$A$4:$N$2722,9,1),"-")</f>
        <v>0</v>
      </c>
      <c r="G180" s="242">
        <f>IFERROR(VLOOKUP(A180,Sheet1!$A$4:$N$2722,10,1),"-")</f>
        <v>0</v>
      </c>
      <c r="H180" s="235">
        <f>IFERROR(VLOOKUP(A180,Sheet1!$A$4:$N$2722,11,1),"-")</f>
        <v>0</v>
      </c>
      <c r="I180" s="292">
        <f>IFERROR(VLOOKUP($A180,Sheet1!$A$4:$H$2722,8,1),"-")</f>
        <v>53.9</v>
      </c>
      <c r="J180" s="42">
        <f>I180-(I180*Cuprins!$H$47)</f>
        <v>53.9</v>
      </c>
      <c r="L180" s="819"/>
    </row>
    <row r="181" spans="1:12" ht="15" customHeight="1" x14ac:dyDescent="0.3">
      <c r="A181" s="106">
        <f>Sheet1!A2668</f>
        <v>757057215602</v>
      </c>
      <c r="B181" s="773" t="str">
        <f>IFERROR(VLOOKUP(A181,Sheet1!$A$4:$H$2722,5,0),"-")</f>
        <v>Burghiu coada redusa 19x198</v>
      </c>
      <c r="C181" s="774" t="e">
        <f>VLOOKUP(#REF!,Sheet1!$A$4:$H$2722,7,1)</f>
        <v>#REF!</v>
      </c>
      <c r="D181" s="775" t="e">
        <f>VLOOKUP(#REF!,Sheet1!$A$4:$H$2722,7,1)</f>
        <v>#REF!</v>
      </c>
      <c r="E181" s="247" t="str">
        <f>IFERROR(VLOOKUP(A181,Sheet1!$A$4:$N$2722,7,1),"-")</f>
        <v>buc</v>
      </c>
      <c r="F181" s="247">
        <f>IFERROR(VLOOKUP(A181,Sheet1!$A$4:$N$2722,9,1),"-")</f>
        <v>0</v>
      </c>
      <c r="G181" s="247">
        <f>IFERROR(VLOOKUP(A181,Sheet1!$A$4:$N$2722,10,1),"-")</f>
        <v>0</v>
      </c>
      <c r="H181" s="247">
        <f>IFERROR(VLOOKUP(A181,Sheet1!$A$4:$N$2722,11,1),"-")</f>
        <v>0</v>
      </c>
      <c r="I181" s="26">
        <f>IFERROR(VLOOKUP($A181,Sheet1!$A$4:$H$2722,8,1),"-")</f>
        <v>59.64</v>
      </c>
      <c r="J181" s="26">
        <f>I181-(I181*Cuprins!$H$47)</f>
        <v>59.64</v>
      </c>
      <c r="L181" s="819"/>
    </row>
    <row r="182" spans="1:12" ht="15" customHeight="1" x14ac:dyDescent="0.3">
      <c r="A182" s="107">
        <f>Sheet1!A2669</f>
        <v>757057215626</v>
      </c>
      <c r="B182" s="744" t="str">
        <f>IFERROR(VLOOKUP(A182,Sheet1!$A$4:$H$2722,5,0),"-")</f>
        <v>Burghiu coada redusa 20x205</v>
      </c>
      <c r="C182" s="728" t="e">
        <f>VLOOKUP(#REF!,Sheet1!$A$4:$H$2722,7,1)</f>
        <v>#REF!</v>
      </c>
      <c r="D182" s="745" t="e">
        <f>VLOOKUP(#REF!,Sheet1!$A$4:$H$2722,7,1)</f>
        <v>#REF!</v>
      </c>
      <c r="E182" s="235" t="str">
        <f>IFERROR(VLOOKUP(A182,Sheet1!$A$4:$N$2722,7,1),"-")</f>
        <v>buc</v>
      </c>
      <c r="F182" s="237">
        <f>IFERROR(VLOOKUP(A182,Sheet1!$A$4:$N$2722,9,1),"-")</f>
        <v>0</v>
      </c>
      <c r="G182" s="242">
        <f>IFERROR(VLOOKUP(A182,Sheet1!$A$4:$N$2722,10,1),"-")</f>
        <v>0</v>
      </c>
      <c r="H182" s="235">
        <f>IFERROR(VLOOKUP(A182,Sheet1!$A$4:$N$2722,11,1),"-")</f>
        <v>0</v>
      </c>
      <c r="I182" s="292">
        <f>IFERROR(VLOOKUP($A182,Sheet1!$A$4:$H$2722,8,1),"-")</f>
        <v>66.88</v>
      </c>
      <c r="J182" s="42">
        <f>I182-(I182*Cuprins!$H$47)</f>
        <v>66.88</v>
      </c>
      <c r="L182" s="819"/>
    </row>
    <row r="183" spans="1:12" ht="15" customHeight="1" x14ac:dyDescent="0.3">
      <c r="A183" s="106">
        <f>Sheet1!A2643</f>
        <v>757057184724</v>
      </c>
      <c r="B183" s="773" t="str">
        <f>IFERROR(VLOOKUP(A183,Sheet1!$A$4:$H$2722,5,0),"-")</f>
        <v>Burghiu metal 3,2</v>
      </c>
      <c r="C183" s="774" t="e">
        <f>VLOOKUP(#REF!,Sheet1!$A$4:$H$2722,7,1)</f>
        <v>#REF!</v>
      </c>
      <c r="D183" s="775" t="e">
        <f>VLOOKUP(#REF!,Sheet1!$A$4:$H$2722,7,1)</f>
        <v>#REF!</v>
      </c>
      <c r="E183" s="247" t="str">
        <f>IFERROR(VLOOKUP(A183,Sheet1!$A$4:$N$2722,7,1),"-")</f>
        <v>buc</v>
      </c>
      <c r="F183" s="247">
        <f>IFERROR(VLOOKUP(A183,Sheet1!$A$4:$N$2722,9,1),"-")</f>
        <v>0</v>
      </c>
      <c r="G183" s="247">
        <f>IFERROR(VLOOKUP(A183,Sheet1!$A$4:$N$2722,10,1),"-")</f>
        <v>0</v>
      </c>
      <c r="H183" s="247">
        <f>IFERROR(VLOOKUP(A183,Sheet1!$A$4:$N$2722,11,1),"-")</f>
        <v>0</v>
      </c>
      <c r="I183" s="26">
        <f>IFERROR(VLOOKUP($A183,Sheet1!$A$4:$H$2722,8,1),"-")</f>
        <v>1.69</v>
      </c>
      <c r="J183" s="26">
        <f>I183-(I183*Cuprins!$H$47)</f>
        <v>1.69</v>
      </c>
      <c r="K183" s="7"/>
      <c r="L183" s="819"/>
    </row>
    <row r="184" spans="1:12" ht="15" customHeight="1" x14ac:dyDescent="0.3">
      <c r="A184" s="107">
        <f>Sheet1!A2644</f>
        <v>757057185561</v>
      </c>
      <c r="B184" s="744" t="str">
        <f>IFERROR(VLOOKUP(A184,Sheet1!$A$4:$H$2722,5,0),"-")</f>
        <v>Burghiu metal 14</v>
      </c>
      <c r="C184" s="728" t="e">
        <f>VLOOKUP(#REF!,Sheet1!$A$4:$H$2722,7,1)</f>
        <v>#REF!</v>
      </c>
      <c r="D184" s="745" t="e">
        <f>VLOOKUP(#REF!,Sheet1!$A$4:$H$2722,7,1)</f>
        <v>#REF!</v>
      </c>
      <c r="E184" s="235" t="str">
        <f>IFERROR(VLOOKUP(A184,Sheet1!$A$4:$N$2722,7,1),"-")</f>
        <v>buc</v>
      </c>
      <c r="F184" s="237">
        <f>IFERROR(VLOOKUP(A184,Sheet1!$A$4:$N$2722,9,1),"-")</f>
        <v>0</v>
      </c>
      <c r="G184" s="242">
        <f>IFERROR(VLOOKUP(A184,Sheet1!$A$4:$N$2722,10,1),"-")</f>
        <v>0</v>
      </c>
      <c r="H184" s="235">
        <f>IFERROR(VLOOKUP(A184,Sheet1!$A$4:$N$2722,11,1),"-")</f>
        <v>0</v>
      </c>
      <c r="I184" s="292">
        <f>IFERROR(VLOOKUP($A184,Sheet1!$A$4:$H$2722,8,1),"-")</f>
        <v>26.03</v>
      </c>
      <c r="J184" s="42">
        <f>I184-(I184*Cuprins!$H$47)</f>
        <v>26.03</v>
      </c>
      <c r="L184" s="819"/>
    </row>
    <row r="185" spans="1:12" ht="15" customHeight="1" x14ac:dyDescent="0.3">
      <c r="A185" s="106">
        <f>Sheet1!A2696</f>
        <v>757057287739</v>
      </c>
      <c r="B185" s="773" t="str">
        <f>IFERROR(VLOOKUP(A185,Sheet1!$A$4:$H$2722,5,0),"-")</f>
        <v>Trusa burghie HSS-G  19 buc</v>
      </c>
      <c r="C185" s="774" t="e">
        <f>VLOOKUP(#REF!,Sheet1!$A$4:$H$2722,7,1)</f>
        <v>#REF!</v>
      </c>
      <c r="D185" s="775" t="e">
        <f>VLOOKUP(#REF!,Sheet1!$A$4:$H$2722,7,1)</f>
        <v>#REF!</v>
      </c>
      <c r="E185" s="247" t="str">
        <f>IFERROR(VLOOKUP(A185,Sheet1!$A$4:$N$2722,7,1),"-")</f>
        <v>set</v>
      </c>
      <c r="F185" s="247">
        <f>IFERROR(VLOOKUP(A185,Sheet1!$A$4:$N$2722,9,1),"-")</f>
        <v>0</v>
      </c>
      <c r="G185" s="247">
        <f>IFERROR(VLOOKUP(A185,Sheet1!$A$4:$N$2722,10,1),"-")</f>
        <v>0</v>
      </c>
      <c r="H185" s="247">
        <f>IFERROR(VLOOKUP(A185,Sheet1!$A$4:$N$2722,11,1),"-")</f>
        <v>0</v>
      </c>
      <c r="I185" s="26">
        <f>IFERROR(VLOOKUP($A185,Sheet1!$A$4:$H$2722,8,1),"-")</f>
        <v>165.83</v>
      </c>
      <c r="J185" s="26">
        <f>I185-(I185*Cuprins!$H$47)</f>
        <v>165.83</v>
      </c>
      <c r="L185" s="819"/>
    </row>
    <row r="186" spans="1:12" ht="15" customHeight="1" x14ac:dyDescent="0.3">
      <c r="A186" s="108">
        <f>Sheet1!A2697</f>
        <v>757057288880</v>
      </c>
      <c r="B186" s="614" t="str">
        <f>IFERROR(VLOOKUP(A186,Sheet1!$A$4:$H$2722,5,0),"-")</f>
        <v>Trusa burghie HSS-R  19 buc</v>
      </c>
      <c r="C186" s="609" t="e">
        <f>VLOOKUP(#REF!,Sheet1!$A$4:$H$2722,7,1)</f>
        <v>#REF!</v>
      </c>
      <c r="D186" s="615" t="e">
        <f>VLOOKUP(#REF!,Sheet1!$A$4:$H$2722,7,1)</f>
        <v>#REF!</v>
      </c>
      <c r="E186" s="264" t="str">
        <f>IFERROR(VLOOKUP(A186,Sheet1!$A$4:$N$2722,7,1),"-")</f>
        <v>set</v>
      </c>
      <c r="F186" s="238">
        <f>IFERROR(VLOOKUP(A186,Sheet1!$A$4:$N$2722,9,1),"-")</f>
        <v>0</v>
      </c>
      <c r="G186" s="264">
        <f>IFERROR(VLOOKUP(A186,Sheet1!$A$4:$N$2722,10,1),"-")</f>
        <v>0</v>
      </c>
      <c r="H186" s="264">
        <f>IFERROR(VLOOKUP(A186,Sheet1!$A$4:$N$2722,11,1),"-")</f>
        <v>0</v>
      </c>
      <c r="I186" s="302">
        <f>IFERROR(VLOOKUP($A186,Sheet1!$A$4:$H$2722,8,1),"-")</f>
        <v>99.82</v>
      </c>
      <c r="J186" s="43">
        <f>I186-(I186*Cuprins!$H$47)</f>
        <v>99.82</v>
      </c>
      <c r="L186" s="819"/>
    </row>
    <row r="187" spans="1:12" ht="15" customHeight="1" x14ac:dyDescent="0.3">
      <c r="L187" s="819"/>
    </row>
    <row r="188" spans="1:12" ht="15" customHeight="1" thickBot="1" x14ac:dyDescent="0.35">
      <c r="A188" s="158"/>
      <c r="B188" s="293"/>
      <c r="C188" s="293"/>
      <c r="D188" s="293"/>
      <c r="E188" s="306"/>
      <c r="F188" s="306"/>
      <c r="G188" s="376"/>
      <c r="H188" s="306"/>
      <c r="I188" s="126"/>
      <c r="J188" s="126"/>
      <c r="L188" s="819"/>
    </row>
    <row r="189" spans="1:12" ht="15" customHeight="1" x14ac:dyDescent="0.3">
      <c r="A189" s="686"/>
      <c r="B189" s="794" t="s">
        <v>3332</v>
      </c>
      <c r="C189" s="794"/>
      <c r="D189" s="794"/>
      <c r="E189" s="794"/>
      <c r="F189" s="794"/>
      <c r="G189" s="794"/>
      <c r="H189" s="794"/>
      <c r="I189" s="738"/>
      <c r="J189" s="664"/>
      <c r="L189" s="819"/>
    </row>
    <row r="190" spans="1:12" ht="15" customHeight="1" x14ac:dyDescent="0.3">
      <c r="A190" s="687"/>
      <c r="B190" s="676"/>
      <c r="C190" s="676"/>
      <c r="D190" s="676"/>
      <c r="E190" s="676"/>
      <c r="F190" s="676"/>
      <c r="G190" s="676"/>
      <c r="H190" s="676"/>
      <c r="I190" s="739"/>
      <c r="J190" s="665"/>
      <c r="L190" s="819"/>
    </row>
    <row r="191" spans="1:12" ht="15" customHeight="1" thickBot="1" x14ac:dyDescent="0.35">
      <c r="A191" s="688"/>
      <c r="B191" s="795"/>
      <c r="C191" s="795"/>
      <c r="D191" s="795"/>
      <c r="E191" s="795"/>
      <c r="F191" s="795"/>
      <c r="G191" s="795"/>
      <c r="H191" s="795"/>
      <c r="I191" s="740"/>
      <c r="J191" s="666"/>
      <c r="K191" s="8"/>
      <c r="L191" s="819"/>
    </row>
    <row r="192" spans="1:12" ht="15" customHeight="1" x14ac:dyDescent="0.3">
      <c r="A192" s="1"/>
      <c r="B192" s="88"/>
      <c r="C192" s="4"/>
      <c r="D192" s="4"/>
      <c r="E192" s="4"/>
      <c r="F192" s="4"/>
      <c r="G192" s="4"/>
      <c r="H192" s="5"/>
      <c r="I192" s="3"/>
      <c r="J192" s="3"/>
      <c r="L192" s="819"/>
    </row>
    <row r="193" spans="1:12" ht="15" customHeight="1" x14ac:dyDescent="0.3">
      <c r="A193" s="667"/>
      <c r="B193" s="669" t="s">
        <v>3337</v>
      </c>
      <c r="C193" s="669"/>
      <c r="D193" s="669"/>
      <c r="E193" s="669"/>
      <c r="F193" s="669"/>
      <c r="G193" s="669"/>
      <c r="H193" s="669"/>
      <c r="I193" s="671"/>
      <c r="J193" s="672"/>
      <c r="L193" s="819"/>
    </row>
    <row r="194" spans="1:12" ht="15" customHeight="1" x14ac:dyDescent="0.3">
      <c r="A194" s="668"/>
      <c r="B194" s="670"/>
      <c r="C194" s="670"/>
      <c r="D194" s="670"/>
      <c r="E194" s="670"/>
      <c r="F194" s="670"/>
      <c r="G194" s="670"/>
      <c r="H194" s="670"/>
      <c r="I194" s="673"/>
      <c r="J194" s="674"/>
      <c r="L194" s="819"/>
    </row>
    <row r="195" spans="1:12" ht="15" customHeight="1" x14ac:dyDescent="0.3">
      <c r="A195" s="520" t="s">
        <v>2989</v>
      </c>
      <c r="B195" s="630" t="s">
        <v>2996</v>
      </c>
      <c r="C195" s="631"/>
      <c r="D195" s="786"/>
      <c r="E195" s="642" t="s">
        <v>3035</v>
      </c>
      <c r="F195" s="789" t="s">
        <v>2991</v>
      </c>
      <c r="G195" s="789" t="s">
        <v>2990</v>
      </c>
      <c r="H195" s="780" t="s">
        <v>3010</v>
      </c>
      <c r="I195" s="783" t="s">
        <v>3430</v>
      </c>
      <c r="J195" s="498" t="s">
        <v>3430</v>
      </c>
      <c r="L195" s="819"/>
    </row>
    <row r="196" spans="1:12" ht="15" customHeight="1" x14ac:dyDescent="0.3">
      <c r="A196" s="521"/>
      <c r="B196" s="632"/>
      <c r="C196" s="633"/>
      <c r="D196" s="787"/>
      <c r="E196" s="643"/>
      <c r="F196" s="790"/>
      <c r="G196" s="790"/>
      <c r="H196" s="781"/>
      <c r="I196" s="784"/>
      <c r="J196" s="500"/>
      <c r="L196" s="819"/>
    </row>
    <row r="197" spans="1:12" ht="15" customHeight="1" x14ac:dyDescent="0.3">
      <c r="A197" s="785"/>
      <c r="B197" s="634"/>
      <c r="C197" s="635"/>
      <c r="D197" s="788"/>
      <c r="E197" s="644"/>
      <c r="F197" s="791"/>
      <c r="G197" s="791"/>
      <c r="H197" s="782"/>
      <c r="I197" s="784"/>
      <c r="J197" s="500"/>
      <c r="L197" s="819"/>
    </row>
    <row r="198" spans="1:12" ht="15" customHeight="1" x14ac:dyDescent="0.3">
      <c r="A198" s="106">
        <f>Sheet1!A2647</f>
        <v>757057196208</v>
      </c>
      <c r="B198" s="773" t="str">
        <f>IFERROR(VLOOKUP(A198,Sheet1!$A$4:$H$2722,5,0),"-")</f>
        <v>Spitz hexagonal 250 mm</v>
      </c>
      <c r="C198" s="774" t="e">
        <f>VLOOKUP(#REF!,Sheet1!$A$4:$H$2722,7,1)</f>
        <v>#REF!</v>
      </c>
      <c r="D198" s="775" t="e">
        <f>VLOOKUP(#REF!,Sheet1!$A$4:$H$2722,7,1)</f>
        <v>#REF!</v>
      </c>
      <c r="E198" s="247" t="str">
        <f>IFERROR(VLOOKUP(A198,Sheet1!$A$4:$N$2722,7,1),"-")</f>
        <v>buc</v>
      </c>
      <c r="F198" s="247">
        <f>IFERROR(VLOOKUP(A198,Sheet1!$A$4:$N$2722,9,1),"-")</f>
        <v>0</v>
      </c>
      <c r="G198" s="247">
        <f>IFERROR(VLOOKUP(A198,Sheet1!$A$4:$N$2722,10,1),"-")</f>
        <v>0</v>
      </c>
      <c r="H198" s="247">
        <f>IFERROR(VLOOKUP(A198,Sheet1!$A$4:$N$2722,11,1),"-")</f>
        <v>0</v>
      </c>
      <c r="I198" s="26">
        <f>IFERROR(VLOOKUP($A198,Sheet1!$A$4:$H$2722,8,1),"-")</f>
        <v>57.09</v>
      </c>
      <c r="J198" s="26">
        <f>I198-(I198*Cuprins!$H$47)</f>
        <v>57.09</v>
      </c>
      <c r="L198" s="819"/>
    </row>
    <row r="199" spans="1:12" ht="15" customHeight="1" x14ac:dyDescent="0.3">
      <c r="A199" s="107">
        <f>Sheet1!A2648</f>
        <v>757057196215</v>
      </c>
      <c r="B199" s="744" t="str">
        <f>IFERROR(VLOOKUP(A199,Sheet1!$A$4:$H$2722,5,0),"-")</f>
        <v>Dalta 250 mm</v>
      </c>
      <c r="C199" s="728"/>
      <c r="D199" s="745"/>
      <c r="E199" s="235" t="str">
        <f>IFERROR(VLOOKUP(A199,Sheet1!$A$4:$N$2722,7,1),"-")</f>
        <v>buc</v>
      </c>
      <c r="F199" s="237">
        <f>IFERROR(VLOOKUP(A199,Sheet1!$A$4:$N$2722,9,1),"-")</f>
        <v>0</v>
      </c>
      <c r="G199" s="242">
        <f>IFERROR(VLOOKUP(A199,Sheet1!$A$4:$N$2722,10,1),"-")</f>
        <v>0</v>
      </c>
      <c r="H199" s="235">
        <f>IFERROR(VLOOKUP(A199,Sheet1!$A$4:$N$2722,11,1),"-")</f>
        <v>0</v>
      </c>
      <c r="I199" s="292">
        <f>IFERROR(VLOOKUP($A199,Sheet1!$A$4:$H$2722,8,1),"-")</f>
        <v>57.09</v>
      </c>
      <c r="J199" s="42">
        <f>I199-(I199*Cuprins!$H$47)</f>
        <v>57.09</v>
      </c>
      <c r="L199" s="819"/>
    </row>
    <row r="200" spans="1:12" ht="15" customHeight="1" x14ac:dyDescent="0.3">
      <c r="A200" s="106">
        <f>Sheet1!A2650</f>
        <v>757057210027</v>
      </c>
      <c r="B200" s="773" t="str">
        <f>IFERROR(VLOOKUP(A200,Sheet1!$A$4:$H$2722,5,0),"-")</f>
        <v>Spitz SDS MAX 600 mm</v>
      </c>
      <c r="C200" s="774" t="e">
        <f>VLOOKUP(#REF!,Sheet1!$A$4:$H$2722,7,1)</f>
        <v>#REF!</v>
      </c>
      <c r="D200" s="775" t="e">
        <f>VLOOKUP(#REF!,Sheet1!$A$4:$H$2722,7,1)</f>
        <v>#REF!</v>
      </c>
      <c r="E200" s="247" t="str">
        <f>IFERROR(VLOOKUP(A200,Sheet1!$A$4:$N$2722,7,1),"-")</f>
        <v>buc</v>
      </c>
      <c r="F200" s="247">
        <f>IFERROR(VLOOKUP(A200,Sheet1!$A$4:$N$2722,9,1),"-")</f>
        <v>0</v>
      </c>
      <c r="G200" s="247">
        <f>IFERROR(VLOOKUP(A200,Sheet1!$A$4:$N$2722,10,1),"-")</f>
        <v>0</v>
      </c>
      <c r="H200" s="247">
        <f>IFERROR(VLOOKUP(A200,Sheet1!$A$4:$N$2722,11,1),"-")</f>
        <v>0</v>
      </c>
      <c r="I200" s="26">
        <f>IFERROR(VLOOKUP($A200,Sheet1!$A$4:$H$2722,8,1),"-")</f>
        <v>104.55</v>
      </c>
      <c r="J200" s="26">
        <f>I200-(I200*Cuprins!$H$47)</f>
        <v>104.55</v>
      </c>
      <c r="K200" s="7"/>
      <c r="L200" s="819"/>
    </row>
    <row r="201" spans="1:12" ht="15" customHeight="1" x14ac:dyDescent="0.3">
      <c r="A201" s="107">
        <f>Sheet1!A2651</f>
        <v>757057210058</v>
      </c>
      <c r="B201" s="744" t="str">
        <f>IFERROR(VLOOKUP(A201,Sheet1!$A$4:$H$2722,5,0),"-")</f>
        <v>Dalta lata SDS MAX 600x25 mm</v>
      </c>
      <c r="C201" s="728" t="e">
        <f>VLOOKUP(#REF!,Sheet1!$A$4:$H$2722,7,1)</f>
        <v>#REF!</v>
      </c>
      <c r="D201" s="745" t="e">
        <f>VLOOKUP(#REF!,Sheet1!$A$4:$H$2722,7,1)</f>
        <v>#REF!</v>
      </c>
      <c r="E201" s="235" t="str">
        <f>IFERROR(VLOOKUP(A201,Sheet1!$A$4:$N$2722,7,1),"-")</f>
        <v>buc</v>
      </c>
      <c r="F201" s="237">
        <f>IFERROR(VLOOKUP(A201,Sheet1!$A$4:$N$2722,9,1),"-")</f>
        <v>0</v>
      </c>
      <c r="G201" s="242">
        <f>IFERROR(VLOOKUP(A201,Sheet1!$A$4:$N$2722,10,1),"-")</f>
        <v>0</v>
      </c>
      <c r="H201" s="235">
        <f>IFERROR(VLOOKUP(A201,Sheet1!$A$4:$N$2722,11,1),"-")</f>
        <v>0</v>
      </c>
      <c r="I201" s="292">
        <f>IFERROR(VLOOKUP($A201,Sheet1!$A$4:$H$2722,8,1),"-")</f>
        <v>107.21</v>
      </c>
      <c r="J201" s="42">
        <f>I201-(I201*Cuprins!$H$47)</f>
        <v>107.21</v>
      </c>
      <c r="K201" s="9"/>
      <c r="L201" s="819"/>
    </row>
    <row r="202" spans="1:12" ht="15" customHeight="1" x14ac:dyDescent="0.3">
      <c r="A202" s="106">
        <f>Sheet1!A2691</f>
        <v>757057285421</v>
      </c>
      <c r="B202" s="773" t="str">
        <f>IFERROR(VLOOKUP(A202,Sheet1!$A$4:$H$2722,5,0),"-")</f>
        <v>Spitz ENDURO SDS+  250 mm</v>
      </c>
      <c r="C202" s="774" t="e">
        <f>VLOOKUP(#REF!,Sheet1!$A$4:$H$2722,7,1)</f>
        <v>#REF!</v>
      </c>
      <c r="D202" s="775" t="e">
        <f>VLOOKUP(#REF!,Sheet1!$A$4:$H$2722,7,1)</f>
        <v>#REF!</v>
      </c>
      <c r="E202" s="247" t="str">
        <f>IFERROR(VLOOKUP(A202,Sheet1!$A$4:$N$2722,7,1),"-")</f>
        <v>buc</v>
      </c>
      <c r="F202" s="247">
        <f>IFERROR(VLOOKUP(A202,Sheet1!$A$4:$N$2722,9,1),"-")</f>
        <v>0</v>
      </c>
      <c r="G202" s="247">
        <f>IFERROR(VLOOKUP(A202,Sheet1!$A$4:$N$2722,10,1),"-")</f>
        <v>0</v>
      </c>
      <c r="H202" s="247">
        <f>IFERROR(VLOOKUP(A202,Sheet1!$A$4:$N$2722,11,1),"-")</f>
        <v>0</v>
      </c>
      <c r="I202" s="26">
        <f>IFERROR(VLOOKUP($A202,Sheet1!$A$4:$H$2722,8,1),"-")</f>
        <v>56.24</v>
      </c>
      <c r="J202" s="26">
        <f>I202-(I202*Cuprins!$H$47)</f>
        <v>56.24</v>
      </c>
      <c r="L202" s="819"/>
    </row>
    <row r="203" spans="1:12" ht="15" customHeight="1" x14ac:dyDescent="0.3">
      <c r="A203" s="107">
        <f>Sheet1!A2692</f>
        <v>757057285438</v>
      </c>
      <c r="B203" s="744" t="str">
        <f>IFERROR(VLOOKUP(A203,Sheet1!$A$4:$H$2722,5,0),"-")</f>
        <v>Dalta ENDURO SDS+  250 mm</v>
      </c>
      <c r="C203" s="728" t="e">
        <f>VLOOKUP(#REF!,Sheet1!$A$4:$H$2722,7,1)</f>
        <v>#REF!</v>
      </c>
      <c r="D203" s="745" t="e">
        <f>VLOOKUP(#REF!,Sheet1!$A$4:$H$2722,7,1)</f>
        <v>#REF!</v>
      </c>
      <c r="E203" s="235" t="str">
        <f>IFERROR(VLOOKUP(A203,Sheet1!$A$4:$N$2722,7,1),"-")</f>
        <v>buc</v>
      </c>
      <c r="F203" s="237">
        <f>IFERROR(VLOOKUP(A203,Sheet1!$A$4:$N$2722,9,1),"-")</f>
        <v>0</v>
      </c>
      <c r="G203" s="242">
        <f>IFERROR(VLOOKUP(A203,Sheet1!$A$4:$N$2722,10,1),"-")</f>
        <v>0</v>
      </c>
      <c r="H203" s="235">
        <f>IFERROR(VLOOKUP(A203,Sheet1!$A$4:$N$2722,11,1),"-")</f>
        <v>0</v>
      </c>
      <c r="I203" s="292">
        <f>IFERROR(VLOOKUP($A203,Sheet1!$A$4:$H$2722,8,1),"-")</f>
        <v>56.24</v>
      </c>
      <c r="J203" s="42">
        <f>I203-(I203*Cuprins!$H$47)</f>
        <v>56.24</v>
      </c>
      <c r="K203" s="9"/>
      <c r="L203" s="819"/>
    </row>
    <row r="204" spans="1:12" ht="15" customHeight="1" x14ac:dyDescent="0.3">
      <c r="A204" s="106">
        <f>Sheet1!A2693</f>
        <v>757057285445</v>
      </c>
      <c r="B204" s="773" t="str">
        <f>IFERROR(VLOOKUP(A204,Sheet1!$A$4:$H$2722,5,0),"-")</f>
        <v>Dalta lata ENDURO SDS+  250 mm</v>
      </c>
      <c r="C204" s="774" t="e">
        <f>VLOOKUP(#REF!,Sheet1!$A$4:$H$2722,7,1)</f>
        <v>#REF!</v>
      </c>
      <c r="D204" s="775" t="e">
        <f>VLOOKUP(#REF!,Sheet1!$A$4:$H$2722,7,1)</f>
        <v>#REF!</v>
      </c>
      <c r="E204" s="247" t="str">
        <f>IFERROR(VLOOKUP(A204,Sheet1!$A$4:$N$2722,7,1),"-")</f>
        <v>buc</v>
      </c>
      <c r="F204" s="247">
        <f>IFERROR(VLOOKUP(A204,Sheet1!$A$4:$N$2722,9,1),"-")</f>
        <v>0</v>
      </c>
      <c r="G204" s="247">
        <f>IFERROR(VLOOKUP(A204,Sheet1!$A$4:$N$2722,10,1),"-")</f>
        <v>0</v>
      </c>
      <c r="H204" s="247">
        <f>IFERROR(VLOOKUP(A204,Sheet1!$A$4:$N$2722,11,1),"-")</f>
        <v>0</v>
      </c>
      <c r="I204" s="26">
        <f>IFERROR(VLOOKUP($A204,Sheet1!$A$4:$H$2722,8,1),"-")</f>
        <v>91.63</v>
      </c>
      <c r="J204" s="26">
        <f>I204-(I204*Cuprins!$H$47)</f>
        <v>91.63</v>
      </c>
      <c r="K204" s="9"/>
      <c r="L204" s="819"/>
    </row>
    <row r="205" spans="1:12" ht="15" customHeight="1" x14ac:dyDescent="0.3">
      <c r="A205" s="107">
        <f>Sheet1!A2694</f>
        <v>757057285452</v>
      </c>
      <c r="B205" s="744" t="str">
        <f>IFERROR(VLOOKUP(A205,Sheet1!$A$4:$H$2722,5,0),"-")</f>
        <v>Spitz ENDURO 18x350 mm</v>
      </c>
      <c r="C205" s="728" t="e">
        <f>VLOOKUP(#REF!,Sheet1!$A$4:$H$2722,7,1)</f>
        <v>#REF!</v>
      </c>
      <c r="D205" s="745" t="e">
        <f>VLOOKUP(#REF!,Sheet1!$A$4:$H$2722,7,1)</f>
        <v>#REF!</v>
      </c>
      <c r="E205" s="235" t="str">
        <f>IFERROR(VLOOKUP(A205,Sheet1!$A$4:$N$2722,7,1),"-")</f>
        <v>buc</v>
      </c>
      <c r="F205" s="237">
        <f>IFERROR(VLOOKUP(A205,Sheet1!$A$4:$N$2722,9,1),"-")</f>
        <v>0</v>
      </c>
      <c r="G205" s="242">
        <f>IFERROR(VLOOKUP(A205,Sheet1!$A$4:$N$2722,10,1),"-")</f>
        <v>0</v>
      </c>
      <c r="H205" s="235">
        <f>IFERROR(VLOOKUP(A205,Sheet1!$A$4:$N$2722,11,1),"-")</f>
        <v>0</v>
      </c>
      <c r="I205" s="292">
        <f>IFERROR(VLOOKUP($A205,Sheet1!$A$4:$H$2722,8,1),"-")</f>
        <v>75.84</v>
      </c>
      <c r="J205" s="42">
        <f>I205-(I205*Cuprins!$H$47)</f>
        <v>75.84</v>
      </c>
      <c r="K205" s="9"/>
      <c r="L205" s="819"/>
    </row>
    <row r="206" spans="1:12" ht="15" customHeight="1" x14ac:dyDescent="0.3">
      <c r="A206" s="106">
        <f>Sheet1!A2695</f>
        <v>757057285469</v>
      </c>
      <c r="B206" s="773" t="str">
        <f>IFERROR(VLOOKUP(A206,Sheet1!$A$4:$H$2722,5,0),"-")</f>
        <v>Dalta ENDURO 25x350 mm</v>
      </c>
      <c r="C206" s="774" t="e">
        <f>VLOOKUP(#REF!,Sheet1!$A$4:$H$2722,7,1)</f>
        <v>#REF!</v>
      </c>
      <c r="D206" s="775" t="e">
        <f>VLOOKUP(#REF!,Sheet1!$A$4:$H$2722,7,1)</f>
        <v>#REF!</v>
      </c>
      <c r="E206" s="247" t="str">
        <f>IFERROR(VLOOKUP(A206,Sheet1!$A$4:$N$2722,7,1),"-")</f>
        <v>buc</v>
      </c>
      <c r="F206" s="247">
        <f>IFERROR(VLOOKUP(A206,Sheet1!$A$4:$N$2722,9,1),"-")</f>
        <v>0</v>
      </c>
      <c r="G206" s="247">
        <f>IFERROR(VLOOKUP(A206,Sheet1!$A$4:$N$2722,10,1),"-")</f>
        <v>0</v>
      </c>
      <c r="H206" s="247">
        <f>IFERROR(VLOOKUP(A206,Sheet1!$A$4:$N$2722,11,1),"-")</f>
        <v>0</v>
      </c>
      <c r="I206" s="26">
        <f>IFERROR(VLOOKUP($A206,Sheet1!$A$4:$H$2722,8,1),"-")</f>
        <v>74.819999999999993</v>
      </c>
      <c r="J206" s="26">
        <f>I206-(I206*Cuprins!$H$47)</f>
        <v>74.819999999999993</v>
      </c>
      <c r="K206" s="9"/>
      <c r="L206" s="819"/>
    </row>
    <row r="207" spans="1:12" ht="15" customHeight="1" x14ac:dyDescent="0.3">
      <c r="A207" s="107"/>
      <c r="B207" s="744" t="str">
        <f>IFERROR(VLOOKUP(A207,Sheet1!$A$4:$H$2722,5,0),"-")</f>
        <v>-</v>
      </c>
      <c r="C207" s="728" t="e">
        <f>VLOOKUP(#REF!,Sheet1!$A$4:$H$2722,7,1)</f>
        <v>#REF!</v>
      </c>
      <c r="D207" s="745" t="e">
        <f>VLOOKUP(#REF!,Sheet1!$A$4:$H$2722,7,1)</f>
        <v>#REF!</v>
      </c>
      <c r="E207" s="235" t="str">
        <f>IFERROR(VLOOKUP(A207,Sheet1!$A$4:$N$2722,7,1),"-")</f>
        <v>-</v>
      </c>
      <c r="F207" s="237" t="str">
        <f>IFERROR(VLOOKUP(A207,Sheet1!$A$4:$N$2722,9,1),"-")</f>
        <v>-</v>
      </c>
      <c r="G207" s="242" t="str">
        <f>IFERROR(VLOOKUP(A207,Sheet1!$A$4:$N$2722,10,1),"-")</f>
        <v>-</v>
      </c>
      <c r="H207" s="235" t="str">
        <f>IFERROR(VLOOKUP(A207,Sheet1!$A$4:$N$2722,11,1),"-")</f>
        <v>-</v>
      </c>
      <c r="I207" s="292" t="str">
        <f>IFERROR(VLOOKUP($A207,Sheet1!$A$4:$H$2722,8,1),"-")</f>
        <v>-</v>
      </c>
      <c r="J207" s="42" t="str">
        <f>IFERROR(VLOOKUP($A207,Sheet1!$A$4:$H$2722,8,1),"-")</f>
        <v>-</v>
      </c>
      <c r="K207" s="9"/>
      <c r="L207" s="819"/>
    </row>
    <row r="208" spans="1:12" ht="15" customHeight="1" x14ac:dyDescent="0.3">
      <c r="A208" s="106"/>
      <c r="B208" s="773" t="str">
        <f>IFERROR(VLOOKUP(A208,Sheet1!$A$4:$H$2722,5,0),"-")</f>
        <v>-</v>
      </c>
      <c r="C208" s="774" t="e">
        <f>VLOOKUP(#REF!,Sheet1!$A$4:$H$2722,7,1)</f>
        <v>#REF!</v>
      </c>
      <c r="D208" s="775" t="e">
        <f>VLOOKUP(#REF!,Sheet1!$A$4:$H$2722,7,1)</f>
        <v>#REF!</v>
      </c>
      <c r="E208" s="247" t="str">
        <f>IFERROR(VLOOKUP(A208,Sheet1!$A$4:$N$2722,7,1),"-")</f>
        <v>-</v>
      </c>
      <c r="F208" s="247" t="str">
        <f>IFERROR(VLOOKUP(A208,Sheet1!$A$4:$N$2722,9,1),"-")</f>
        <v>-</v>
      </c>
      <c r="G208" s="247" t="str">
        <f>IFERROR(VLOOKUP(A208,Sheet1!$A$4:$N$2722,10,1),"-")</f>
        <v>-</v>
      </c>
      <c r="H208" s="247" t="str">
        <f>IFERROR(VLOOKUP(A208,Sheet1!$A$4:$N$2722,11,1),"-")</f>
        <v>-</v>
      </c>
      <c r="I208" s="26" t="str">
        <f>IFERROR(VLOOKUP($A208,Sheet1!$A$4:$H$2722,8,1),"-")</f>
        <v>-</v>
      </c>
      <c r="J208" s="26" t="str">
        <f>IFERROR(VLOOKUP($A208,Sheet1!$A$4:$H$2722,8,1),"-")</f>
        <v>-</v>
      </c>
      <c r="K208" s="9"/>
      <c r="L208" s="819"/>
    </row>
    <row r="209" spans="1:12" ht="15" customHeight="1" x14ac:dyDescent="0.3">
      <c r="A209" s="108"/>
      <c r="B209" s="614" t="str">
        <f>IFERROR(VLOOKUP(A209,Sheet1!$A$4:$H$2722,5,0),"-")</f>
        <v>-</v>
      </c>
      <c r="C209" s="609" t="e">
        <f>VLOOKUP(#REF!,Sheet1!$A$4:$H$2722,7,1)</f>
        <v>#REF!</v>
      </c>
      <c r="D209" s="615" t="e">
        <f>VLOOKUP(#REF!,Sheet1!$A$4:$H$2722,7,1)</f>
        <v>#REF!</v>
      </c>
      <c r="E209" s="264" t="str">
        <f>IFERROR(VLOOKUP(A209,Sheet1!$A$4:$N$2722,7,1),"-")</f>
        <v>-</v>
      </c>
      <c r="F209" s="238" t="str">
        <f>IFERROR(VLOOKUP(A209,Sheet1!$A$4:$N$2722,9,1),"-")</f>
        <v>-</v>
      </c>
      <c r="G209" s="264" t="str">
        <f>IFERROR(VLOOKUP(A209,Sheet1!$A$4:$N$2722,10,1),"-")</f>
        <v>-</v>
      </c>
      <c r="H209" s="264" t="str">
        <f>IFERROR(VLOOKUP(A209,Sheet1!$A$4:$N$2722,11,1),"-")</f>
        <v>-</v>
      </c>
      <c r="I209" s="302" t="str">
        <f>IFERROR(VLOOKUP($A209,Sheet1!$A$4:$H$2722,8,1),"-")</f>
        <v>-</v>
      </c>
      <c r="J209" s="43" t="str">
        <f>IFERROR(VLOOKUP($A209,Sheet1!$A$4:$H$2722,8,1),"-")</f>
        <v>-</v>
      </c>
      <c r="K209" s="9"/>
      <c r="L209" s="819"/>
    </row>
    <row r="210" spans="1:12" ht="15" customHeight="1" x14ac:dyDescent="0.3">
      <c r="K210" s="9"/>
      <c r="L210" s="818" t="s">
        <v>3335</v>
      </c>
    </row>
    <row r="211" spans="1:12" ht="15" customHeight="1" x14ac:dyDescent="0.3">
      <c r="K211" s="9"/>
      <c r="L211" s="818"/>
    </row>
    <row r="212" spans="1:12" ht="15" customHeight="1" x14ac:dyDescent="0.3">
      <c r="A212" s="667"/>
      <c r="B212" s="669" t="s">
        <v>3339</v>
      </c>
      <c r="C212" s="669"/>
      <c r="D212" s="669"/>
      <c r="E212" s="669"/>
      <c r="F212" s="669"/>
      <c r="G212" s="669"/>
      <c r="H212" s="669"/>
      <c r="I212" s="671"/>
      <c r="J212" s="672"/>
      <c r="K212" s="9"/>
      <c r="L212" s="818"/>
    </row>
    <row r="213" spans="1:12" ht="15" customHeight="1" x14ac:dyDescent="0.3">
      <c r="A213" s="668"/>
      <c r="B213" s="670"/>
      <c r="C213" s="670"/>
      <c r="D213" s="670"/>
      <c r="E213" s="670"/>
      <c r="F213" s="670"/>
      <c r="G213" s="670"/>
      <c r="H213" s="670"/>
      <c r="I213" s="673"/>
      <c r="J213" s="674"/>
      <c r="K213" s="9"/>
      <c r="L213" s="818"/>
    </row>
    <row r="214" spans="1:12" ht="15" customHeight="1" x14ac:dyDescent="0.3">
      <c r="A214" s="520" t="s">
        <v>2989</v>
      </c>
      <c r="B214" s="630" t="s">
        <v>2996</v>
      </c>
      <c r="C214" s="631"/>
      <c r="D214" s="786"/>
      <c r="E214" s="642" t="s">
        <v>3035</v>
      </c>
      <c r="F214" s="789" t="s">
        <v>2991</v>
      </c>
      <c r="G214" s="789" t="s">
        <v>2990</v>
      </c>
      <c r="H214" s="780" t="s">
        <v>3010</v>
      </c>
      <c r="I214" s="783" t="s">
        <v>3430</v>
      </c>
      <c r="J214" s="498" t="s">
        <v>3430</v>
      </c>
      <c r="K214" s="9"/>
      <c r="L214" s="818"/>
    </row>
    <row r="215" spans="1:12" ht="15" customHeight="1" x14ac:dyDescent="0.3">
      <c r="A215" s="521"/>
      <c r="B215" s="632"/>
      <c r="C215" s="633"/>
      <c r="D215" s="787"/>
      <c r="E215" s="643"/>
      <c r="F215" s="790"/>
      <c r="G215" s="790"/>
      <c r="H215" s="781"/>
      <c r="I215" s="784"/>
      <c r="J215" s="500"/>
      <c r="K215" s="9"/>
      <c r="L215" s="818"/>
    </row>
    <row r="216" spans="1:12" ht="15" customHeight="1" x14ac:dyDescent="0.3">
      <c r="A216" s="785"/>
      <c r="B216" s="634"/>
      <c r="C216" s="635"/>
      <c r="D216" s="788"/>
      <c r="E216" s="644"/>
      <c r="F216" s="791"/>
      <c r="G216" s="791"/>
      <c r="H216" s="782"/>
      <c r="I216" s="784"/>
      <c r="J216" s="500"/>
      <c r="L216" s="818"/>
    </row>
    <row r="217" spans="1:12" ht="15" customHeight="1" x14ac:dyDescent="0.3">
      <c r="A217" s="106">
        <f>Sheet1!A2698</f>
        <v>757057720290</v>
      </c>
      <c r="B217" s="773" t="str">
        <f>IFERROR(VLOOKUP(A217,Sheet1!$A$4:$H$2722,5,0),"-")</f>
        <v>Carota diamantata 29 mm</v>
      </c>
      <c r="C217" s="774" t="e">
        <f>VLOOKUP(#REF!,Sheet1!$A$4:$H$2722,7,1)</f>
        <v>#REF!</v>
      </c>
      <c r="D217" s="775" t="e">
        <f>VLOOKUP(#REF!,Sheet1!$A$4:$H$2722,7,1)</f>
        <v>#REF!</v>
      </c>
      <c r="E217" s="247" t="str">
        <f>IFERROR(VLOOKUP(A217,Sheet1!$A$4:$N$2722,7,1),"-")</f>
        <v>buc</v>
      </c>
      <c r="F217" s="247">
        <f>IFERROR(VLOOKUP(A217,Sheet1!$A$4:$N$2722,9,1),"-")</f>
        <v>0</v>
      </c>
      <c r="G217" s="247">
        <f>IFERROR(VLOOKUP(A217,Sheet1!$A$4:$N$2722,10,1),"-")</f>
        <v>0</v>
      </c>
      <c r="H217" s="247">
        <f>IFERROR(VLOOKUP(A217,Sheet1!$A$4:$N$2722,11,1),"-")</f>
        <v>0</v>
      </c>
      <c r="I217" s="26">
        <f>IFERROR(VLOOKUP($A217,Sheet1!$A$4:$H$2722,8,1),"-")</f>
        <v>38.619999999999997</v>
      </c>
      <c r="J217" s="26">
        <f>I217-(I217*Cuprins!$H$47)</f>
        <v>38.619999999999997</v>
      </c>
      <c r="L217" s="818"/>
    </row>
    <row r="218" spans="1:12" ht="15" customHeight="1" x14ac:dyDescent="0.3">
      <c r="A218" s="107">
        <f>Sheet1!A2699</f>
        <v>757057720540</v>
      </c>
      <c r="B218" s="744" t="str">
        <f>IFERROR(VLOOKUP(A218,Sheet1!$A$4:$H$2722,5,0),"-")</f>
        <v>Carota diamantata 54 mm</v>
      </c>
      <c r="C218" s="728"/>
      <c r="D218" s="745"/>
      <c r="E218" s="235" t="str">
        <f>IFERROR(VLOOKUP(A218,Sheet1!$A$4:$N$2722,7,1),"-")</f>
        <v>buc</v>
      </c>
      <c r="F218" s="237">
        <f>IFERROR(VLOOKUP(A218,Sheet1!$A$4:$N$2722,9,1),"-")</f>
        <v>0</v>
      </c>
      <c r="G218" s="242">
        <f>IFERROR(VLOOKUP(A218,Sheet1!$A$4:$N$2722,10,1),"-")</f>
        <v>0</v>
      </c>
      <c r="H218" s="235">
        <f>IFERROR(VLOOKUP(A218,Sheet1!$A$4:$N$2722,11,1),"-")</f>
        <v>0</v>
      </c>
      <c r="I218" s="292">
        <f>IFERROR(VLOOKUP($A218,Sheet1!$A$4:$H$2722,8,1),"-")</f>
        <v>60.53</v>
      </c>
      <c r="J218" s="42">
        <f>I218-(I218*Cuprins!$H$47)</f>
        <v>60.53</v>
      </c>
      <c r="L218" s="818"/>
    </row>
    <row r="219" spans="1:12" ht="15" customHeight="1" x14ac:dyDescent="0.3">
      <c r="A219" s="106">
        <f>Sheet1!A2705</f>
        <v>759057100717</v>
      </c>
      <c r="B219" s="773" t="str">
        <f>IFERROR(VLOOKUP(A219,Sheet1!$A$4:$H$2722,5,0),"-")</f>
        <v>Adaptor carote bi-metal 32-152 SDS PLUS</v>
      </c>
      <c r="C219" s="774" t="e">
        <f>VLOOKUP(#REF!,Sheet1!$A$4:$H$2722,7,1)</f>
        <v>#REF!</v>
      </c>
      <c r="D219" s="775" t="e">
        <f>VLOOKUP(#REF!,Sheet1!$A$4:$H$2722,7,1)</f>
        <v>#REF!</v>
      </c>
      <c r="E219" s="247" t="str">
        <f>IFERROR(VLOOKUP(A219,Sheet1!$A$4:$N$2722,7,1),"-")</f>
        <v>buc</v>
      </c>
      <c r="F219" s="247">
        <f>IFERROR(VLOOKUP(A219,Sheet1!$A$4:$N$2722,9,1),"-")</f>
        <v>0</v>
      </c>
      <c r="G219" s="247">
        <f>IFERROR(VLOOKUP(A219,Sheet1!$A$4:$N$2722,10,1),"-")</f>
        <v>0</v>
      </c>
      <c r="H219" s="247">
        <f>IFERROR(VLOOKUP(A219,Sheet1!$A$4:$N$2722,11,1),"-")</f>
        <v>0</v>
      </c>
      <c r="I219" s="26">
        <f>IFERROR(VLOOKUP($A219,Sheet1!$A$4:$H$2722,8,1),"-")</f>
        <v>97.56</v>
      </c>
      <c r="J219" s="26">
        <f>I219-(I219*Cuprins!$H$47)</f>
        <v>97.56</v>
      </c>
      <c r="L219" s="818"/>
    </row>
    <row r="220" spans="1:12" ht="15" customHeight="1" x14ac:dyDescent="0.3">
      <c r="A220" s="107">
        <f>Sheet1!A2706</f>
        <v>759057260060</v>
      </c>
      <c r="B220" s="744" t="str">
        <f>IFERROR(VLOOKUP(A220,Sheet1!$A$4:$H$2722,5,0),"-")</f>
        <v>Adaptor magnetic 60 mm</v>
      </c>
      <c r="C220" s="728" t="e">
        <f>VLOOKUP(#REF!,Sheet1!$A$4:$H$2722,7,1)</f>
        <v>#REF!</v>
      </c>
      <c r="D220" s="745" t="e">
        <f>VLOOKUP(#REF!,Sheet1!$A$4:$H$2722,7,1)</f>
        <v>#REF!</v>
      </c>
      <c r="E220" s="235" t="str">
        <f>IFERROR(VLOOKUP(A220,Sheet1!$A$4:$N$2722,7,1),"-")</f>
        <v>buc</v>
      </c>
      <c r="F220" s="237">
        <f>IFERROR(VLOOKUP(A220,Sheet1!$A$4:$N$2722,9,1),"-")</f>
        <v>0</v>
      </c>
      <c r="G220" s="242">
        <f>IFERROR(VLOOKUP(A220,Sheet1!$A$4:$N$2722,10,1),"-")</f>
        <v>0</v>
      </c>
      <c r="H220" s="235">
        <f>IFERROR(VLOOKUP(A220,Sheet1!$A$4:$N$2722,11,1),"-")</f>
        <v>0</v>
      </c>
      <c r="I220" s="292">
        <f>IFERROR(VLOOKUP($A220,Sheet1!$A$4:$H$2722,8,1),"-")</f>
        <v>8.01</v>
      </c>
      <c r="J220" s="42">
        <f>I220-(I220*Cuprins!$H$47)</f>
        <v>8.01</v>
      </c>
      <c r="L220" s="818"/>
    </row>
    <row r="221" spans="1:12" ht="15" customHeight="1" x14ac:dyDescent="0.3">
      <c r="A221" s="106">
        <f>Sheet1!A2707</f>
        <v>759057262352</v>
      </c>
      <c r="B221" s="773" t="str">
        <f>IFERROR(VLOOKUP(A221,Sheet1!$A$4:$H$2722,5,0),"-")</f>
        <v>Adaptor magnetic HEX SW 8 mm</v>
      </c>
      <c r="C221" s="774" t="e">
        <f>VLOOKUP(#REF!,Sheet1!$A$4:$H$2722,7,1)</f>
        <v>#REF!</v>
      </c>
      <c r="D221" s="775" t="e">
        <f>VLOOKUP(#REF!,Sheet1!$A$4:$H$2722,7,1)</f>
        <v>#REF!</v>
      </c>
      <c r="E221" s="247" t="str">
        <f>IFERROR(VLOOKUP(A221,Sheet1!$A$4:$N$2722,7,1),"-")</f>
        <v>buc</v>
      </c>
      <c r="F221" s="247">
        <f>IFERROR(VLOOKUP(A221,Sheet1!$A$4:$N$2722,9,1),"-")</f>
        <v>0</v>
      </c>
      <c r="G221" s="247">
        <f>IFERROR(VLOOKUP(A221,Sheet1!$A$4:$N$2722,10,1),"-")</f>
        <v>0</v>
      </c>
      <c r="H221" s="247">
        <f>IFERROR(VLOOKUP(A221,Sheet1!$A$4:$N$2722,11,1),"-")</f>
        <v>0</v>
      </c>
      <c r="I221" s="26">
        <f>IFERROR(VLOOKUP($A221,Sheet1!$A$4:$H$2722,8,1),"-")</f>
        <v>17.21</v>
      </c>
      <c r="J221" s="26">
        <f>I221-(I221*Cuprins!$H$47)</f>
        <v>17.21</v>
      </c>
      <c r="L221" s="818"/>
    </row>
    <row r="222" spans="1:12" ht="15" customHeight="1" x14ac:dyDescent="0.3">
      <c r="A222" s="107">
        <f>Sheet1!A2708</f>
        <v>759057262372</v>
      </c>
      <c r="B222" s="744" t="str">
        <f>IFERROR(VLOOKUP(A222,Sheet1!$A$4:$H$2722,5,0),"-")</f>
        <v>Adaptor magnetic HEX SW 10 mm</v>
      </c>
      <c r="C222" s="728" t="e">
        <f>VLOOKUP(#REF!,Sheet1!$A$4:$H$2722,7,1)</f>
        <v>#REF!</v>
      </c>
      <c r="D222" s="745" t="e">
        <f>VLOOKUP(#REF!,Sheet1!$A$4:$H$2722,7,1)</f>
        <v>#REF!</v>
      </c>
      <c r="E222" s="235" t="str">
        <f>IFERROR(VLOOKUP(A222,Sheet1!$A$4:$N$2722,7,1),"-")</f>
        <v>buc</v>
      </c>
      <c r="F222" s="237">
        <f>IFERROR(VLOOKUP(A222,Sheet1!$A$4:$N$2722,9,1),"-")</f>
        <v>0</v>
      </c>
      <c r="G222" s="242">
        <f>IFERROR(VLOOKUP(A222,Sheet1!$A$4:$N$2722,10,1),"-")</f>
        <v>0</v>
      </c>
      <c r="H222" s="235">
        <f>IFERROR(VLOOKUP(A222,Sheet1!$A$4:$N$2722,11,1),"-")</f>
        <v>0</v>
      </c>
      <c r="I222" s="292">
        <f>IFERROR(VLOOKUP($A222,Sheet1!$A$4:$H$2722,8,1),"-")</f>
        <v>17.59</v>
      </c>
      <c r="J222" s="42">
        <f>I222-(I222*Cuprins!$H$47)</f>
        <v>17.59</v>
      </c>
      <c r="L222" s="818"/>
    </row>
    <row r="223" spans="1:12" ht="15" customHeight="1" x14ac:dyDescent="0.3">
      <c r="A223" s="106"/>
      <c r="B223" s="773" t="str">
        <f>IFERROR(VLOOKUP(A223,Sheet1!$A$4:$H$2722,5,0),"-")</f>
        <v>-</v>
      </c>
      <c r="C223" s="774" t="e">
        <f>VLOOKUP(#REF!,Sheet1!$A$4:$H$2722,7,1)</f>
        <v>#REF!</v>
      </c>
      <c r="D223" s="775" t="e">
        <f>VLOOKUP(#REF!,Sheet1!$A$4:$H$2722,7,1)</f>
        <v>#REF!</v>
      </c>
      <c r="E223" s="247" t="str">
        <f>IFERROR(VLOOKUP(A223,Sheet1!$A$4:$N$2722,7,1),"-")</f>
        <v>-</v>
      </c>
      <c r="F223" s="247" t="str">
        <f>IFERROR(VLOOKUP(A223,Sheet1!$A$4:$N$2722,9,1),"-")</f>
        <v>-</v>
      </c>
      <c r="G223" s="247" t="str">
        <f>IFERROR(VLOOKUP(A223,Sheet1!$A$4:$N$2722,10,1),"-")</f>
        <v>-</v>
      </c>
      <c r="H223" s="247" t="str">
        <f>IFERROR(VLOOKUP(A223,Sheet1!$A$4:$N$2722,11,1),"-")</f>
        <v>-</v>
      </c>
      <c r="I223" s="26" t="str">
        <f>IFERROR(VLOOKUP($A223,Sheet1!$A$4:$H$2722,8,1),"-")</f>
        <v>-</v>
      </c>
      <c r="J223" s="26" t="str">
        <f>IFERROR(VLOOKUP($A223,Sheet1!$A$4:$H$2722,8,1),"-")</f>
        <v>-</v>
      </c>
      <c r="L223" s="818"/>
    </row>
    <row r="224" spans="1:12" ht="15" customHeight="1" x14ac:dyDescent="0.3">
      <c r="A224" s="108"/>
      <c r="B224" s="614" t="str">
        <f>IFERROR(VLOOKUP(A224,Sheet1!$A$4:$H$2722,5,0),"-")</f>
        <v>-</v>
      </c>
      <c r="C224" s="609" t="e">
        <f>VLOOKUP(#REF!,Sheet1!$A$4:$H$2722,7,1)</f>
        <v>#REF!</v>
      </c>
      <c r="D224" s="615" t="e">
        <f>VLOOKUP(#REF!,Sheet1!$A$4:$H$2722,7,1)</f>
        <v>#REF!</v>
      </c>
      <c r="E224" s="264" t="str">
        <f>IFERROR(VLOOKUP(A224,Sheet1!$A$4:$N$2722,7,1),"-")</f>
        <v>-</v>
      </c>
      <c r="F224" s="238" t="str">
        <f>IFERROR(VLOOKUP(A224,Sheet1!$A$4:$N$2722,9,1),"-")</f>
        <v>-</v>
      </c>
      <c r="G224" s="264" t="str">
        <f>IFERROR(VLOOKUP(A224,Sheet1!$A$4:$N$2722,10,1),"-")</f>
        <v>-</v>
      </c>
      <c r="H224" s="264" t="str">
        <f>IFERROR(VLOOKUP(A224,Sheet1!$A$4:$N$2722,11,1),"-")</f>
        <v>-</v>
      </c>
      <c r="I224" s="302" t="str">
        <f>IFERROR(VLOOKUP($A224,Sheet1!$A$4:$H$2722,8,1),"-")</f>
        <v>-</v>
      </c>
      <c r="J224" s="43" t="str">
        <f>IFERROR(VLOOKUP($A224,Sheet1!$A$4:$H$2722,8,1),"-")</f>
        <v>-</v>
      </c>
      <c r="L224" s="818"/>
    </row>
    <row r="225" spans="1:12" ht="15" customHeight="1" x14ac:dyDescent="0.3">
      <c r="L225" s="494">
        <f>L173+1</f>
        <v>147</v>
      </c>
    </row>
    <row r="226" spans="1:12" ht="15" customHeight="1" x14ac:dyDescent="0.3">
      <c r="A226" s="667"/>
      <c r="B226" s="669" t="s">
        <v>3342</v>
      </c>
      <c r="C226" s="669"/>
      <c r="D226" s="669"/>
      <c r="E226" s="669"/>
      <c r="F226" s="669"/>
      <c r="G226" s="669"/>
      <c r="H226" s="669"/>
      <c r="I226" s="671"/>
      <c r="J226" s="672"/>
      <c r="K226" s="7"/>
      <c r="L226" s="494"/>
    </row>
    <row r="227" spans="1:12" ht="15" customHeight="1" x14ac:dyDescent="0.3">
      <c r="A227" s="668"/>
      <c r="B227" s="670"/>
      <c r="C227" s="670"/>
      <c r="D227" s="670"/>
      <c r="E227" s="670"/>
      <c r="F227" s="670"/>
      <c r="G227" s="670"/>
      <c r="H227" s="670"/>
      <c r="I227" s="673"/>
      <c r="J227" s="674"/>
      <c r="L227" s="819" t="s">
        <v>3341</v>
      </c>
    </row>
    <row r="228" spans="1:12" ht="15" customHeight="1" x14ac:dyDescent="0.3">
      <c r="A228" s="520" t="s">
        <v>2989</v>
      </c>
      <c r="B228" s="630" t="s">
        <v>2996</v>
      </c>
      <c r="C228" s="631"/>
      <c r="D228" s="786"/>
      <c r="E228" s="642" t="s">
        <v>3035</v>
      </c>
      <c r="F228" s="789" t="s">
        <v>2991</v>
      </c>
      <c r="G228" s="789" t="s">
        <v>2990</v>
      </c>
      <c r="H228" s="780" t="s">
        <v>3010</v>
      </c>
      <c r="I228" s="783" t="s">
        <v>3430</v>
      </c>
      <c r="J228" s="498" t="s">
        <v>3430</v>
      </c>
      <c r="L228" s="819"/>
    </row>
    <row r="229" spans="1:12" ht="15" customHeight="1" x14ac:dyDescent="0.3">
      <c r="A229" s="521"/>
      <c r="B229" s="632"/>
      <c r="C229" s="633"/>
      <c r="D229" s="787"/>
      <c r="E229" s="643"/>
      <c r="F229" s="790"/>
      <c r="G229" s="790"/>
      <c r="H229" s="781"/>
      <c r="I229" s="784"/>
      <c r="J229" s="500"/>
      <c r="K229" s="9"/>
      <c r="L229" s="819"/>
    </row>
    <row r="230" spans="1:12" ht="15" customHeight="1" x14ac:dyDescent="0.3">
      <c r="A230" s="785"/>
      <c r="B230" s="634"/>
      <c r="C230" s="635"/>
      <c r="D230" s="788"/>
      <c r="E230" s="644"/>
      <c r="F230" s="791"/>
      <c r="G230" s="791"/>
      <c r="H230" s="782"/>
      <c r="I230" s="784"/>
      <c r="J230" s="500"/>
      <c r="L230" s="819"/>
    </row>
    <row r="231" spans="1:12" ht="15" customHeight="1" x14ac:dyDescent="0.3">
      <c r="A231" s="106">
        <f>Sheet1!A2709</f>
        <v>759057270212</v>
      </c>
      <c r="B231" s="773" t="str">
        <f>IFERROR(VLOOKUP(A231,Sheet1!$A$4:$H$2722,5,0),"-")</f>
        <v xml:space="preserve">Bit PH 2 - 25 mm </v>
      </c>
      <c r="C231" s="774" t="e">
        <f>VLOOKUP(#REF!,Sheet1!$A$4:$H$2722,7,1)</f>
        <v>#REF!</v>
      </c>
      <c r="D231" s="775" t="e">
        <f>VLOOKUP(#REF!,Sheet1!$A$4:$H$2722,7,1)</f>
        <v>#REF!</v>
      </c>
      <c r="E231" s="247" t="str">
        <f>IFERROR(VLOOKUP(A231,Sheet1!$A$4:$N$2722,7,1),"-")</f>
        <v>buc</v>
      </c>
      <c r="F231" s="247">
        <f>IFERROR(VLOOKUP(A231,Sheet1!$A$4:$N$2722,9,1),"-")</f>
        <v>0</v>
      </c>
      <c r="G231" s="247">
        <f>IFERROR(VLOOKUP(A231,Sheet1!$A$4:$N$2722,10,1),"-")</f>
        <v>0</v>
      </c>
      <c r="H231" s="247">
        <f>IFERROR(VLOOKUP(A231,Sheet1!$A$4:$N$2722,11,1),"-")</f>
        <v>0</v>
      </c>
      <c r="I231" s="26">
        <f>IFERROR(VLOOKUP($A231,Sheet1!$A$4:$H$2722,8,1),"-")</f>
        <v>1.57</v>
      </c>
      <c r="J231" s="26">
        <f>I231-(I231*Cuprins!$H$47)</f>
        <v>1.57</v>
      </c>
      <c r="L231" s="819"/>
    </row>
    <row r="232" spans="1:12" ht="15" customHeight="1" x14ac:dyDescent="0.3">
      <c r="A232" s="107">
        <f>Sheet1!A2710</f>
        <v>759057270222</v>
      </c>
      <c r="B232" s="744" t="str">
        <f>IFERROR(VLOOKUP(A232,Sheet1!$A$4:$H$2722,5,0),"-")</f>
        <v xml:space="preserve">Bit PH 3 - 25 mm </v>
      </c>
      <c r="C232" s="728"/>
      <c r="D232" s="745"/>
      <c r="E232" s="235" t="str">
        <f>IFERROR(VLOOKUP(A232,Sheet1!$A$4:$N$2722,7,1),"-")</f>
        <v>buc</v>
      </c>
      <c r="F232" s="237">
        <f>IFERROR(VLOOKUP(A232,Sheet1!$A$4:$N$2722,9,1),"-")</f>
        <v>0</v>
      </c>
      <c r="G232" s="242">
        <f>IFERROR(VLOOKUP(A232,Sheet1!$A$4:$N$2722,10,1),"-")</f>
        <v>0</v>
      </c>
      <c r="H232" s="235">
        <f>IFERROR(VLOOKUP(A232,Sheet1!$A$4:$N$2722,11,1),"-")</f>
        <v>0</v>
      </c>
      <c r="I232" s="292">
        <f>IFERROR(VLOOKUP($A232,Sheet1!$A$4:$H$2722,8,1),"-")</f>
        <v>1.57</v>
      </c>
      <c r="J232" s="42">
        <f>I232-(I232*Cuprins!$H$47)</f>
        <v>1.57</v>
      </c>
      <c r="L232" s="819"/>
    </row>
    <row r="233" spans="1:12" ht="15" customHeight="1" x14ac:dyDescent="0.3">
      <c r="A233" s="106">
        <f>Sheet1!A2711</f>
        <v>759057270452</v>
      </c>
      <c r="B233" s="773" t="str">
        <f>IFERROR(VLOOKUP(A233,Sheet1!$A$4:$H$2722,5,0),"-")</f>
        <v>Bit PZ 1 - 25 mm</v>
      </c>
      <c r="C233" s="774" t="e">
        <f>VLOOKUP(#REF!,Sheet1!$A$4:$H$2722,7,1)</f>
        <v>#REF!</v>
      </c>
      <c r="D233" s="775" t="e">
        <f>VLOOKUP(#REF!,Sheet1!$A$4:$H$2722,7,1)</f>
        <v>#REF!</v>
      </c>
      <c r="E233" s="247" t="str">
        <f>IFERROR(VLOOKUP(A233,Sheet1!$A$4:$N$2722,7,1),"-")</f>
        <v>buc</v>
      </c>
      <c r="F233" s="247">
        <f>IFERROR(VLOOKUP(A233,Sheet1!$A$4:$N$2722,9,1),"-")</f>
        <v>0</v>
      </c>
      <c r="G233" s="247">
        <f>IFERROR(VLOOKUP(A233,Sheet1!$A$4:$N$2722,10,1),"-")</f>
        <v>0</v>
      </c>
      <c r="H233" s="247">
        <f>IFERROR(VLOOKUP(A233,Sheet1!$A$4:$N$2722,11,1),"-")</f>
        <v>0</v>
      </c>
      <c r="I233" s="26">
        <f>IFERROR(VLOOKUP($A233,Sheet1!$A$4:$H$2722,8,1),"-")</f>
        <v>1.57</v>
      </c>
      <c r="J233" s="26">
        <f>I233-(I233*Cuprins!$H$47)</f>
        <v>1.57</v>
      </c>
      <c r="K233" s="7"/>
      <c r="L233" s="819"/>
    </row>
    <row r="234" spans="1:12" ht="15" customHeight="1" x14ac:dyDescent="0.3">
      <c r="A234" s="107">
        <f>Sheet1!A2712</f>
        <v>759057270462</v>
      </c>
      <c r="B234" s="744" t="str">
        <f>IFERROR(VLOOKUP(A234,Sheet1!$A$4:$H$2722,5,0),"-")</f>
        <v>Bit PZ 2 - 25 mm</v>
      </c>
      <c r="C234" s="728" t="e">
        <f>VLOOKUP(#REF!,Sheet1!$A$4:$H$2722,7,1)</f>
        <v>#REF!</v>
      </c>
      <c r="D234" s="745" t="e">
        <f>VLOOKUP(#REF!,Sheet1!$A$4:$H$2722,7,1)</f>
        <v>#REF!</v>
      </c>
      <c r="E234" s="235" t="str">
        <f>IFERROR(VLOOKUP(A234,Sheet1!$A$4:$N$2722,7,1),"-")</f>
        <v>buc</v>
      </c>
      <c r="F234" s="237">
        <f>IFERROR(VLOOKUP(A234,Sheet1!$A$4:$N$2722,9,1),"-")</f>
        <v>0</v>
      </c>
      <c r="G234" s="242">
        <f>IFERROR(VLOOKUP(A234,Sheet1!$A$4:$N$2722,10,1),"-")</f>
        <v>0</v>
      </c>
      <c r="H234" s="235">
        <f>IFERROR(VLOOKUP(A234,Sheet1!$A$4:$N$2722,11,1),"-")</f>
        <v>0</v>
      </c>
      <c r="I234" s="292">
        <f>IFERROR(VLOOKUP($A234,Sheet1!$A$4:$H$2722,8,1),"-")</f>
        <v>1.57</v>
      </c>
      <c r="J234" s="42">
        <f>I234-(I234*Cuprins!$H$47)</f>
        <v>1.57</v>
      </c>
      <c r="L234" s="819"/>
    </row>
    <row r="235" spans="1:12" ht="15" customHeight="1" x14ac:dyDescent="0.3">
      <c r="A235" s="106">
        <f>Sheet1!A2713</f>
        <v>759057270472</v>
      </c>
      <c r="B235" s="773" t="str">
        <f>IFERROR(VLOOKUP(A235,Sheet1!$A$4:$H$2722,5,0),"-")</f>
        <v>Bit PZ 3 - 25 mm</v>
      </c>
      <c r="C235" s="774" t="e">
        <f>VLOOKUP(#REF!,Sheet1!$A$4:$H$2722,7,1)</f>
        <v>#REF!</v>
      </c>
      <c r="D235" s="775" t="e">
        <f>VLOOKUP(#REF!,Sheet1!$A$4:$H$2722,7,1)</f>
        <v>#REF!</v>
      </c>
      <c r="E235" s="247" t="str">
        <f>IFERROR(VLOOKUP(A235,Sheet1!$A$4:$N$2722,7,1),"-")</f>
        <v>buc</v>
      </c>
      <c r="F235" s="247">
        <f>IFERROR(VLOOKUP(A235,Sheet1!$A$4:$N$2722,9,1),"-")</f>
        <v>0</v>
      </c>
      <c r="G235" s="247">
        <f>IFERROR(VLOOKUP(A235,Sheet1!$A$4:$N$2722,10,1),"-")</f>
        <v>0</v>
      </c>
      <c r="H235" s="247">
        <f>IFERROR(VLOOKUP(A235,Sheet1!$A$4:$N$2722,11,1),"-")</f>
        <v>0</v>
      </c>
      <c r="I235" s="26">
        <f>IFERROR(VLOOKUP($A235,Sheet1!$A$4:$H$2722,8,1),"-")</f>
        <v>1.57</v>
      </c>
      <c r="J235" s="26">
        <f>I235-(I235*Cuprins!$H$47)</f>
        <v>1.57</v>
      </c>
      <c r="L235" s="819"/>
    </row>
    <row r="236" spans="1:12" ht="15" customHeight="1" x14ac:dyDescent="0.3">
      <c r="A236" s="107">
        <f>Sheet1!A2714</f>
        <v>759057270842</v>
      </c>
      <c r="B236" s="744" t="str">
        <f>IFERROR(VLOOKUP(A236,Sheet1!$A$4:$H$2722,5,0),"-")</f>
        <v>Bit SW  4 - 25 mm</v>
      </c>
      <c r="C236" s="728" t="e">
        <f>VLOOKUP(#REF!,Sheet1!$A$4:$H$2722,7,1)</f>
        <v>#REF!</v>
      </c>
      <c r="D236" s="745" t="e">
        <f>VLOOKUP(#REF!,Sheet1!$A$4:$H$2722,7,1)</f>
        <v>#REF!</v>
      </c>
      <c r="E236" s="235" t="str">
        <f>IFERROR(VLOOKUP(A236,Sheet1!$A$4:$N$2722,7,1),"-")</f>
        <v>buc</v>
      </c>
      <c r="F236" s="237">
        <f>IFERROR(VLOOKUP(A236,Sheet1!$A$4:$N$2722,9,1),"-")</f>
        <v>0</v>
      </c>
      <c r="G236" s="242">
        <f>IFERROR(VLOOKUP(A236,Sheet1!$A$4:$N$2722,10,1),"-")</f>
        <v>0</v>
      </c>
      <c r="H236" s="235">
        <f>IFERROR(VLOOKUP(A236,Sheet1!$A$4:$N$2722,11,1),"-")</f>
        <v>0</v>
      </c>
      <c r="I236" s="292">
        <f>IFERROR(VLOOKUP($A236,Sheet1!$A$4:$H$2722,8,1),"-")</f>
        <v>3.05</v>
      </c>
      <c r="J236" s="42">
        <f>I236-(I236*Cuprins!$H$47)</f>
        <v>3.05</v>
      </c>
      <c r="L236" s="819"/>
    </row>
    <row r="237" spans="1:12" ht="15" customHeight="1" x14ac:dyDescent="0.3">
      <c r="A237" s="106">
        <f>Sheet1!A2715</f>
        <v>759057273212</v>
      </c>
      <c r="B237" s="773" t="str">
        <f>IFERROR(VLOOKUP(A237,Sheet1!$A$4:$H$2722,5,0),"-")</f>
        <v>Bit PH 2 TIN - 25 mm</v>
      </c>
      <c r="C237" s="774" t="e">
        <f>VLOOKUP(#REF!,Sheet1!$A$4:$H$2722,7,1)</f>
        <v>#REF!</v>
      </c>
      <c r="D237" s="775" t="e">
        <f>VLOOKUP(#REF!,Sheet1!$A$4:$H$2722,7,1)</f>
        <v>#REF!</v>
      </c>
      <c r="E237" s="247" t="str">
        <f>IFERROR(VLOOKUP(A237,Sheet1!$A$4:$N$2722,7,1),"-")</f>
        <v>buc</v>
      </c>
      <c r="F237" s="247">
        <f>IFERROR(VLOOKUP(A237,Sheet1!$A$4:$N$2722,9,1),"-")</f>
        <v>0</v>
      </c>
      <c r="G237" s="247">
        <f>IFERROR(VLOOKUP(A237,Sheet1!$A$4:$N$2722,10,1),"-")</f>
        <v>0</v>
      </c>
      <c r="H237" s="247">
        <f>IFERROR(VLOOKUP(A237,Sheet1!$A$4:$N$2722,11,1),"-")</f>
        <v>0</v>
      </c>
      <c r="I237" s="26">
        <f>IFERROR(VLOOKUP($A237,Sheet1!$A$4:$H$2722,8,1),"-")</f>
        <v>5.43</v>
      </c>
      <c r="J237" s="26">
        <f>I237-(I237*Cuprins!$H$47)</f>
        <v>5.43</v>
      </c>
      <c r="L237" s="819"/>
    </row>
    <row r="238" spans="1:12" ht="15" customHeight="1" x14ac:dyDescent="0.3">
      <c r="A238" s="107">
        <f>Sheet1!A2716</f>
        <v>759057273462</v>
      </c>
      <c r="B238" s="744" t="str">
        <f>IFERROR(VLOOKUP(A238,Sheet1!$A$4:$H$2722,5,0),"-")</f>
        <v>Bit PZ 2 TIN - 25 mm</v>
      </c>
      <c r="C238" s="728" t="e">
        <f>VLOOKUP(#REF!,Sheet1!$A$4:$H$2722,7,1)</f>
        <v>#REF!</v>
      </c>
      <c r="D238" s="745" t="e">
        <f>VLOOKUP(#REF!,Sheet1!$A$4:$H$2722,7,1)</f>
        <v>#REF!</v>
      </c>
      <c r="E238" s="235" t="str">
        <f>IFERROR(VLOOKUP(A238,Sheet1!$A$4:$N$2722,7,1),"-")</f>
        <v>buc</v>
      </c>
      <c r="F238" s="237">
        <f>IFERROR(VLOOKUP(A238,Sheet1!$A$4:$N$2722,9,1),"-")</f>
        <v>0</v>
      </c>
      <c r="G238" s="242">
        <f>IFERROR(VLOOKUP(A238,Sheet1!$A$4:$N$2722,10,1),"-")</f>
        <v>0</v>
      </c>
      <c r="H238" s="235">
        <f>IFERROR(VLOOKUP(A238,Sheet1!$A$4:$N$2722,11,1),"-")</f>
        <v>0</v>
      </c>
      <c r="I238" s="292">
        <f>IFERROR(VLOOKUP($A238,Sheet1!$A$4:$H$2722,8,1),"-")</f>
        <v>5.43</v>
      </c>
      <c r="J238" s="42">
        <f>I238-(I238*Cuprins!$H$47)</f>
        <v>5.43</v>
      </c>
      <c r="K238" s="9"/>
      <c r="L238" s="819"/>
    </row>
    <row r="239" spans="1:12" ht="15" customHeight="1" x14ac:dyDescent="0.3">
      <c r="A239" s="106">
        <f>Sheet1!A2717</f>
        <v>759057275212</v>
      </c>
      <c r="B239" s="773" t="str">
        <f>IFERROR(VLOOKUP(A239,Sheet1!$A$4:$H$2722,5,0),"-")</f>
        <v>Bit PH 2 - 50 mm</v>
      </c>
      <c r="C239" s="774" t="e">
        <f>VLOOKUP(#REF!,Sheet1!$A$4:$H$2722,7,1)</f>
        <v>#REF!</v>
      </c>
      <c r="D239" s="775" t="e">
        <f>VLOOKUP(#REF!,Sheet1!$A$4:$H$2722,7,1)</f>
        <v>#REF!</v>
      </c>
      <c r="E239" s="247" t="str">
        <f>IFERROR(VLOOKUP(A239,Sheet1!$A$4:$N$2722,7,1),"-")</f>
        <v>buc</v>
      </c>
      <c r="F239" s="247">
        <f>IFERROR(VLOOKUP(A239,Sheet1!$A$4:$N$2722,9,1),"-")</f>
        <v>0</v>
      </c>
      <c r="G239" s="247">
        <f>IFERROR(VLOOKUP(A239,Sheet1!$A$4:$N$2722,10,1),"-")</f>
        <v>0</v>
      </c>
      <c r="H239" s="247">
        <f>IFERROR(VLOOKUP(A239,Sheet1!$A$4:$N$2722,11,1),"-")</f>
        <v>0</v>
      </c>
      <c r="I239" s="26">
        <f>IFERROR(VLOOKUP($A239,Sheet1!$A$4:$H$2722,8,1),"-")</f>
        <v>5.28</v>
      </c>
      <c r="J239" s="26">
        <f>I239-(I239*Cuprins!$H$47)</f>
        <v>5.28</v>
      </c>
      <c r="L239" s="819"/>
    </row>
    <row r="240" spans="1:12" ht="15" customHeight="1" x14ac:dyDescent="0.3">
      <c r="A240" s="107">
        <f>Sheet1!A2718</f>
        <v>759057275462</v>
      </c>
      <c r="B240" s="744" t="str">
        <f>IFERROR(VLOOKUP(A240,Sheet1!$A$4:$H$2722,5,0),"-")</f>
        <v>Bit PZ 2 - 50 mm</v>
      </c>
      <c r="C240" s="728" t="e">
        <f>VLOOKUP(#REF!,Sheet1!$A$4:$H$2722,7,1)</f>
        <v>#REF!</v>
      </c>
      <c r="D240" s="745" t="e">
        <f>VLOOKUP(#REF!,Sheet1!$A$4:$H$2722,7,1)</f>
        <v>#REF!</v>
      </c>
      <c r="E240" s="235" t="str">
        <f>IFERROR(VLOOKUP(A240,Sheet1!$A$4:$N$2722,7,1),"-")</f>
        <v>buc</v>
      </c>
      <c r="F240" s="237">
        <f>IFERROR(VLOOKUP(A240,Sheet1!$A$4:$N$2722,9,1),"-")</f>
        <v>0</v>
      </c>
      <c r="G240" s="242">
        <f>IFERROR(VLOOKUP(A240,Sheet1!$A$4:$N$2722,10,1),"-")</f>
        <v>0</v>
      </c>
      <c r="H240" s="235">
        <f>IFERROR(VLOOKUP(A240,Sheet1!$A$4:$N$2722,11,1),"-")</f>
        <v>0</v>
      </c>
      <c r="I240" s="292">
        <f>IFERROR(VLOOKUP($A240,Sheet1!$A$4:$H$2722,8,1),"-")</f>
        <v>5.28</v>
      </c>
      <c r="J240" s="42">
        <f>I240-(I240*Cuprins!$H$47)</f>
        <v>5.28</v>
      </c>
      <c r="L240" s="819"/>
    </row>
    <row r="241" spans="1:12" ht="15" customHeight="1" x14ac:dyDescent="0.3">
      <c r="A241" s="106">
        <f>Sheet1!A2719</f>
        <v>759057295042</v>
      </c>
      <c r="B241" s="773" t="str">
        <f>IFERROR(VLOOKUP(A241,Sheet1!$A$4:$H$2722,5,0),"-")</f>
        <v>Bit TX 15 - 25 mm</v>
      </c>
      <c r="C241" s="774" t="e">
        <f>VLOOKUP(#REF!,Sheet1!$A$4:$H$2722,7,1)</f>
        <v>#REF!</v>
      </c>
      <c r="D241" s="775" t="e">
        <f>VLOOKUP(#REF!,Sheet1!$A$4:$H$2722,7,1)</f>
        <v>#REF!</v>
      </c>
      <c r="E241" s="247" t="str">
        <f>IFERROR(VLOOKUP(A241,Sheet1!$A$4:$N$2722,7,1),"-")</f>
        <v>buc</v>
      </c>
      <c r="F241" s="247">
        <f>IFERROR(VLOOKUP(A241,Sheet1!$A$4:$N$2722,9,1),"-")</f>
        <v>0</v>
      </c>
      <c r="G241" s="247">
        <f>IFERROR(VLOOKUP(A241,Sheet1!$A$4:$N$2722,10,1),"-")</f>
        <v>0</v>
      </c>
      <c r="H241" s="247">
        <f>IFERROR(VLOOKUP(A241,Sheet1!$A$4:$N$2722,11,1),"-")</f>
        <v>0</v>
      </c>
      <c r="I241" s="26">
        <f>IFERROR(VLOOKUP($A241,Sheet1!$A$4:$H$2722,8,1),"-")</f>
        <v>2.2599999999999998</v>
      </c>
      <c r="J241" s="26">
        <f>I241-(I241*Cuprins!$H$47)</f>
        <v>2.2599999999999998</v>
      </c>
      <c r="L241" s="819"/>
    </row>
    <row r="242" spans="1:12" ht="15" customHeight="1" x14ac:dyDescent="0.3">
      <c r="A242" s="107">
        <f>Sheet1!A2720</f>
        <v>759057295082</v>
      </c>
      <c r="B242" s="744" t="str">
        <f>IFERROR(VLOOKUP(A242,Sheet1!$A$4:$H$2722,5,0),"-")</f>
        <v>Bit TX 30 - 25 mm</v>
      </c>
      <c r="C242" s="728" t="e">
        <f>VLOOKUP(#REF!,Sheet1!$A$4:$H$2722,7,1)</f>
        <v>#REF!</v>
      </c>
      <c r="D242" s="745" t="e">
        <f>VLOOKUP(#REF!,Sheet1!$A$4:$H$2722,7,1)</f>
        <v>#REF!</v>
      </c>
      <c r="E242" s="235" t="str">
        <f>IFERROR(VLOOKUP(A242,Sheet1!$A$4:$N$2722,7,1),"-")</f>
        <v>buc</v>
      </c>
      <c r="F242" s="237">
        <f>IFERROR(VLOOKUP(A242,Sheet1!$A$4:$N$2722,9,1),"-")</f>
        <v>0</v>
      </c>
      <c r="G242" s="242">
        <f>IFERROR(VLOOKUP(A242,Sheet1!$A$4:$N$2722,10,1),"-")</f>
        <v>0</v>
      </c>
      <c r="H242" s="235">
        <f>IFERROR(VLOOKUP(A242,Sheet1!$A$4:$N$2722,11,1),"-")</f>
        <v>0</v>
      </c>
      <c r="I242" s="292">
        <f>IFERROR(VLOOKUP($A242,Sheet1!$A$4:$H$2722,8,1),"-")</f>
        <v>2.2599999999999998</v>
      </c>
      <c r="J242" s="42">
        <f>I242-(I242*Cuprins!$H$47)</f>
        <v>2.2599999999999998</v>
      </c>
      <c r="L242" s="819"/>
    </row>
    <row r="243" spans="1:12" ht="15" customHeight="1" x14ac:dyDescent="0.3">
      <c r="A243" s="106">
        <f>Sheet1!A2721</f>
        <v>759057295092</v>
      </c>
      <c r="B243" s="773" t="str">
        <f>IFERROR(VLOOKUP(A243,Sheet1!$A$4:$H$2722,5,0),"-")</f>
        <v>Bit TX 40 - 25 mm</v>
      </c>
      <c r="C243" s="774" t="e">
        <f>VLOOKUP(#REF!,Sheet1!$A$4:$H$2722,7,1)</f>
        <v>#REF!</v>
      </c>
      <c r="D243" s="775" t="e">
        <f>VLOOKUP(#REF!,Sheet1!$A$4:$H$2722,7,1)</f>
        <v>#REF!</v>
      </c>
      <c r="E243" s="247" t="str">
        <f>IFERROR(VLOOKUP(A243,Sheet1!$A$4:$N$2722,7,1),"-")</f>
        <v>buc</v>
      </c>
      <c r="F243" s="247">
        <f>IFERROR(VLOOKUP(A243,Sheet1!$A$4:$N$2722,9,1),"-")</f>
        <v>0</v>
      </c>
      <c r="G243" s="247">
        <f>IFERROR(VLOOKUP(A243,Sheet1!$A$4:$N$2722,10,1),"-")</f>
        <v>0</v>
      </c>
      <c r="H243" s="247">
        <f>IFERROR(VLOOKUP(A243,Sheet1!$A$4:$N$2722,11,1),"-")</f>
        <v>0</v>
      </c>
      <c r="I243" s="26">
        <f>IFERROR(VLOOKUP($A243,Sheet1!$A$4:$H$2722,8,1),"-")</f>
        <v>2.2599999999999998</v>
      </c>
      <c r="J243" s="26">
        <f>I243-(I243*Cuprins!$H$47)</f>
        <v>2.2599999999999998</v>
      </c>
      <c r="L243" s="819"/>
    </row>
    <row r="244" spans="1:12" ht="15" customHeight="1" x14ac:dyDescent="0.3">
      <c r="A244" s="108">
        <f>Sheet1!A2722</f>
        <v>759057550700</v>
      </c>
      <c r="B244" s="614" t="str">
        <f>IFERROR(VLOOKUP(A244,Sheet1!$A$4:$H$2722,5,0),"-")</f>
        <v>Arbore de centrare 5507</v>
      </c>
      <c r="C244" s="609" t="e">
        <f>VLOOKUP(#REF!,Sheet1!$A$4:$H$2722,7,1)</f>
        <v>#REF!</v>
      </c>
      <c r="D244" s="615" t="e">
        <f>VLOOKUP(#REF!,Sheet1!$A$4:$H$2722,7,1)</f>
        <v>#REF!</v>
      </c>
      <c r="E244" s="264" t="str">
        <f>IFERROR(VLOOKUP(A244,Sheet1!$A$4:$N$2722,7,1),"-")</f>
        <v>buc</v>
      </c>
      <c r="F244" s="238">
        <f>IFERROR(VLOOKUP(A244,Sheet1!$A$4:$N$2722,9,1),"-")</f>
        <v>0</v>
      </c>
      <c r="G244" s="264">
        <f>IFERROR(VLOOKUP(A244,Sheet1!$A$4:$N$2722,10,1),"-")</f>
        <v>0</v>
      </c>
      <c r="H244" s="264">
        <f>IFERROR(VLOOKUP(A244,Sheet1!$A$4:$N$2722,11,1),"-")</f>
        <v>0</v>
      </c>
      <c r="I244" s="302">
        <f>IFERROR(VLOOKUP($A244,Sheet1!$A$4:$H$2722,8,1),"-")</f>
        <v>50.82</v>
      </c>
      <c r="J244" s="43">
        <f>I244-(I244*Cuprins!$H$47)</f>
        <v>50.82</v>
      </c>
      <c r="L244" s="819"/>
    </row>
    <row r="245" spans="1:12" ht="15" customHeight="1" x14ac:dyDescent="0.3">
      <c r="L245" s="819"/>
    </row>
    <row r="246" spans="1:12" ht="15" customHeight="1" x14ac:dyDescent="0.3">
      <c r="L246" s="819"/>
    </row>
    <row r="247" spans="1:12" ht="15" customHeight="1" x14ac:dyDescent="0.3">
      <c r="L247" s="819"/>
    </row>
    <row r="248" spans="1:12" ht="15" customHeight="1" x14ac:dyDescent="0.3">
      <c r="L248" s="819"/>
    </row>
    <row r="249" spans="1:12" ht="15" customHeight="1" x14ac:dyDescent="0.3">
      <c r="L249" s="819"/>
    </row>
    <row r="250" spans="1:12" ht="15" customHeight="1" x14ac:dyDescent="0.3">
      <c r="L250" s="819"/>
    </row>
    <row r="251" spans="1:12" ht="15" customHeight="1" x14ac:dyDescent="0.3">
      <c r="L251" s="819"/>
    </row>
    <row r="252" spans="1:12" ht="15" customHeight="1" x14ac:dyDescent="0.3">
      <c r="L252" s="819"/>
    </row>
    <row r="253" spans="1:12" ht="15" customHeight="1" x14ac:dyDescent="0.3">
      <c r="L253" s="819"/>
    </row>
    <row r="254" spans="1:12" ht="15" customHeight="1" x14ac:dyDescent="0.3">
      <c r="L254" s="819"/>
    </row>
    <row r="255" spans="1:12" ht="15" customHeight="1" x14ac:dyDescent="0.3">
      <c r="L255" s="819"/>
    </row>
    <row r="256" spans="1:12" ht="15" customHeight="1" x14ac:dyDescent="0.3">
      <c r="L256" s="819"/>
    </row>
    <row r="257" spans="12:12" ht="15" customHeight="1" x14ac:dyDescent="0.3">
      <c r="L257" s="819"/>
    </row>
    <row r="258" spans="12:12" ht="15" customHeight="1" x14ac:dyDescent="0.3">
      <c r="L258" s="819"/>
    </row>
    <row r="259" spans="12:12" ht="15" customHeight="1" x14ac:dyDescent="0.3">
      <c r="L259" s="819"/>
    </row>
    <row r="260" spans="12:12" ht="15" customHeight="1" x14ac:dyDescent="0.3">
      <c r="L260" s="819"/>
    </row>
    <row r="261" spans="12:12" ht="15" customHeight="1" x14ac:dyDescent="0.3">
      <c r="L261" s="819"/>
    </row>
  </sheetData>
  <mergeCells count="259">
    <mergeCell ref="L225:L226"/>
    <mergeCell ref="L227:L261"/>
    <mergeCell ref="B104:D104"/>
    <mergeCell ref="B118:D118"/>
    <mergeCell ref="B136:D136"/>
    <mergeCell ref="B166:D166"/>
    <mergeCell ref="B199:D199"/>
    <mergeCell ref="B218:D218"/>
    <mergeCell ref="B232:D232"/>
    <mergeCell ref="L158:L172"/>
    <mergeCell ref="L173:L174"/>
    <mergeCell ref="L175:L209"/>
    <mergeCell ref="L210:L224"/>
    <mergeCell ref="B242:D242"/>
    <mergeCell ref="B243:D243"/>
    <mergeCell ref="B244:D244"/>
    <mergeCell ref="B239:D239"/>
    <mergeCell ref="B240:D240"/>
    <mergeCell ref="B241:D241"/>
    <mergeCell ref="B237:D237"/>
    <mergeCell ref="B238:D238"/>
    <mergeCell ref="B233:D233"/>
    <mergeCell ref="B234:D234"/>
    <mergeCell ref="B235:D235"/>
    <mergeCell ref="L2:L16"/>
    <mergeCell ref="L17:L18"/>
    <mergeCell ref="L19:L53"/>
    <mergeCell ref="L54:L68"/>
    <mergeCell ref="L69:L70"/>
    <mergeCell ref="L71:L105"/>
    <mergeCell ref="L106:L120"/>
    <mergeCell ref="L121:L122"/>
    <mergeCell ref="L123:L157"/>
    <mergeCell ref="A226:A227"/>
    <mergeCell ref="B226:H227"/>
    <mergeCell ref="I226:J227"/>
    <mergeCell ref="A228:A230"/>
    <mergeCell ref="B228:D230"/>
    <mergeCell ref="E228:E230"/>
    <mergeCell ref="F228:F230"/>
    <mergeCell ref="G228:G230"/>
    <mergeCell ref="H228:H230"/>
    <mergeCell ref="I228:I230"/>
    <mergeCell ref="J228:J230"/>
    <mergeCell ref="A212:A213"/>
    <mergeCell ref="B212:H213"/>
    <mergeCell ref="I212:J213"/>
    <mergeCell ref="A214:A216"/>
    <mergeCell ref="B214:D216"/>
    <mergeCell ref="E214:E216"/>
    <mergeCell ref="F214:F216"/>
    <mergeCell ref="G214:G216"/>
    <mergeCell ref="H214:H216"/>
    <mergeCell ref="I214:I216"/>
    <mergeCell ref="J214:J216"/>
    <mergeCell ref="A193:A194"/>
    <mergeCell ref="B193:H194"/>
    <mergeCell ref="I193:J194"/>
    <mergeCell ref="A195:A197"/>
    <mergeCell ref="B195:D197"/>
    <mergeCell ref="E195:E197"/>
    <mergeCell ref="F195:F197"/>
    <mergeCell ref="G195:G197"/>
    <mergeCell ref="H195:H197"/>
    <mergeCell ref="I195:I197"/>
    <mergeCell ref="J195:J197"/>
    <mergeCell ref="A160:A161"/>
    <mergeCell ref="B160:H161"/>
    <mergeCell ref="I160:J161"/>
    <mergeCell ref="A162:A164"/>
    <mergeCell ref="B162:D164"/>
    <mergeCell ref="E162:E164"/>
    <mergeCell ref="F162:F164"/>
    <mergeCell ref="G162:G164"/>
    <mergeCell ref="H162:H164"/>
    <mergeCell ref="I162:I164"/>
    <mergeCell ref="J162:J164"/>
    <mergeCell ref="A130:A131"/>
    <mergeCell ref="B130:H131"/>
    <mergeCell ref="I130:J131"/>
    <mergeCell ref="A132:A134"/>
    <mergeCell ref="B132:D134"/>
    <mergeCell ref="E132:E134"/>
    <mergeCell ref="F132:F134"/>
    <mergeCell ref="G132:G134"/>
    <mergeCell ref="H132:H134"/>
    <mergeCell ref="I132:I134"/>
    <mergeCell ref="J132:J134"/>
    <mergeCell ref="A112:A113"/>
    <mergeCell ref="B112:H113"/>
    <mergeCell ref="I112:J113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89:A191"/>
    <mergeCell ref="B189:H191"/>
    <mergeCell ref="I189:J191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26:A27"/>
    <mergeCell ref="B26:H27"/>
    <mergeCell ref="I26:J27"/>
    <mergeCell ref="A28:A30"/>
    <mergeCell ref="B28:D30"/>
    <mergeCell ref="E28:E30"/>
    <mergeCell ref="F28:F30"/>
    <mergeCell ref="G28:G30"/>
    <mergeCell ref="H28:H30"/>
    <mergeCell ref="I28:I30"/>
    <mergeCell ref="A4:A6"/>
    <mergeCell ref="B4:H6"/>
    <mergeCell ref="I4:J6"/>
    <mergeCell ref="A56:A58"/>
    <mergeCell ref="B56:H58"/>
    <mergeCell ref="I56:J58"/>
    <mergeCell ref="A108:A110"/>
    <mergeCell ref="B108:H110"/>
    <mergeCell ref="I108:J110"/>
    <mergeCell ref="J28:J30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B14:D14"/>
    <mergeCell ref="B32:D32"/>
    <mergeCell ref="B66:D66"/>
    <mergeCell ref="B219:D219"/>
    <mergeCell ref="B220:D220"/>
    <mergeCell ref="B221:D221"/>
    <mergeCell ref="B236:D236"/>
    <mergeCell ref="B231:D231"/>
    <mergeCell ref="B222:D222"/>
    <mergeCell ref="B223:D223"/>
    <mergeCell ref="B224:D224"/>
    <mergeCell ref="B209:D209"/>
    <mergeCell ref="B217:D217"/>
    <mergeCell ref="B203:D203"/>
    <mergeCell ref="B204:D204"/>
    <mergeCell ref="B205:D205"/>
    <mergeCell ref="B206:D206"/>
    <mergeCell ref="B207:D207"/>
    <mergeCell ref="B208:D208"/>
    <mergeCell ref="B200:D200"/>
    <mergeCell ref="B201:D201"/>
    <mergeCell ref="B202:D202"/>
    <mergeCell ref="B198:D198"/>
    <mergeCell ref="B184:D184"/>
    <mergeCell ref="B185:D185"/>
    <mergeCell ref="B186:D186"/>
    <mergeCell ref="B181:D181"/>
    <mergeCell ref="B182:D182"/>
    <mergeCell ref="B183:D183"/>
    <mergeCell ref="B178:D178"/>
    <mergeCell ref="B179:D179"/>
    <mergeCell ref="B180:D180"/>
    <mergeCell ref="B175:D175"/>
    <mergeCell ref="B176:D176"/>
    <mergeCell ref="B177:D177"/>
    <mergeCell ref="B139:D139"/>
    <mergeCell ref="B140:D140"/>
    <mergeCell ref="B141:D141"/>
    <mergeCell ref="B135:D135"/>
    <mergeCell ref="B137:D137"/>
    <mergeCell ref="B138:D138"/>
    <mergeCell ref="B165:D165"/>
    <mergeCell ref="B172:D172"/>
    <mergeCell ref="B173:D173"/>
    <mergeCell ref="B174:D174"/>
    <mergeCell ref="B169:D169"/>
    <mergeCell ref="B170:D170"/>
    <mergeCell ref="B171:D171"/>
    <mergeCell ref="B167:D167"/>
    <mergeCell ref="B168:D168"/>
    <mergeCell ref="B142:D142"/>
    <mergeCell ref="B124:D124"/>
    <mergeCell ref="B125:D125"/>
    <mergeCell ref="B126:D126"/>
    <mergeCell ref="B121:D121"/>
    <mergeCell ref="B122:D122"/>
    <mergeCell ref="B123:D123"/>
    <mergeCell ref="B127:D127"/>
    <mergeCell ref="B128:D128"/>
    <mergeCell ref="B105:D105"/>
    <mergeCell ref="B117:D117"/>
    <mergeCell ref="B119:D119"/>
    <mergeCell ref="B120:D120"/>
    <mergeCell ref="B101:D101"/>
    <mergeCell ref="B102:D102"/>
    <mergeCell ref="B103:D103"/>
    <mergeCell ref="B98:D98"/>
    <mergeCell ref="B99:D99"/>
    <mergeCell ref="B100:D100"/>
    <mergeCell ref="B95:D95"/>
    <mergeCell ref="B96:D96"/>
    <mergeCell ref="B97:D97"/>
    <mergeCell ref="B92:D92"/>
    <mergeCell ref="B93:D93"/>
    <mergeCell ref="B94:D94"/>
    <mergeCell ref="B89:D89"/>
    <mergeCell ref="B90:D90"/>
    <mergeCell ref="B91:D91"/>
    <mergeCell ref="B86:D86"/>
    <mergeCell ref="B87:D87"/>
    <mergeCell ref="B88:D88"/>
    <mergeCell ref="B82:D82"/>
    <mergeCell ref="B83:D83"/>
    <mergeCell ref="B84:D84"/>
    <mergeCell ref="B85:D85"/>
    <mergeCell ref="B78:D78"/>
    <mergeCell ref="B79:D79"/>
    <mergeCell ref="B80:D80"/>
    <mergeCell ref="B81:D81"/>
    <mergeCell ref="B76:D76"/>
    <mergeCell ref="B77:D77"/>
    <mergeCell ref="B72:D72"/>
    <mergeCell ref="B73:D73"/>
    <mergeCell ref="B74:D74"/>
    <mergeCell ref="B71:D71"/>
    <mergeCell ref="B65:D65"/>
    <mergeCell ref="B67:D67"/>
    <mergeCell ref="B68:D68"/>
    <mergeCell ref="B75:D75"/>
    <mergeCell ref="B69:D69"/>
    <mergeCell ref="B70:D70"/>
    <mergeCell ref="B16:D16"/>
    <mergeCell ref="B17:D17"/>
    <mergeCell ref="B36:D36"/>
    <mergeCell ref="B33:D33"/>
    <mergeCell ref="B34:D34"/>
    <mergeCell ref="B35:D35"/>
    <mergeCell ref="B18:D18"/>
    <mergeCell ref="B13:D13"/>
    <mergeCell ref="B15:D15"/>
    <mergeCell ref="B22:D22"/>
    <mergeCell ref="B31:D31"/>
    <mergeCell ref="B19:D19"/>
    <mergeCell ref="B20:D20"/>
    <mergeCell ref="B21:D21"/>
  </mergeCells>
  <hyperlinks>
    <hyperlink ref="A1" location="Cuprins!A1" display="cuprins" xr:uid="{00000000-0004-0000-2900-000000000000}"/>
    <hyperlink ref="C1" location="'Fisa de proiect'!A1" display="Fisa de Proiect" xr:uid="{00000000-0004-0000-29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A4A6"/>
  </sheetPr>
  <dimension ref="A1:L313"/>
  <sheetViews>
    <sheetView view="pageBreakPreview" topLeftCell="C1" zoomScale="81" zoomScaleNormal="130" zoomScaleSheetLayoutView="115" workbookViewId="0">
      <pane ySplit="1" topLeftCell="A2" activePane="bottomLeft" state="frozen"/>
      <selection pane="bottomLeft" activeCell="L17" sqref="L17:L18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20" t="s">
        <v>3561</v>
      </c>
    </row>
    <row r="3" spans="1:12" ht="15" customHeight="1" thickBot="1" x14ac:dyDescent="0.35">
      <c r="L3" s="820"/>
    </row>
    <row r="4" spans="1:12" ht="15" customHeight="1" x14ac:dyDescent="0.3">
      <c r="A4" s="686"/>
      <c r="B4" s="794" t="s">
        <v>3559</v>
      </c>
      <c r="C4" s="794"/>
      <c r="D4" s="794"/>
      <c r="E4" s="794"/>
      <c r="F4" s="794"/>
      <c r="G4" s="794"/>
      <c r="H4" s="794"/>
      <c r="I4" s="738"/>
      <c r="J4" s="664"/>
      <c r="L4" s="820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20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20"/>
    </row>
    <row r="7" spans="1:12" ht="15" customHeight="1" x14ac:dyDescent="0.3">
      <c r="A7" s="1"/>
      <c r="B7" s="381"/>
      <c r="C7" s="4"/>
      <c r="D7" s="4"/>
      <c r="E7" s="4"/>
      <c r="F7" s="4"/>
      <c r="G7" s="4"/>
      <c r="H7" s="5"/>
      <c r="I7" s="3"/>
      <c r="J7" s="3"/>
      <c r="K7" s="7"/>
      <c r="L7" s="820"/>
    </row>
    <row r="8" spans="1:12" ht="15" customHeight="1" x14ac:dyDescent="0.3">
      <c r="A8" s="667"/>
      <c r="B8" s="669" t="s">
        <v>3605</v>
      </c>
      <c r="C8" s="669"/>
      <c r="D8" s="669"/>
      <c r="E8" s="669"/>
      <c r="F8" s="669"/>
      <c r="G8" s="669"/>
      <c r="H8" s="669"/>
      <c r="I8" s="671"/>
      <c r="J8" s="672"/>
      <c r="L8" s="820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20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3430</v>
      </c>
      <c r="L10" s="820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20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20"/>
    </row>
    <row r="13" spans="1:12" ht="15" customHeight="1" x14ac:dyDescent="0.3">
      <c r="A13" s="106">
        <f>Sheet1!A2364</f>
        <v>602036100200</v>
      </c>
      <c r="B13" s="773" t="str">
        <f>IFERROR(VLOOKUP(A13,Sheet1!$A$4:$H$2722,5,0),"-")</f>
        <v>Saltea lamelara Larock 32 ALS 20 mm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 xml:space="preserve">mp </v>
      </c>
      <c r="F13" s="247">
        <f>IFERROR(VLOOKUP(A13,Sheet1!$A$4:$N$2722,9,1),"-")</f>
        <v>20</v>
      </c>
      <c r="G13" s="247">
        <f>IFERROR(VLOOKUP(A13,Sheet1!$A$4:$N$2722,10,1),"-")</f>
        <v>1000</v>
      </c>
      <c r="H13" s="247">
        <f>IFERROR(VLOOKUP(A13,Sheet1!$A$4:$N$2722,11,1),"-")</f>
        <v>12000</v>
      </c>
      <c r="I13" s="26">
        <f>IFERROR(VLOOKUP($A13,Sheet1!$A$4:$H$2722,8,1),"-")</f>
        <v>15.81</v>
      </c>
      <c r="J13" s="26">
        <f>I13-(I13*Cuprins!$H$46)</f>
        <v>15.81</v>
      </c>
      <c r="L13" s="820"/>
    </row>
    <row r="14" spans="1:12" ht="15" customHeight="1" x14ac:dyDescent="0.3">
      <c r="A14" s="107">
        <f>Sheet1!A2365</f>
        <v>602036100300</v>
      </c>
      <c r="B14" s="744" t="str">
        <f>IFERROR(VLOOKUP(A14,Sheet1!$A$4:$H$2722,5,0),"-")</f>
        <v>Saltea lamelara Larock 32 ALS 30 mm</v>
      </c>
      <c r="C14" s="728"/>
      <c r="D14" s="745"/>
      <c r="E14" s="235" t="str">
        <f>IFERROR(VLOOKUP(A14,Sheet1!$A$4:$N$2722,7,1),"-")</f>
        <v xml:space="preserve">mp </v>
      </c>
      <c r="F14" s="237">
        <f>IFERROR(VLOOKUP(A14,Sheet1!$A$4:$N$2722,9,1),"-")</f>
        <v>30</v>
      </c>
      <c r="G14" s="242">
        <f>IFERROR(VLOOKUP(A14,Sheet1!$A$4:$N$2722,10,1),"-")</f>
        <v>1000</v>
      </c>
      <c r="H14" s="235">
        <f>IFERROR(VLOOKUP(A14,Sheet1!$A$4:$N$2722,11,1),"-")</f>
        <v>8000</v>
      </c>
      <c r="I14" s="292">
        <f>IFERROR(VLOOKUP($A14,Sheet1!$A$4:$H$2722,8,1),"-")</f>
        <v>18.14</v>
      </c>
      <c r="J14" s="42">
        <f>I14-(I14*Cuprins!$H$46)</f>
        <v>18.14</v>
      </c>
      <c r="L14" s="820"/>
    </row>
    <row r="15" spans="1:12" ht="15" customHeight="1" x14ac:dyDescent="0.3">
      <c r="A15" s="106">
        <f>Sheet1!A2366</f>
        <v>602036100400</v>
      </c>
      <c r="B15" s="773" t="str">
        <f>IFERROR(VLOOKUP(A15,Sheet1!$A$4:$H$2722,5,0),"-")</f>
        <v>Saltea lamelara Larock 32 ALS 40 mm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 xml:space="preserve">mp </v>
      </c>
      <c r="F15" s="247">
        <f>IFERROR(VLOOKUP(A15,Sheet1!$A$4:$N$2722,9,1),"-")</f>
        <v>40</v>
      </c>
      <c r="G15" s="247">
        <f>IFERROR(VLOOKUP(A15,Sheet1!$A$4:$N$2722,10,1),"-")</f>
        <v>1000</v>
      </c>
      <c r="H15" s="247">
        <f>IFERROR(VLOOKUP(A15,Sheet1!$A$4:$N$2722,11,1),"-")</f>
        <v>6000</v>
      </c>
      <c r="I15" s="26">
        <f>IFERROR(VLOOKUP($A15,Sheet1!$A$4:$H$2722,8,1),"-")</f>
        <v>20.92</v>
      </c>
      <c r="J15" s="26">
        <f>I15-(I15*Cuprins!$H$46)</f>
        <v>20.92</v>
      </c>
      <c r="K15" s="8"/>
      <c r="L15" s="820"/>
    </row>
    <row r="16" spans="1:12" ht="15" customHeight="1" x14ac:dyDescent="0.3">
      <c r="A16" s="107">
        <f>Sheet1!A2367</f>
        <v>602036100500</v>
      </c>
      <c r="B16" s="744" t="str">
        <f>IFERROR(VLOOKUP(A16,Sheet1!$A$4:$H$2722,5,0),"-")</f>
        <v>Saltea lamelara Larock 32 ALS 50 mm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 xml:space="preserve">mp </v>
      </c>
      <c r="F16" s="237">
        <f>IFERROR(VLOOKUP(A16,Sheet1!$A$4:$N$2722,9,1),"-")</f>
        <v>50</v>
      </c>
      <c r="G16" s="242">
        <f>IFERROR(VLOOKUP(A16,Sheet1!$A$4:$N$2722,10,1),"-")</f>
        <v>1000</v>
      </c>
      <c r="H16" s="235">
        <f>IFERROR(VLOOKUP(A16,Sheet1!$A$4:$N$2722,11,1),"-")</f>
        <v>5000</v>
      </c>
      <c r="I16" s="292">
        <f>IFERROR(VLOOKUP($A16,Sheet1!$A$4:$H$2722,8,1),"-")</f>
        <v>23.64</v>
      </c>
      <c r="J16" s="42">
        <f>I16-(I16*Cuprins!$H$46)</f>
        <v>23.64</v>
      </c>
      <c r="L16" s="820"/>
    </row>
    <row r="17" spans="1:12" ht="15" customHeight="1" x14ac:dyDescent="0.3">
      <c r="A17" s="106">
        <f>Sheet1!A2368</f>
        <v>602036100800</v>
      </c>
      <c r="B17" s="773" t="str">
        <f>IFERROR(VLOOKUP(A17,Sheet1!$A$4:$H$2722,5,0),"-")</f>
        <v>Saltea lamelara Larock 32 ALS 80 mm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 xml:space="preserve">mp </v>
      </c>
      <c r="F17" s="247">
        <f>IFERROR(VLOOKUP(A17,Sheet1!$A$4:$N$2722,9,1),"-")</f>
        <v>80</v>
      </c>
      <c r="G17" s="247">
        <f>IFERROR(VLOOKUP(A17,Sheet1!$A$4:$N$2722,10,1),"-")</f>
        <v>1000</v>
      </c>
      <c r="H17" s="247">
        <f>IFERROR(VLOOKUP(A17,Sheet1!$A$4:$N$2722,11,1),"-")</f>
        <v>4000</v>
      </c>
      <c r="I17" s="26">
        <f>IFERROR(VLOOKUP($A17,Sheet1!$A$4:$H$2722,8,1),"-")</f>
        <v>32.5</v>
      </c>
      <c r="J17" s="26">
        <f>I17-(I17*Cuprins!$H$46)</f>
        <v>32.5</v>
      </c>
      <c r="L17" s="494">
        <f>Scule!L225+1</f>
        <v>148</v>
      </c>
    </row>
    <row r="18" spans="1:12" ht="15" customHeight="1" x14ac:dyDescent="0.3">
      <c r="A18" s="107">
        <f>Sheet1!A2369</f>
        <v>602036101000</v>
      </c>
      <c r="B18" s="744" t="str">
        <f>IFERROR(VLOOKUP(A18,Sheet1!$A$4:$H$2722,5,0),"-")</f>
        <v>Saltea lamelara Larock 32 ALS 100 mm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 xml:space="preserve">mp </v>
      </c>
      <c r="F18" s="237">
        <f>IFERROR(VLOOKUP(A18,Sheet1!$A$4:$N$2722,9,1),"-")</f>
        <v>100</v>
      </c>
      <c r="G18" s="242">
        <f>IFERROR(VLOOKUP(A18,Sheet1!$A$4:$N$2722,10,1),"-")</f>
        <v>1000</v>
      </c>
      <c r="H18" s="235">
        <f>IFERROR(VLOOKUP(A18,Sheet1!$A$4:$N$2722,11,1),"-")</f>
        <v>2500</v>
      </c>
      <c r="I18" s="292">
        <f>IFERROR(VLOOKUP($A18,Sheet1!$A$4:$H$2722,8,1),"-")</f>
        <v>39.340000000000003</v>
      </c>
      <c r="J18" s="42">
        <f>I18-(I18*Cuprins!$H$46)</f>
        <v>39.340000000000003</v>
      </c>
      <c r="L18" s="494"/>
    </row>
    <row r="19" spans="1:12" ht="15" customHeight="1" x14ac:dyDescent="0.3">
      <c r="A19" s="106">
        <f>Sheet1!A2370</f>
        <v>602036200600</v>
      </c>
      <c r="B19" s="773" t="str">
        <f>IFERROR(VLOOKUP(A19,Sheet1!$A$4:$H$2722,5,0),"-")</f>
        <v>Saltea ProRox WM950ALU 60x1000x3500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 xml:space="preserve">mp </v>
      </c>
      <c r="F19" s="247">
        <f>IFERROR(VLOOKUP(A19,Sheet1!$A$4:$N$2722,9,1),"-")</f>
        <v>60</v>
      </c>
      <c r="G19" s="247">
        <f>IFERROR(VLOOKUP(A19,Sheet1!$A$4:$N$2722,10,1),"-")</f>
        <v>1000</v>
      </c>
      <c r="H19" s="247">
        <f>IFERROR(VLOOKUP(A19,Sheet1!$A$4:$N$2722,11,1),"-")</f>
        <v>3500</v>
      </c>
      <c r="I19" s="26">
        <f>IFERROR(VLOOKUP($A19,Sheet1!$A$4:$H$2722,8,1),"-")</f>
        <v>41.88</v>
      </c>
      <c r="J19" s="26">
        <f>I19-(I19*Cuprins!$H$46)</f>
        <v>41.88</v>
      </c>
      <c r="L19" s="824" t="s">
        <v>3562</v>
      </c>
    </row>
    <row r="20" spans="1:12" ht="15" customHeight="1" x14ac:dyDescent="0.3">
      <c r="A20" s="108"/>
      <c r="B20" s="614"/>
      <c r="C20" s="609"/>
      <c r="D20" s="615"/>
      <c r="E20" s="264"/>
      <c r="F20" s="238"/>
      <c r="G20" s="264"/>
      <c r="H20" s="264"/>
      <c r="I20" s="302"/>
      <c r="J20" s="43"/>
      <c r="L20" s="824"/>
    </row>
    <row r="21" spans="1:12" ht="15" customHeight="1" x14ac:dyDescent="0.3">
      <c r="A21" s="351"/>
      <c r="B21" s="413"/>
      <c r="C21" s="413"/>
      <c r="D21" s="413"/>
      <c r="E21" s="315"/>
      <c r="F21" s="315"/>
      <c r="G21" s="315"/>
      <c r="H21" s="315"/>
      <c r="I21" s="219"/>
      <c r="J21" s="26"/>
      <c r="L21" s="824"/>
    </row>
    <row r="22" spans="1:12" ht="15" customHeight="1" x14ac:dyDescent="0.3">
      <c r="A22" s="667"/>
      <c r="B22" s="669" t="s">
        <v>3606</v>
      </c>
      <c r="C22" s="669"/>
      <c r="D22" s="669"/>
      <c r="E22" s="669"/>
      <c r="F22" s="669"/>
      <c r="G22" s="669"/>
      <c r="H22" s="669"/>
      <c r="I22" s="671"/>
      <c r="J22" s="672"/>
      <c r="L22" s="824"/>
    </row>
    <row r="23" spans="1:12" ht="15" customHeight="1" x14ac:dyDescent="0.3">
      <c r="A23" s="668"/>
      <c r="B23" s="670"/>
      <c r="C23" s="670"/>
      <c r="D23" s="670"/>
      <c r="E23" s="670"/>
      <c r="F23" s="670"/>
      <c r="G23" s="670"/>
      <c r="H23" s="670"/>
      <c r="I23" s="673"/>
      <c r="J23" s="674"/>
      <c r="L23" s="824"/>
    </row>
    <row r="24" spans="1:12" ht="15" customHeight="1" x14ac:dyDescent="0.3">
      <c r="A24" s="520" t="s">
        <v>2989</v>
      </c>
      <c r="B24" s="630" t="s">
        <v>2996</v>
      </c>
      <c r="C24" s="631"/>
      <c r="D24" s="786"/>
      <c r="E24" s="642" t="s">
        <v>3035</v>
      </c>
      <c r="F24" s="789" t="s">
        <v>2991</v>
      </c>
      <c r="G24" s="789" t="s">
        <v>2990</v>
      </c>
      <c r="H24" s="780" t="s">
        <v>3010</v>
      </c>
      <c r="I24" s="783" t="s">
        <v>3430</v>
      </c>
      <c r="J24" s="498" t="s">
        <v>3430</v>
      </c>
      <c r="K24" s="7"/>
      <c r="L24" s="824"/>
    </row>
    <row r="25" spans="1:12" ht="15" customHeight="1" x14ac:dyDescent="0.3">
      <c r="A25" s="521"/>
      <c r="B25" s="632"/>
      <c r="C25" s="633"/>
      <c r="D25" s="787"/>
      <c r="E25" s="643"/>
      <c r="F25" s="790"/>
      <c r="G25" s="790"/>
      <c r="H25" s="781"/>
      <c r="I25" s="784"/>
      <c r="J25" s="500"/>
      <c r="K25" s="9"/>
      <c r="L25" s="824"/>
    </row>
    <row r="26" spans="1:12" ht="15" customHeight="1" x14ac:dyDescent="0.3">
      <c r="A26" s="785"/>
      <c r="B26" s="634"/>
      <c r="C26" s="635"/>
      <c r="D26" s="788"/>
      <c r="E26" s="644"/>
      <c r="F26" s="791"/>
      <c r="G26" s="791"/>
      <c r="H26" s="782"/>
      <c r="I26" s="784"/>
      <c r="J26" s="500"/>
      <c r="K26" s="9"/>
      <c r="L26" s="824"/>
    </row>
    <row r="27" spans="1:12" ht="15" customHeight="1" x14ac:dyDescent="0.3">
      <c r="A27" s="106">
        <f>Sheet1!A2371</f>
        <v>602036504000</v>
      </c>
      <c r="B27" s="773" t="str">
        <f>IFERROR(VLOOKUP(A27,Sheet1!$A$4:$H$2722,5,0),"-")</f>
        <v>VMB Techrock 80 ALS, 40x600x1000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 xml:space="preserve">mp </v>
      </c>
      <c r="F27" s="247">
        <f>IFERROR(VLOOKUP(A27,Sheet1!$A$4:$N$2722,9,1),"-")</f>
        <v>40</v>
      </c>
      <c r="G27" s="247">
        <f>IFERROR(VLOOKUP(A27,Sheet1!$A$4:$N$2722,10,1),"-")</f>
        <v>800</v>
      </c>
      <c r="H27" s="247">
        <f>IFERROR(VLOOKUP(A27,Sheet1!$A$4:$N$2722,11,1),"-")</f>
        <v>1000</v>
      </c>
      <c r="I27" s="26">
        <f>IFERROR(VLOOKUP($A27,Sheet1!$A$4:$H$2722,8,1),"-")</f>
        <v>32.299999999999997</v>
      </c>
      <c r="J27" s="26">
        <f>I27-(I27*Cuprins!$H$46)</f>
        <v>32.299999999999997</v>
      </c>
      <c r="K27" s="9"/>
      <c r="L27" s="824"/>
    </row>
    <row r="28" spans="1:12" ht="15" customHeight="1" x14ac:dyDescent="0.3">
      <c r="A28" s="107">
        <f>Sheet1!A2372</f>
        <v>602036506000</v>
      </c>
      <c r="B28" s="744" t="str">
        <f>IFERROR(VLOOKUP(A28,Sheet1!$A$4:$H$2722,5,0),"-")</f>
        <v>VMB Techrock 80 ALS, 60x600x1000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 xml:space="preserve">mp </v>
      </c>
      <c r="F28" s="237">
        <f>IFERROR(VLOOKUP(A28,Sheet1!$A$4:$N$2722,9,1),"-")</f>
        <v>60</v>
      </c>
      <c r="G28" s="242">
        <f>IFERROR(VLOOKUP(A28,Sheet1!$A$4:$N$2722,10,1),"-")</f>
        <v>600</v>
      </c>
      <c r="H28" s="235">
        <f>IFERROR(VLOOKUP(A28,Sheet1!$A$4:$N$2722,11,1),"-")</f>
        <v>1000</v>
      </c>
      <c r="I28" s="292">
        <f>IFERROR(VLOOKUP($A28,Sheet1!$A$4:$H$2722,8,1),"-")</f>
        <v>44.77</v>
      </c>
      <c r="J28" s="42">
        <f>I28-(I28*Cuprins!$H$46)</f>
        <v>44.77</v>
      </c>
      <c r="K28" s="9"/>
      <c r="L28" s="824"/>
    </row>
    <row r="29" spans="1:12" ht="15" customHeight="1" x14ac:dyDescent="0.3">
      <c r="A29" s="106"/>
      <c r="B29" s="773"/>
      <c r="C29" s="774"/>
      <c r="D29" s="775"/>
      <c r="E29" s="247"/>
      <c r="F29" s="247"/>
      <c r="G29" s="247"/>
      <c r="H29" s="247"/>
      <c r="I29" s="26"/>
      <c r="J29" s="26"/>
      <c r="K29" s="9"/>
      <c r="L29" s="824"/>
    </row>
    <row r="30" spans="1:12" ht="15" customHeight="1" x14ac:dyDescent="0.3">
      <c r="A30" s="108"/>
      <c r="B30" s="614"/>
      <c r="C30" s="609"/>
      <c r="D30" s="615"/>
      <c r="E30" s="264"/>
      <c r="F30" s="238"/>
      <c r="G30" s="264"/>
      <c r="H30" s="264"/>
      <c r="I30" s="302"/>
      <c r="J30" s="43"/>
      <c r="K30" s="9"/>
      <c r="L30" s="824"/>
    </row>
    <row r="31" spans="1:12" ht="15" customHeight="1" x14ac:dyDescent="0.3">
      <c r="A31" s="351"/>
      <c r="B31" s="413"/>
      <c r="C31" s="413"/>
      <c r="D31" s="413"/>
      <c r="E31" s="315"/>
      <c r="F31" s="315"/>
      <c r="G31" s="315"/>
      <c r="H31" s="315"/>
      <c r="I31" s="219"/>
      <c r="J31" s="26"/>
      <c r="K31" s="9"/>
      <c r="L31" s="824"/>
    </row>
    <row r="32" spans="1:12" ht="15" customHeight="1" x14ac:dyDescent="0.3">
      <c r="A32" s="667"/>
      <c r="B32" s="669" t="s">
        <v>3607</v>
      </c>
      <c r="C32" s="669"/>
      <c r="D32" s="669"/>
      <c r="E32" s="669"/>
      <c r="F32" s="669"/>
      <c r="G32" s="669"/>
      <c r="H32" s="669"/>
      <c r="I32" s="671"/>
      <c r="J32" s="672"/>
      <c r="K32" s="9"/>
      <c r="L32" s="824"/>
    </row>
    <row r="33" spans="1:12" ht="15" customHeight="1" x14ac:dyDescent="0.3">
      <c r="A33" s="668"/>
      <c r="B33" s="670"/>
      <c r="C33" s="670"/>
      <c r="D33" s="670"/>
      <c r="E33" s="670"/>
      <c r="F33" s="670"/>
      <c r="G33" s="670"/>
      <c r="H33" s="670"/>
      <c r="I33" s="673"/>
      <c r="J33" s="674"/>
      <c r="K33" s="9"/>
      <c r="L33" s="824"/>
    </row>
    <row r="34" spans="1:12" ht="15" customHeight="1" x14ac:dyDescent="0.3">
      <c r="A34" s="520" t="s">
        <v>2989</v>
      </c>
      <c r="B34" s="630" t="s">
        <v>2996</v>
      </c>
      <c r="C34" s="631"/>
      <c r="D34" s="786"/>
      <c r="E34" s="642" t="s">
        <v>3035</v>
      </c>
      <c r="F34" s="789" t="s">
        <v>2991</v>
      </c>
      <c r="G34" s="789" t="s">
        <v>2990</v>
      </c>
      <c r="H34" s="780" t="s">
        <v>3010</v>
      </c>
      <c r="I34" s="783" t="s">
        <v>3430</v>
      </c>
      <c r="J34" s="498" t="s">
        <v>3430</v>
      </c>
      <c r="K34" s="9"/>
      <c r="L34" s="824"/>
    </row>
    <row r="35" spans="1:12" ht="15" customHeight="1" x14ac:dyDescent="0.3">
      <c r="A35" s="521"/>
      <c r="B35" s="632"/>
      <c r="C35" s="633"/>
      <c r="D35" s="787"/>
      <c r="E35" s="643"/>
      <c r="F35" s="790"/>
      <c r="G35" s="790"/>
      <c r="H35" s="781"/>
      <c r="I35" s="784"/>
      <c r="J35" s="500"/>
      <c r="L35" s="824"/>
    </row>
    <row r="36" spans="1:12" ht="15" customHeight="1" x14ac:dyDescent="0.3">
      <c r="A36" s="785"/>
      <c r="B36" s="634"/>
      <c r="C36" s="635"/>
      <c r="D36" s="788"/>
      <c r="E36" s="644"/>
      <c r="F36" s="791"/>
      <c r="G36" s="791"/>
      <c r="H36" s="782"/>
      <c r="I36" s="784"/>
      <c r="J36" s="500"/>
      <c r="L36" s="824"/>
    </row>
    <row r="37" spans="1:12" ht="15" customHeight="1" x14ac:dyDescent="0.3">
      <c r="A37" s="106">
        <f>Sheet1!A2593</f>
        <v>652036106000</v>
      </c>
      <c r="B37" s="773" t="str">
        <f>IFERROR(VLOOKUP(A37,Sheet1!$A$4:$H$2722,5,0),"-")</f>
        <v>VMB CONLIT Plus Alu 60 1000x1200x60</v>
      </c>
      <c r="C37" s="774" t="e">
        <f>VLOOKUP(#REF!,Sheet1!$A$4:$H$2722,7,1)</f>
        <v>#REF!</v>
      </c>
      <c r="D37" s="775" t="e">
        <f>VLOOKUP(#REF!,Sheet1!$A$4:$H$2722,7,1)</f>
        <v>#REF!</v>
      </c>
      <c r="E37" s="247" t="str">
        <f>IFERROR(VLOOKUP(A37,Sheet1!$A$4:$N$2722,7,1),"-")</f>
        <v xml:space="preserve">mp </v>
      </c>
      <c r="F37" s="247">
        <f>IFERROR(VLOOKUP(A37,Sheet1!$A$4:$N$2722,9,1),"-")</f>
        <v>60</v>
      </c>
      <c r="G37" s="247">
        <f>IFERROR(VLOOKUP(A37,Sheet1!$A$4:$N$2722,10,1),"-")</f>
        <v>1000</v>
      </c>
      <c r="H37" s="247">
        <f>IFERROR(VLOOKUP(A37,Sheet1!$A$4:$N$2722,11,1),"-")</f>
        <v>1200</v>
      </c>
      <c r="I37" s="26">
        <f>IFERROR(VLOOKUP($A37,Sheet1!$A$4:$H$2722,8,1),"-")</f>
        <v>146.51</v>
      </c>
      <c r="J37" s="26">
        <f>I37-(I37*Cuprins!$H$46)</f>
        <v>146.51</v>
      </c>
      <c r="L37" s="824"/>
    </row>
    <row r="38" spans="1:12" ht="15" customHeight="1" x14ac:dyDescent="0.3">
      <c r="A38" s="107">
        <f>Sheet1!A2594</f>
        <v>652036206000</v>
      </c>
      <c r="B38" s="744" t="str">
        <f>IFERROR(VLOOKUP(A38,Sheet1!$A$4:$H$2722,5,0),"-")</f>
        <v>VMB CONLIT Ductrock 90 120 1000x1500x60</v>
      </c>
      <c r="C38" s="728" t="e">
        <f>VLOOKUP(#REF!,Sheet1!$A$4:$H$2722,7,1)</f>
        <v>#REF!</v>
      </c>
      <c r="D38" s="745" t="e">
        <f>VLOOKUP(#REF!,Sheet1!$A$4:$H$2722,7,1)</f>
        <v>#REF!</v>
      </c>
      <c r="E38" s="235" t="str">
        <f>IFERROR(VLOOKUP(A38,Sheet1!$A$4:$N$2722,7,1),"-")</f>
        <v xml:space="preserve">mp </v>
      </c>
      <c r="F38" s="237">
        <f>IFERROR(VLOOKUP(A38,Sheet1!$A$4:$N$2722,9,1),"-")</f>
        <v>60</v>
      </c>
      <c r="G38" s="242">
        <f>IFERROR(VLOOKUP(A38,Sheet1!$A$4:$N$2722,10,1),"-")</f>
        <v>1000</v>
      </c>
      <c r="H38" s="235">
        <f>IFERROR(VLOOKUP(A38,Sheet1!$A$4:$N$2722,11,1),"-")</f>
        <v>1500</v>
      </c>
      <c r="I38" s="292">
        <f>IFERROR(VLOOKUP($A38,Sheet1!$A$4:$H$2722,8,1),"-")</f>
        <v>192.15</v>
      </c>
      <c r="J38" s="42">
        <f>I38-(I38*Cuprins!$H$46)</f>
        <v>192.15</v>
      </c>
      <c r="L38" s="824"/>
    </row>
    <row r="39" spans="1:12" ht="15" customHeight="1" x14ac:dyDescent="0.3">
      <c r="A39" s="106">
        <f>Sheet1!A2595</f>
        <v>652036306000</v>
      </c>
      <c r="B39" s="773" t="str">
        <f>IFERROR(VLOOKUP(A39,Sheet1!$A$4:$H$2722,5,0),"-")</f>
        <v>VMB CONLIT Plus Alu 120 1000x1200x60</v>
      </c>
      <c r="C39" s="774" t="e">
        <f>VLOOKUP(#REF!,Sheet1!$A$4:$H$2722,7,1)</f>
        <v>#REF!</v>
      </c>
      <c r="D39" s="775" t="e">
        <f>VLOOKUP(#REF!,Sheet1!$A$4:$H$2722,7,1)</f>
        <v>#REF!</v>
      </c>
      <c r="E39" s="247" t="str">
        <f>IFERROR(VLOOKUP(A39,Sheet1!$A$4:$N$2722,7,1),"-")</f>
        <v xml:space="preserve">mp </v>
      </c>
      <c r="F39" s="247">
        <f>IFERROR(VLOOKUP(A39,Sheet1!$A$4:$N$2722,9,1),"-")</f>
        <v>60</v>
      </c>
      <c r="G39" s="247">
        <f>IFERROR(VLOOKUP(A39,Sheet1!$A$4:$N$2722,10,1),"-")</f>
        <v>1000</v>
      </c>
      <c r="H39" s="247">
        <f>IFERROR(VLOOKUP(A39,Sheet1!$A$4:$N$2722,11,1),"-")</f>
        <v>1200</v>
      </c>
      <c r="I39" s="26">
        <f>IFERROR(VLOOKUP($A39,Sheet1!$A$4:$H$2722,8,1),"-")</f>
        <v>227.09</v>
      </c>
      <c r="J39" s="26">
        <f>I39-(I39*Cuprins!$H$46)</f>
        <v>227.09</v>
      </c>
      <c r="L39" s="824"/>
    </row>
    <row r="40" spans="1:12" ht="15" customHeight="1" x14ac:dyDescent="0.3">
      <c r="A40" s="108"/>
      <c r="B40" s="614"/>
      <c r="C40" s="609"/>
      <c r="D40" s="615"/>
      <c r="E40" s="264"/>
      <c r="F40" s="238"/>
      <c r="G40" s="264"/>
      <c r="H40" s="264"/>
      <c r="I40" s="302"/>
      <c r="J40" s="43"/>
      <c r="L40" s="824"/>
    </row>
    <row r="41" spans="1:12" ht="15" customHeight="1" x14ac:dyDescent="0.3">
      <c r="A41" s="429"/>
      <c r="B41" s="821"/>
      <c r="C41" s="822"/>
      <c r="D41" s="823"/>
      <c r="E41" s="431"/>
      <c r="F41" s="431"/>
      <c r="G41" s="431"/>
      <c r="H41" s="431"/>
      <c r="I41" s="432"/>
      <c r="J41" s="432"/>
      <c r="L41" s="824"/>
    </row>
    <row r="42" spans="1:12" ht="15" customHeight="1" x14ac:dyDescent="0.3">
      <c r="A42" s="675"/>
      <c r="B42" s="676" t="s">
        <v>3608</v>
      </c>
      <c r="C42" s="676"/>
      <c r="D42" s="676"/>
      <c r="E42" s="676"/>
      <c r="F42" s="676"/>
      <c r="G42" s="676"/>
      <c r="H42" s="676"/>
      <c r="I42" s="677"/>
      <c r="J42" s="678"/>
      <c r="K42" s="7"/>
      <c r="L42" s="824"/>
    </row>
    <row r="43" spans="1:12" ht="15" customHeight="1" x14ac:dyDescent="0.3">
      <c r="A43" s="668"/>
      <c r="B43" s="670"/>
      <c r="C43" s="670"/>
      <c r="D43" s="670"/>
      <c r="E43" s="670"/>
      <c r="F43" s="670"/>
      <c r="G43" s="670"/>
      <c r="H43" s="670"/>
      <c r="I43" s="673"/>
      <c r="J43" s="674"/>
      <c r="L43" s="824"/>
    </row>
    <row r="44" spans="1:12" ht="15" customHeight="1" x14ac:dyDescent="0.3">
      <c r="A44" s="520" t="s">
        <v>2989</v>
      </c>
      <c r="B44" s="630" t="s">
        <v>2996</v>
      </c>
      <c r="C44" s="631"/>
      <c r="D44" s="786"/>
      <c r="E44" s="642" t="s">
        <v>3035</v>
      </c>
      <c r="F44" s="789" t="s">
        <v>2991</v>
      </c>
      <c r="G44" s="789" t="s">
        <v>2990</v>
      </c>
      <c r="H44" s="780" t="s">
        <v>3010</v>
      </c>
      <c r="I44" s="783" t="s">
        <v>3430</v>
      </c>
      <c r="J44" s="498" t="s">
        <v>3430</v>
      </c>
      <c r="L44" s="824"/>
    </row>
    <row r="45" spans="1:12" ht="15" customHeight="1" x14ac:dyDescent="0.3">
      <c r="A45" s="521"/>
      <c r="B45" s="632"/>
      <c r="C45" s="633"/>
      <c r="D45" s="787"/>
      <c r="E45" s="643"/>
      <c r="F45" s="790"/>
      <c r="G45" s="790"/>
      <c r="H45" s="781"/>
      <c r="I45" s="784"/>
      <c r="J45" s="500"/>
      <c r="K45" s="9"/>
      <c r="L45" s="824"/>
    </row>
    <row r="46" spans="1:12" ht="15" customHeight="1" x14ac:dyDescent="0.3">
      <c r="A46" s="785"/>
      <c r="B46" s="634"/>
      <c r="C46" s="635"/>
      <c r="D46" s="788"/>
      <c r="E46" s="644"/>
      <c r="F46" s="791"/>
      <c r="G46" s="791"/>
      <c r="H46" s="782"/>
      <c r="I46" s="784"/>
      <c r="J46" s="500"/>
      <c r="L46" s="824"/>
    </row>
    <row r="47" spans="1:12" ht="15" customHeight="1" x14ac:dyDescent="0.3">
      <c r="A47" s="106">
        <f>Sheet1!A2558</f>
        <v>608556100500</v>
      </c>
      <c r="B47" s="773" t="str">
        <f>IFERROR(VLOOKUP(A47,Sheet1!$A$4:$H$2722,5,0),"-")</f>
        <v>Adeziv spray B+M  500 ml</v>
      </c>
      <c r="C47" s="774" t="e">
        <f>VLOOKUP(#REF!,Sheet1!$A$4:$H$2722,7,1)</f>
        <v>#REF!</v>
      </c>
      <c r="D47" s="775" t="e">
        <f>VLOOKUP(#REF!,Sheet1!$A$4:$H$2722,7,1)</f>
        <v>#REF!</v>
      </c>
      <c r="E47" s="247" t="str">
        <f>IFERROR(VLOOKUP(A47,Sheet1!$A$4:$N$2722,7,1),"-")</f>
        <v>buc</v>
      </c>
      <c r="F47" s="247">
        <f>IFERROR(VLOOKUP(A47,Sheet1!$A$4:$N$2722,9,1),"-")</f>
        <v>0</v>
      </c>
      <c r="G47" s="247">
        <f>IFERROR(VLOOKUP(A47,Sheet1!$A$4:$N$2722,10,1),"-")</f>
        <v>0</v>
      </c>
      <c r="H47" s="247">
        <f>IFERROR(VLOOKUP(A47,Sheet1!$A$4:$N$2722,11,1),"-")</f>
        <v>0</v>
      </c>
      <c r="I47" s="26">
        <f>IFERROR(VLOOKUP($A47,Sheet1!$A$4:$H$2722,8,1),"-")</f>
        <v>30.96</v>
      </c>
      <c r="J47" s="26">
        <f>I47-(I47*Cuprins!$H$46)</f>
        <v>30.96</v>
      </c>
      <c r="L47" s="824"/>
    </row>
    <row r="48" spans="1:12" ht="15" customHeight="1" x14ac:dyDescent="0.3">
      <c r="A48" s="107">
        <f>Sheet1!A2559</f>
        <v>608556101000</v>
      </c>
      <c r="B48" s="744" t="str">
        <f>IFERROR(VLOOKUP(A48,Sheet1!$A$4:$H$2722,5,0),"-")</f>
        <v>Adeziv spray B+M 21,8 kg</v>
      </c>
      <c r="C48" s="728"/>
      <c r="D48" s="745"/>
      <c r="E48" s="235" t="str">
        <f>IFERROR(VLOOKUP(A48,Sheet1!$A$4:$N$2722,7,1),"-")</f>
        <v>buc</v>
      </c>
      <c r="F48" s="237">
        <f>IFERROR(VLOOKUP(A48,Sheet1!$A$4:$N$2722,9,1),"-")</f>
        <v>0</v>
      </c>
      <c r="G48" s="242">
        <f>IFERROR(VLOOKUP(A48,Sheet1!$A$4:$N$2722,10,1),"-")</f>
        <v>0</v>
      </c>
      <c r="H48" s="235">
        <f>IFERROR(VLOOKUP(A48,Sheet1!$A$4:$N$2722,11,1),"-")</f>
        <v>0</v>
      </c>
      <c r="I48" s="292">
        <f>IFERROR(VLOOKUP($A48,Sheet1!$A$4:$H$2722,8,1),"-")</f>
        <v>1417.5</v>
      </c>
      <c r="J48" s="42">
        <f>I48-(I48*Cuprins!$H$46)</f>
        <v>1417.5</v>
      </c>
      <c r="L48" s="824"/>
    </row>
    <row r="49" spans="1:12" ht="15" customHeight="1" x14ac:dyDescent="0.3">
      <c r="A49" s="106">
        <f>Sheet1!A2560</f>
        <v>608556200500</v>
      </c>
      <c r="B49" s="773" t="str">
        <f>IFERROR(VLOOKUP(A49,Sheet1!$A$4:$H$2722,5,0),"-")</f>
        <v>Cleaner Blanco 500 ml</v>
      </c>
      <c r="C49" s="774" t="e">
        <f>VLOOKUP(#REF!,Sheet1!$A$4:$H$2722,7,1)</f>
        <v>#REF!</v>
      </c>
      <c r="D49" s="775" t="e">
        <f>VLOOKUP(#REF!,Sheet1!$A$4:$H$2722,7,1)</f>
        <v>#REF!</v>
      </c>
      <c r="E49" s="247" t="str">
        <f>IFERROR(VLOOKUP(A49,Sheet1!$A$4:$N$2722,7,1),"-")</f>
        <v>buc</v>
      </c>
      <c r="F49" s="247">
        <f>IFERROR(VLOOKUP(A49,Sheet1!$A$4:$N$2722,9,1),"-")</f>
        <v>0</v>
      </c>
      <c r="G49" s="247">
        <f>IFERROR(VLOOKUP(A49,Sheet1!$A$4:$N$2722,10,1),"-")</f>
        <v>0</v>
      </c>
      <c r="H49" s="247">
        <f>IFERROR(VLOOKUP(A49,Sheet1!$A$4:$N$2722,11,1),"-")</f>
        <v>0</v>
      </c>
      <c r="I49" s="26">
        <f>IFERROR(VLOOKUP($A49,Sheet1!$A$4:$H$2722,8,1),"-")</f>
        <v>25.96</v>
      </c>
      <c r="J49" s="26">
        <f>I49-(I49*Cuprins!$H$46)</f>
        <v>25.96</v>
      </c>
      <c r="L49" s="824"/>
    </row>
    <row r="50" spans="1:12" ht="15" customHeight="1" x14ac:dyDescent="0.3">
      <c r="A50" s="107">
        <f>Sheet1!A2561</f>
        <v>608556300500</v>
      </c>
      <c r="B50" s="744" t="str">
        <f>IFERROR(VLOOKUP(A50,Sheet1!$A$4:$H$2722,5,0),"-")</f>
        <v>Pistol adeziv spray B+M 21,8 kg</v>
      </c>
      <c r="C50" s="728" t="e">
        <f>VLOOKUP(#REF!,Sheet1!$A$4:$H$2722,7,1)</f>
        <v>#REF!</v>
      </c>
      <c r="D50" s="745" t="e">
        <f>VLOOKUP(#REF!,Sheet1!$A$4:$H$2722,7,1)</f>
        <v>#REF!</v>
      </c>
      <c r="E50" s="235" t="str">
        <f>IFERROR(VLOOKUP(A50,Sheet1!$A$4:$N$2722,7,1),"-")</f>
        <v>buc</v>
      </c>
      <c r="F50" s="237">
        <f>IFERROR(VLOOKUP(A50,Sheet1!$A$4:$N$2722,9,1),"-")</f>
        <v>0</v>
      </c>
      <c r="G50" s="242">
        <f>IFERROR(VLOOKUP(A50,Sheet1!$A$4:$N$2722,10,1),"-")</f>
        <v>0</v>
      </c>
      <c r="H50" s="235">
        <f>IFERROR(VLOOKUP(A50,Sheet1!$A$4:$N$2722,11,1),"-")</f>
        <v>0</v>
      </c>
      <c r="I50" s="292">
        <f>IFERROR(VLOOKUP($A50,Sheet1!$A$4:$H$2722,8,1),"-")</f>
        <v>384.75</v>
      </c>
      <c r="J50" s="42">
        <f>I50-(I50*Cuprins!$H$46)</f>
        <v>384.75</v>
      </c>
      <c r="L50" s="824"/>
    </row>
    <row r="51" spans="1:12" ht="15" customHeight="1" x14ac:dyDescent="0.3">
      <c r="A51" s="106">
        <f>Sheet1!A2562</f>
        <v>608556301000</v>
      </c>
      <c r="B51" s="773" t="str">
        <f>IFERROR(VLOOKUP(A51,Sheet1!$A$4:$H$2722,5,0),"-")</f>
        <v>Furtun adeziv spray B+M, 3,5 m</v>
      </c>
      <c r="C51" s="774" t="e">
        <f>VLOOKUP(#REF!,Sheet1!$A$4:$H$2722,7,1)</f>
        <v>#REF!</v>
      </c>
      <c r="D51" s="775" t="e">
        <f>VLOOKUP(#REF!,Sheet1!$A$4:$H$2722,7,1)</f>
        <v>#REF!</v>
      </c>
      <c r="E51" s="247" t="str">
        <f>IFERROR(VLOOKUP(A51,Sheet1!$A$4:$N$2722,7,1),"-")</f>
        <v>buc</v>
      </c>
      <c r="F51" s="247">
        <f>IFERROR(VLOOKUP(A51,Sheet1!$A$4:$N$2722,9,1),"-")</f>
        <v>0</v>
      </c>
      <c r="G51" s="247">
        <f>IFERROR(VLOOKUP(A51,Sheet1!$A$4:$N$2722,10,1),"-")</f>
        <v>0</v>
      </c>
      <c r="H51" s="247">
        <f>IFERROR(VLOOKUP(A51,Sheet1!$A$4:$N$2722,11,1),"-")</f>
        <v>0</v>
      </c>
      <c r="I51" s="26">
        <f>IFERROR(VLOOKUP($A51,Sheet1!$A$4:$H$2722,8,1),"-")</f>
        <v>465.75</v>
      </c>
      <c r="J51" s="26">
        <f>I51-(I51*Cuprins!$H$46)</f>
        <v>465.75</v>
      </c>
      <c r="L51" s="824"/>
    </row>
    <row r="52" spans="1:12" ht="15" customHeight="1" x14ac:dyDescent="0.3">
      <c r="A52" s="108">
        <f>Sheet1!A2563</f>
        <v>608556301500</v>
      </c>
      <c r="B52" s="614" t="str">
        <f>IFERROR(VLOOKUP(A52,Sheet1!$A$4:$H$2722,5,0),"-")</f>
        <v>Furtun adeziv spray B+M, 5,5 m</v>
      </c>
      <c r="C52" s="609" t="e">
        <f>VLOOKUP(#REF!,Sheet1!$A$4:$H$2722,7,1)</f>
        <v>#REF!</v>
      </c>
      <c r="D52" s="615" t="e">
        <f>VLOOKUP(#REF!,Sheet1!$A$4:$H$2722,7,1)</f>
        <v>#REF!</v>
      </c>
      <c r="E52" s="264" t="str">
        <f>IFERROR(VLOOKUP(A52,Sheet1!$A$4:$N$2722,7,1),"-")</f>
        <v>buc</v>
      </c>
      <c r="F52" s="238">
        <f>IFERROR(VLOOKUP(A52,Sheet1!$A$4:$N$2722,9,1),"-")</f>
        <v>0</v>
      </c>
      <c r="G52" s="264">
        <f>IFERROR(VLOOKUP(A52,Sheet1!$A$4:$N$2722,10,1),"-")</f>
        <v>0</v>
      </c>
      <c r="H52" s="264">
        <f>IFERROR(VLOOKUP(A52,Sheet1!$A$4:$N$2722,11,1),"-")</f>
        <v>0</v>
      </c>
      <c r="I52" s="302">
        <f>IFERROR(VLOOKUP($A52,Sheet1!$A$4:$H$2722,8,1),"-")</f>
        <v>573.75</v>
      </c>
      <c r="J52" s="43">
        <f>I52-(I52*Cuprins!$H$46)</f>
        <v>573.75</v>
      </c>
      <c r="L52" s="824"/>
    </row>
    <row r="53" spans="1:12" ht="15" customHeight="1" x14ac:dyDescent="0.3">
      <c r="A53" s="429"/>
      <c r="B53" s="821"/>
      <c r="C53" s="822"/>
      <c r="D53" s="823"/>
      <c r="E53" s="431"/>
      <c r="F53" s="431"/>
      <c r="G53" s="431"/>
      <c r="H53" s="431"/>
      <c r="I53" s="432"/>
      <c r="J53" s="432"/>
      <c r="L53" s="824"/>
    </row>
    <row r="54" spans="1:12" ht="15" customHeight="1" x14ac:dyDescent="0.3">
      <c r="A54" s="444"/>
      <c r="B54" s="445"/>
      <c r="C54" s="445"/>
      <c r="D54" s="445"/>
      <c r="E54" s="430"/>
      <c r="F54" s="430"/>
      <c r="G54" s="430"/>
      <c r="H54" s="430"/>
      <c r="I54" s="446"/>
      <c r="J54" s="446"/>
      <c r="L54" s="820" t="s">
        <v>3561</v>
      </c>
    </row>
    <row r="55" spans="1:12" ht="15" customHeight="1" thickBot="1" x14ac:dyDescent="0.35">
      <c r="L55" s="820"/>
    </row>
    <row r="56" spans="1:12" ht="15" customHeight="1" x14ac:dyDescent="0.3">
      <c r="A56" s="686"/>
      <c r="B56" s="794" t="s">
        <v>3559</v>
      </c>
      <c r="C56" s="794"/>
      <c r="D56" s="794"/>
      <c r="E56" s="794"/>
      <c r="F56" s="794"/>
      <c r="G56" s="794"/>
      <c r="H56" s="794"/>
      <c r="I56" s="738"/>
      <c r="J56" s="664"/>
      <c r="L56" s="820"/>
    </row>
    <row r="57" spans="1:12" ht="15" customHeight="1" x14ac:dyDescent="0.3">
      <c r="A57" s="687"/>
      <c r="B57" s="676"/>
      <c r="C57" s="676"/>
      <c r="D57" s="676"/>
      <c r="E57" s="676"/>
      <c r="F57" s="676"/>
      <c r="G57" s="676"/>
      <c r="H57" s="676"/>
      <c r="I57" s="739"/>
      <c r="J57" s="665"/>
      <c r="L57" s="820"/>
    </row>
    <row r="58" spans="1:12" ht="15" customHeight="1" thickBot="1" x14ac:dyDescent="0.35">
      <c r="A58" s="688"/>
      <c r="B58" s="795"/>
      <c r="C58" s="795"/>
      <c r="D58" s="795"/>
      <c r="E58" s="795"/>
      <c r="F58" s="795"/>
      <c r="G58" s="795"/>
      <c r="H58" s="795"/>
      <c r="I58" s="740"/>
      <c r="J58" s="666"/>
      <c r="L58" s="820"/>
    </row>
    <row r="59" spans="1:12" ht="15" customHeight="1" x14ac:dyDescent="0.3">
      <c r="A59" s="1"/>
      <c r="B59" s="409"/>
      <c r="C59" s="408"/>
      <c r="D59" s="408"/>
      <c r="E59" s="408"/>
      <c r="F59" s="408"/>
      <c r="G59" s="408"/>
      <c r="H59" s="5"/>
      <c r="I59" s="3"/>
      <c r="J59" s="3"/>
      <c r="L59" s="820"/>
    </row>
    <row r="60" spans="1:12" ht="15" customHeight="1" x14ac:dyDescent="0.3">
      <c r="A60" s="667"/>
      <c r="B60" s="669" t="s">
        <v>3610</v>
      </c>
      <c r="C60" s="669"/>
      <c r="D60" s="669"/>
      <c r="E60" s="669"/>
      <c r="F60" s="669"/>
      <c r="G60" s="669"/>
      <c r="H60" s="669"/>
      <c r="I60" s="671"/>
      <c r="J60" s="672"/>
      <c r="K60" s="9"/>
      <c r="L60" s="820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820"/>
    </row>
    <row r="62" spans="1:12" ht="15" customHeight="1" x14ac:dyDescent="0.3">
      <c r="A62" s="520" t="s">
        <v>2989</v>
      </c>
      <c r="B62" s="630" t="s">
        <v>2996</v>
      </c>
      <c r="C62" s="631"/>
      <c r="D62" s="786"/>
      <c r="E62" s="642" t="s">
        <v>3035</v>
      </c>
      <c r="F62" s="789" t="s">
        <v>2991</v>
      </c>
      <c r="G62" s="789" t="s">
        <v>2990</v>
      </c>
      <c r="H62" s="780" t="s">
        <v>3010</v>
      </c>
      <c r="I62" s="783" t="s">
        <v>3430</v>
      </c>
      <c r="J62" s="498" t="s">
        <v>3430</v>
      </c>
      <c r="L62" s="820"/>
    </row>
    <row r="63" spans="1:12" ht="15" customHeight="1" x14ac:dyDescent="0.3">
      <c r="A63" s="521"/>
      <c r="B63" s="632"/>
      <c r="C63" s="633"/>
      <c r="D63" s="787"/>
      <c r="E63" s="643"/>
      <c r="F63" s="790"/>
      <c r="G63" s="790"/>
      <c r="H63" s="781"/>
      <c r="I63" s="784"/>
      <c r="J63" s="500"/>
      <c r="L63" s="820"/>
    </row>
    <row r="64" spans="1:12" ht="15" customHeight="1" x14ac:dyDescent="0.3">
      <c r="A64" s="785"/>
      <c r="B64" s="634"/>
      <c r="C64" s="635"/>
      <c r="D64" s="788"/>
      <c r="E64" s="644"/>
      <c r="F64" s="791"/>
      <c r="G64" s="791"/>
      <c r="H64" s="782"/>
      <c r="I64" s="784"/>
      <c r="J64" s="500"/>
      <c r="L64" s="820"/>
    </row>
    <row r="65" spans="1:12" ht="15" customHeight="1" x14ac:dyDescent="0.3">
      <c r="A65" s="106">
        <f>Sheet1!A2548</f>
        <v>608514106000</v>
      </c>
      <c r="B65" s="773" t="str">
        <f>IFERROR(VLOOKUP(A65,Sheet1!$A$4:$H$2722,5,0),"-")</f>
        <v>Cui sudura 60,5 mm</v>
      </c>
      <c r="C65" s="774" t="e">
        <f>VLOOKUP(#REF!,Sheet1!$A$4:$H$2722,7,1)</f>
        <v>#REF!</v>
      </c>
      <c r="D65" s="775" t="e">
        <f>VLOOKUP(#REF!,Sheet1!$A$4:$H$2722,7,1)</f>
        <v>#REF!</v>
      </c>
      <c r="E65" s="247" t="str">
        <f>IFERROR(VLOOKUP(A65,Sheet1!$A$4:$N$2722,7,1),"-")</f>
        <v>buc</v>
      </c>
      <c r="F65" s="247">
        <f>IFERROR(VLOOKUP(A65,Sheet1!$A$4:$N$2722,9,1),"-")</f>
        <v>0</v>
      </c>
      <c r="G65" s="247">
        <f>IFERROR(VLOOKUP(A65,Sheet1!$A$4:$N$2722,10,1),"-")</f>
        <v>0</v>
      </c>
      <c r="H65" s="247">
        <f>IFERROR(VLOOKUP(A65,Sheet1!$A$4:$N$2722,11,1),"-")</f>
        <v>0</v>
      </c>
      <c r="I65" s="26">
        <f>IFERROR(VLOOKUP($A65,Sheet1!$A$4:$H$2722,8,1),"-")</f>
        <v>0.62</v>
      </c>
      <c r="J65" s="26">
        <f>I65-(I65*Cuprins!$H$46)</f>
        <v>0.62</v>
      </c>
      <c r="L65" s="820"/>
    </row>
    <row r="66" spans="1:12" ht="15" customHeight="1" x14ac:dyDescent="0.3">
      <c r="A66" s="107">
        <f>Sheet1!A2549</f>
        <v>608514101900</v>
      </c>
      <c r="B66" s="744" t="str">
        <f>IFERROR(VLOOKUP(A66,Sheet1!$A$4:$H$2722,5,0),"-")</f>
        <v>Cui sudura 19 mm</v>
      </c>
      <c r="C66" s="728" t="e">
        <f>VLOOKUP(#REF!,Sheet1!$A$4:$H$2722,7,1)</f>
        <v>#REF!</v>
      </c>
      <c r="D66" s="745" t="e">
        <f>VLOOKUP(#REF!,Sheet1!$A$4:$H$2722,7,1)</f>
        <v>#REF!</v>
      </c>
      <c r="E66" s="235" t="str">
        <f>IFERROR(VLOOKUP(A66,Sheet1!$A$4:$N$2722,7,1),"-")</f>
        <v>pac</v>
      </c>
      <c r="F66" s="237">
        <f>IFERROR(VLOOKUP(A66,Sheet1!$A$4:$N$2722,9,1),"-")</f>
        <v>0</v>
      </c>
      <c r="G66" s="242">
        <f>IFERROR(VLOOKUP(A66,Sheet1!$A$4:$N$2722,10,1),"-")</f>
        <v>0</v>
      </c>
      <c r="H66" s="235">
        <f>IFERROR(VLOOKUP(A66,Sheet1!$A$4:$N$2722,11,1),"-")</f>
        <v>0</v>
      </c>
      <c r="I66" s="292">
        <f>IFERROR(VLOOKUP($A66,Sheet1!$A$4:$H$2722,8,1),"-")</f>
        <v>29.4</v>
      </c>
      <c r="J66" s="42">
        <f>I66-(I66*Cuprins!$H$46)</f>
        <v>29.4</v>
      </c>
      <c r="K66" s="7"/>
      <c r="L66" s="820"/>
    </row>
    <row r="67" spans="1:12" ht="15" customHeight="1" x14ac:dyDescent="0.3">
      <c r="A67" s="106">
        <f>Sheet1!A2550</f>
        <v>608514102800</v>
      </c>
      <c r="B67" s="773" t="str">
        <f>IFERROR(VLOOKUP(A67,Sheet1!$A$4:$H$2722,5,0),"-")</f>
        <v>Cui sudura 28,5 mm</v>
      </c>
      <c r="C67" s="774" t="e">
        <f>VLOOKUP(#REF!,Sheet1!$A$4:$H$2722,7,1)</f>
        <v>#REF!</v>
      </c>
      <c r="D67" s="775" t="e">
        <f>VLOOKUP(#REF!,Sheet1!$A$4:$H$2722,7,1)</f>
        <v>#REF!</v>
      </c>
      <c r="E67" s="247" t="str">
        <f>IFERROR(VLOOKUP(A67,Sheet1!$A$4:$N$2722,7,1),"-")</f>
        <v>buc</v>
      </c>
      <c r="F67" s="247">
        <f>IFERROR(VLOOKUP(A67,Sheet1!$A$4:$N$2722,9,1),"-")</f>
        <v>0</v>
      </c>
      <c r="G67" s="247">
        <f>IFERROR(VLOOKUP(A67,Sheet1!$A$4:$N$2722,10,1),"-")</f>
        <v>0</v>
      </c>
      <c r="H67" s="247">
        <f>IFERROR(VLOOKUP(A67,Sheet1!$A$4:$N$2722,11,1),"-")</f>
        <v>0</v>
      </c>
      <c r="I67" s="26">
        <f>IFERROR(VLOOKUP($A67,Sheet1!$A$4:$H$2722,8,1),"-")</f>
        <v>0.56999999999999995</v>
      </c>
      <c r="J67" s="26">
        <f>I67-(I67*Cuprins!$H$46)</f>
        <v>0.56999999999999995</v>
      </c>
      <c r="L67" s="820"/>
    </row>
    <row r="68" spans="1:12" ht="15" customHeight="1" x14ac:dyDescent="0.3">
      <c r="A68" s="107">
        <f>Sheet1!A2551</f>
        <v>608514103800</v>
      </c>
      <c r="B68" s="744" t="str">
        <f>IFERROR(VLOOKUP(A68,Sheet1!$A$4:$H$2722,5,0),"-")</f>
        <v>Cui sudura 38 mm</v>
      </c>
      <c r="C68" s="728" t="e">
        <f>VLOOKUP(#REF!,Sheet1!$A$4:$H$2722,7,1)</f>
        <v>#REF!</v>
      </c>
      <c r="D68" s="745" t="e">
        <f>VLOOKUP(#REF!,Sheet1!$A$4:$H$2722,7,1)</f>
        <v>#REF!</v>
      </c>
      <c r="E68" s="235" t="str">
        <f>IFERROR(VLOOKUP(A68,Sheet1!$A$4:$N$2722,7,1),"-")</f>
        <v>buc</v>
      </c>
      <c r="F68" s="237">
        <f>IFERROR(VLOOKUP(A68,Sheet1!$A$4:$N$2722,9,1),"-")</f>
        <v>0</v>
      </c>
      <c r="G68" s="242">
        <f>IFERROR(VLOOKUP(A68,Sheet1!$A$4:$N$2722,10,1),"-")</f>
        <v>0</v>
      </c>
      <c r="H68" s="235">
        <f>IFERROR(VLOOKUP(A68,Sheet1!$A$4:$N$2722,11,1),"-")</f>
        <v>0</v>
      </c>
      <c r="I68" s="292">
        <f>IFERROR(VLOOKUP($A68,Sheet1!$A$4:$H$2722,8,1),"-")</f>
        <v>0.57999999999999996</v>
      </c>
      <c r="J68" s="42">
        <f>I68-(I68*Cuprins!$H$46)</f>
        <v>0.57999999999999996</v>
      </c>
      <c r="L68" s="820"/>
    </row>
    <row r="69" spans="1:12" ht="15" customHeight="1" x14ac:dyDescent="0.3">
      <c r="A69" s="106">
        <f>Sheet1!A2552</f>
        <v>608514104700</v>
      </c>
      <c r="B69" s="773" t="str">
        <f>IFERROR(VLOOKUP(A69,Sheet1!$A$4:$H$2722,5,0),"-")</f>
        <v>Cui sudura 47,6 mm</v>
      </c>
      <c r="C69" s="774" t="e">
        <f>VLOOKUP(#REF!,Sheet1!$A$4:$H$2722,7,1)</f>
        <v>#REF!</v>
      </c>
      <c r="D69" s="775" t="e">
        <f>VLOOKUP(#REF!,Sheet1!$A$4:$H$2722,7,1)</f>
        <v>#REF!</v>
      </c>
      <c r="E69" s="247" t="str">
        <f>IFERROR(VLOOKUP(A69,Sheet1!$A$4:$N$2722,7,1),"-")</f>
        <v>buc</v>
      </c>
      <c r="F69" s="247">
        <f>IFERROR(VLOOKUP(A69,Sheet1!$A$4:$N$2722,9,1),"-")</f>
        <v>0</v>
      </c>
      <c r="G69" s="247">
        <f>IFERROR(VLOOKUP(A69,Sheet1!$A$4:$N$2722,10,1),"-")</f>
        <v>0</v>
      </c>
      <c r="H69" s="247">
        <f>IFERROR(VLOOKUP(A69,Sheet1!$A$4:$N$2722,11,1),"-")</f>
        <v>0</v>
      </c>
      <c r="I69" s="26">
        <f>IFERROR(VLOOKUP($A69,Sheet1!$A$4:$H$2722,8,1),"-")</f>
        <v>0.62</v>
      </c>
      <c r="J69" s="26">
        <f>I69-(I69*Cuprins!$H$46)</f>
        <v>0.62</v>
      </c>
      <c r="L69" s="494">
        <f>L17+1</f>
        <v>149</v>
      </c>
    </row>
    <row r="70" spans="1:12" ht="15" customHeight="1" x14ac:dyDescent="0.3">
      <c r="A70" s="107">
        <f>Sheet1!A2553</f>
        <v>608514105800</v>
      </c>
      <c r="B70" s="744" t="str">
        <f>IFERROR(VLOOKUP(A70,Sheet1!$A$4:$H$2722,5,0),"-")</f>
        <v>Cui sudura 58 mm</v>
      </c>
      <c r="C70" s="728" t="e">
        <f>VLOOKUP(#REF!,Sheet1!$A$4:$H$2722,7,1)</f>
        <v>#REF!</v>
      </c>
      <c r="D70" s="745" t="e">
        <f>VLOOKUP(#REF!,Sheet1!$A$4:$H$2722,7,1)</f>
        <v>#REF!</v>
      </c>
      <c r="E70" s="235" t="str">
        <f>IFERROR(VLOOKUP(A70,Sheet1!$A$4:$N$2722,7,1),"-")</f>
        <v>buc</v>
      </c>
      <c r="F70" s="237">
        <f>IFERROR(VLOOKUP(A70,Sheet1!$A$4:$N$2722,9,1),"-")</f>
        <v>0</v>
      </c>
      <c r="G70" s="242">
        <f>IFERROR(VLOOKUP(A70,Sheet1!$A$4:$N$2722,10,1),"-")</f>
        <v>0</v>
      </c>
      <c r="H70" s="235">
        <f>IFERROR(VLOOKUP(A70,Sheet1!$A$4:$N$2722,11,1),"-")</f>
        <v>0</v>
      </c>
      <c r="I70" s="292">
        <f>IFERROR(VLOOKUP($A70,Sheet1!$A$4:$H$2722,8,1),"-")</f>
        <v>0.62</v>
      </c>
      <c r="J70" s="42">
        <f>I70-(I70*Cuprins!$H$46)</f>
        <v>0.62</v>
      </c>
      <c r="L70" s="494"/>
    </row>
    <row r="71" spans="1:12" ht="15" customHeight="1" x14ac:dyDescent="0.3">
      <c r="A71" s="106">
        <f>Sheet1!A2554</f>
        <v>608514107800</v>
      </c>
      <c r="B71" s="773" t="str">
        <f>IFERROR(VLOOKUP(A71,Sheet1!$A$4:$H$2722,5,0),"-")</f>
        <v>Cui sudura 78 mm</v>
      </c>
      <c r="C71" s="774" t="e">
        <f>VLOOKUP(#REF!,Sheet1!$A$4:$H$2722,7,1)</f>
        <v>#REF!</v>
      </c>
      <c r="D71" s="775" t="e">
        <f>VLOOKUP(#REF!,Sheet1!$A$4:$H$2722,7,1)</f>
        <v>#REF!</v>
      </c>
      <c r="E71" s="247" t="str">
        <f>IFERROR(VLOOKUP(A71,Sheet1!$A$4:$N$2722,7,1),"-")</f>
        <v>buc</v>
      </c>
      <c r="F71" s="247">
        <f>IFERROR(VLOOKUP(A71,Sheet1!$A$4:$N$2722,9,1),"-")</f>
        <v>0</v>
      </c>
      <c r="G71" s="247">
        <f>IFERROR(VLOOKUP(A71,Sheet1!$A$4:$N$2722,10,1),"-")</f>
        <v>0</v>
      </c>
      <c r="H71" s="247">
        <f>IFERROR(VLOOKUP(A71,Sheet1!$A$4:$N$2722,11,1),"-")</f>
        <v>0</v>
      </c>
      <c r="I71" s="26">
        <f>IFERROR(VLOOKUP($A71,Sheet1!$A$4:$H$2722,8,1),"-")</f>
        <v>0.67</v>
      </c>
      <c r="J71" s="26">
        <f>I71-(I71*Cuprins!$H$46)</f>
        <v>0.67</v>
      </c>
      <c r="L71" s="824" t="s">
        <v>3562</v>
      </c>
    </row>
    <row r="72" spans="1:12" ht="15" customHeight="1" x14ac:dyDescent="0.3">
      <c r="A72" s="107">
        <f>Sheet1!A2555</f>
        <v>608514110100</v>
      </c>
      <c r="B72" s="744" t="str">
        <f>IFERROR(VLOOKUP(A72,Sheet1!$A$4:$H$2722,5,0),"-")</f>
        <v>Cui sudura 101,6 mm</v>
      </c>
      <c r="C72" s="728" t="e">
        <f>VLOOKUP(#REF!,Sheet1!$A$4:$H$2722,7,1)</f>
        <v>#REF!</v>
      </c>
      <c r="D72" s="745" t="e">
        <f>VLOOKUP(#REF!,Sheet1!$A$4:$H$2722,7,1)</f>
        <v>#REF!</v>
      </c>
      <c r="E72" s="235" t="str">
        <f>IFERROR(VLOOKUP(A72,Sheet1!$A$4:$N$2722,7,1),"-")</f>
        <v>buc</v>
      </c>
      <c r="F72" s="237">
        <f>IFERROR(VLOOKUP(A72,Sheet1!$A$4:$N$2722,9,1),"-")</f>
        <v>0</v>
      </c>
      <c r="G72" s="242">
        <f>IFERROR(VLOOKUP(A72,Sheet1!$A$4:$N$2722,10,1),"-")</f>
        <v>0</v>
      </c>
      <c r="H72" s="235">
        <f>IFERROR(VLOOKUP(A72,Sheet1!$A$4:$N$2722,11,1),"-")</f>
        <v>0</v>
      </c>
      <c r="I72" s="292">
        <f>IFERROR(VLOOKUP($A72,Sheet1!$A$4:$H$2722,8,1),"-")</f>
        <v>0.71</v>
      </c>
      <c r="J72" s="42">
        <f>I72-(I72*Cuprins!$H$46)</f>
        <v>0.71</v>
      </c>
      <c r="L72" s="824"/>
    </row>
    <row r="73" spans="1:12" ht="15" customHeight="1" x14ac:dyDescent="0.3">
      <c r="A73" s="106">
        <f>Sheet1!A2556</f>
        <v>608514205800</v>
      </c>
      <c r="B73" s="773" t="str">
        <f>IFERROR(VLOOKUP(A73,Sheet1!$A$4:$H$2722,5,0),"-")</f>
        <v>Cui sudura fara izolatie 58 mm</v>
      </c>
      <c r="C73" s="774" t="e">
        <f>VLOOKUP(#REF!,Sheet1!$A$4:$H$2722,7,1)</f>
        <v>#REF!</v>
      </c>
      <c r="D73" s="775" t="e">
        <f>VLOOKUP(#REF!,Sheet1!$A$4:$H$2722,7,1)</f>
        <v>#REF!</v>
      </c>
      <c r="E73" s="247" t="str">
        <f>IFERROR(VLOOKUP(A73,Sheet1!$A$4:$N$2722,7,1),"-")</f>
        <v>buc</v>
      </c>
      <c r="F73" s="247">
        <f>IFERROR(VLOOKUP(A73,Sheet1!$A$4:$N$2722,9,1),"-")</f>
        <v>0</v>
      </c>
      <c r="G73" s="247">
        <f>IFERROR(VLOOKUP(A73,Sheet1!$A$4:$N$2722,10,1),"-")</f>
        <v>0</v>
      </c>
      <c r="H73" s="247">
        <f>IFERROR(VLOOKUP(A73,Sheet1!$A$4:$N$2722,11,1),"-")</f>
        <v>0</v>
      </c>
      <c r="I73" s="26">
        <f>IFERROR(VLOOKUP($A73,Sheet1!$A$4:$H$2722,8,1),"-")</f>
        <v>0.61</v>
      </c>
      <c r="J73" s="26">
        <f>I73-(I73*Cuprins!$H$46)</f>
        <v>0.61</v>
      </c>
      <c r="L73" s="824"/>
    </row>
    <row r="74" spans="1:12" ht="15" customHeight="1" x14ac:dyDescent="0.3">
      <c r="A74" s="108">
        <f>Sheet1!A2557</f>
        <v>608514206000</v>
      </c>
      <c r="B74" s="614" t="str">
        <f>IFERROR(VLOOKUP(A74,Sheet1!$A$4:$H$2722,5,0),"-")</f>
        <v>Izolatie cui sudura 15 mm</v>
      </c>
      <c r="C74" s="609" t="e">
        <f>VLOOKUP(#REF!,Sheet1!$A$4:$H$2722,7,1)</f>
        <v>#REF!</v>
      </c>
      <c r="D74" s="615" t="e">
        <f>VLOOKUP(#REF!,Sheet1!$A$4:$H$2722,7,1)</f>
        <v>#REF!</v>
      </c>
      <c r="E74" s="264" t="str">
        <f>IFERROR(VLOOKUP(A74,Sheet1!$A$4:$N$2722,7,1),"-")</f>
        <v>buc</v>
      </c>
      <c r="F74" s="238">
        <f>IFERROR(VLOOKUP(A74,Sheet1!$A$4:$N$2722,9,1),"-")</f>
        <v>0</v>
      </c>
      <c r="G74" s="264">
        <f>IFERROR(VLOOKUP(A74,Sheet1!$A$4:$N$2722,10,1),"-")</f>
        <v>0</v>
      </c>
      <c r="H74" s="264">
        <f>IFERROR(VLOOKUP(A74,Sheet1!$A$4:$N$2722,11,1),"-")</f>
        <v>0</v>
      </c>
      <c r="I74" s="302">
        <f>IFERROR(VLOOKUP($A74,Sheet1!$A$4:$H$2722,8,1),"-")</f>
        <v>43.13</v>
      </c>
      <c r="J74" s="43">
        <f>I74-(I74*Cuprins!$H$46)</f>
        <v>43.13</v>
      </c>
      <c r="K74" s="8"/>
      <c r="L74" s="824"/>
    </row>
    <row r="75" spans="1:12" ht="15" customHeight="1" x14ac:dyDescent="0.3">
      <c r="A75" s="429"/>
      <c r="B75" s="821"/>
      <c r="C75" s="822"/>
      <c r="D75" s="823"/>
      <c r="E75" s="431"/>
      <c r="F75" s="431"/>
      <c r="G75" s="431"/>
      <c r="H75" s="431"/>
      <c r="I75" s="432"/>
      <c r="J75" s="432"/>
      <c r="L75" s="824"/>
    </row>
    <row r="76" spans="1:12" ht="15" customHeight="1" x14ac:dyDescent="0.3">
      <c r="A76" s="675"/>
      <c r="B76" s="676" t="s">
        <v>3609</v>
      </c>
      <c r="C76" s="676"/>
      <c r="D76" s="676"/>
      <c r="E76" s="676"/>
      <c r="F76" s="676"/>
      <c r="G76" s="676"/>
      <c r="H76" s="676"/>
      <c r="I76" s="677"/>
      <c r="J76" s="678"/>
      <c r="L76" s="824"/>
    </row>
    <row r="77" spans="1:12" ht="15" customHeight="1" x14ac:dyDescent="0.3">
      <c r="A77" s="668"/>
      <c r="B77" s="670"/>
      <c r="C77" s="670"/>
      <c r="D77" s="670"/>
      <c r="E77" s="670"/>
      <c r="F77" s="670"/>
      <c r="G77" s="670"/>
      <c r="H77" s="670"/>
      <c r="I77" s="673"/>
      <c r="J77" s="674"/>
      <c r="L77" s="824"/>
    </row>
    <row r="78" spans="1:12" ht="15" customHeight="1" x14ac:dyDescent="0.3">
      <c r="A78" s="520" t="s">
        <v>2989</v>
      </c>
      <c r="B78" s="630" t="s">
        <v>2996</v>
      </c>
      <c r="C78" s="631"/>
      <c r="D78" s="786"/>
      <c r="E78" s="642" t="s">
        <v>3035</v>
      </c>
      <c r="F78" s="789" t="s">
        <v>2991</v>
      </c>
      <c r="G78" s="789" t="s">
        <v>2990</v>
      </c>
      <c r="H78" s="780" t="s">
        <v>3010</v>
      </c>
      <c r="I78" s="783" t="s">
        <v>3430</v>
      </c>
      <c r="J78" s="498" t="s">
        <v>3430</v>
      </c>
      <c r="L78" s="824"/>
    </row>
    <row r="79" spans="1:12" ht="15" customHeight="1" x14ac:dyDescent="0.3">
      <c r="A79" s="521"/>
      <c r="B79" s="632"/>
      <c r="C79" s="633"/>
      <c r="D79" s="787"/>
      <c r="E79" s="643"/>
      <c r="F79" s="790"/>
      <c r="G79" s="790"/>
      <c r="H79" s="781"/>
      <c r="I79" s="784"/>
      <c r="J79" s="500"/>
      <c r="L79" s="824"/>
    </row>
    <row r="80" spans="1:12" ht="15" customHeight="1" x14ac:dyDescent="0.3">
      <c r="A80" s="785"/>
      <c r="B80" s="634"/>
      <c r="C80" s="635"/>
      <c r="D80" s="788"/>
      <c r="E80" s="644"/>
      <c r="F80" s="791"/>
      <c r="G80" s="791"/>
      <c r="H80" s="782"/>
      <c r="I80" s="784"/>
      <c r="J80" s="500"/>
      <c r="L80" s="824"/>
    </row>
    <row r="81" spans="1:12" ht="15" customHeight="1" x14ac:dyDescent="0.3">
      <c r="A81" s="106">
        <f>Sheet1!A2537</f>
        <v>607050105000</v>
      </c>
      <c r="B81" s="773" t="str">
        <f>IFERROR(VLOOKUP(A81,Sheet1!$A$4:$H$2722,5,0),"-")</f>
        <v xml:space="preserve">Banda aluminiu 50 mm x 50 m </v>
      </c>
      <c r="C81" s="774" t="e">
        <f>VLOOKUP(#REF!,Sheet1!$A$4:$H$2722,7,1)</f>
        <v>#REF!</v>
      </c>
      <c r="D81" s="775" t="e">
        <f>VLOOKUP(#REF!,Sheet1!$A$4:$H$2722,7,1)</f>
        <v>#REF!</v>
      </c>
      <c r="E81" s="247" t="str">
        <f>IFERROR(VLOOKUP(A81,Sheet1!$A$4:$N$2722,7,1),"-")</f>
        <v>rol</v>
      </c>
      <c r="F81" s="247">
        <f>IFERROR(VLOOKUP(A81,Sheet1!$A$4:$N$2722,9,1),"-")</f>
        <v>0</v>
      </c>
      <c r="G81" s="247">
        <f>IFERROR(VLOOKUP(A81,Sheet1!$A$4:$N$2722,10,1),"-")</f>
        <v>0</v>
      </c>
      <c r="H81" s="247">
        <f>IFERROR(VLOOKUP(A81,Sheet1!$A$4:$N$2722,11,1),"-")</f>
        <v>0</v>
      </c>
      <c r="I81" s="26">
        <f>IFERROR(VLOOKUP($A81,Sheet1!$A$4:$H$2722,8,1),"-")</f>
        <v>23.18</v>
      </c>
      <c r="J81" s="26">
        <f>I81-(I81*Cuprins!$H$46)</f>
        <v>23.18</v>
      </c>
      <c r="L81" s="824"/>
    </row>
    <row r="82" spans="1:12" ht="15" customHeight="1" x14ac:dyDescent="0.3">
      <c r="A82" s="107">
        <f>Sheet1!A2538</f>
        <v>607050107500</v>
      </c>
      <c r="B82" s="744" t="str">
        <f>IFERROR(VLOOKUP(A82,Sheet1!$A$4:$H$2722,5,0),"-")</f>
        <v xml:space="preserve">Banda aluminiu 75 mm x 50 m </v>
      </c>
      <c r="C82" s="728" t="e">
        <f>VLOOKUP(#REF!,Sheet1!$A$4:$H$2722,7,1)</f>
        <v>#REF!</v>
      </c>
      <c r="D82" s="745" t="e">
        <f>VLOOKUP(#REF!,Sheet1!$A$4:$H$2722,7,1)</f>
        <v>#REF!</v>
      </c>
      <c r="E82" s="235" t="str">
        <f>IFERROR(VLOOKUP(A82,Sheet1!$A$4:$N$2722,7,1),"-")</f>
        <v>rol</v>
      </c>
      <c r="F82" s="237">
        <f>IFERROR(VLOOKUP(A82,Sheet1!$A$4:$N$2722,9,1),"-")</f>
        <v>0</v>
      </c>
      <c r="G82" s="242">
        <f>IFERROR(VLOOKUP(A82,Sheet1!$A$4:$N$2722,10,1),"-")</f>
        <v>0</v>
      </c>
      <c r="H82" s="235">
        <f>IFERROR(VLOOKUP(A82,Sheet1!$A$4:$N$2722,11,1),"-")</f>
        <v>0</v>
      </c>
      <c r="I82" s="292">
        <f>IFERROR(VLOOKUP($A82,Sheet1!$A$4:$H$2722,8,1),"-")</f>
        <v>34.78</v>
      </c>
      <c r="J82" s="42">
        <f>I82-(I82*Cuprins!$H$46)</f>
        <v>34.78</v>
      </c>
      <c r="L82" s="824"/>
    </row>
    <row r="83" spans="1:12" ht="15" customHeight="1" x14ac:dyDescent="0.3">
      <c r="A83" s="106">
        <f>Sheet1!A2539</f>
        <v>607050110000</v>
      </c>
      <c r="B83" s="773" t="str">
        <f>IFERROR(VLOOKUP(A83,Sheet1!$A$4:$H$2722,5,0),"-")</f>
        <v xml:space="preserve">Banda aluminiu 100 mm x 50 m </v>
      </c>
      <c r="C83" s="774" t="e">
        <f>VLOOKUP(#REF!,Sheet1!$A$4:$H$2722,7,1)</f>
        <v>#REF!</v>
      </c>
      <c r="D83" s="775" t="e">
        <f>VLOOKUP(#REF!,Sheet1!$A$4:$H$2722,7,1)</f>
        <v>#REF!</v>
      </c>
      <c r="E83" s="247" t="str">
        <f>IFERROR(VLOOKUP(A83,Sheet1!$A$4:$N$2722,7,1),"-")</f>
        <v>rol</v>
      </c>
      <c r="F83" s="247">
        <f>IFERROR(VLOOKUP(A83,Sheet1!$A$4:$N$2722,9,1),"-")</f>
        <v>0</v>
      </c>
      <c r="G83" s="247">
        <f>IFERROR(VLOOKUP(A83,Sheet1!$A$4:$N$2722,10,1),"-")</f>
        <v>0</v>
      </c>
      <c r="H83" s="247">
        <f>IFERROR(VLOOKUP(A83,Sheet1!$A$4:$N$2722,11,1),"-")</f>
        <v>0</v>
      </c>
      <c r="I83" s="26">
        <f>IFERROR(VLOOKUP($A83,Sheet1!$A$4:$H$2722,8,1),"-")</f>
        <v>46.26</v>
      </c>
      <c r="J83" s="26">
        <f>I83-(I83*Cuprins!$H$46)</f>
        <v>46.26</v>
      </c>
      <c r="K83" s="7"/>
      <c r="L83" s="824"/>
    </row>
    <row r="84" spans="1:12" ht="15" customHeight="1" x14ac:dyDescent="0.3">
      <c r="A84" s="108"/>
      <c r="B84" s="614"/>
      <c r="C84" s="609"/>
      <c r="D84" s="615"/>
      <c r="E84" s="264"/>
      <c r="F84" s="238"/>
      <c r="G84" s="264"/>
      <c r="H84" s="264"/>
      <c r="I84" s="302"/>
      <c r="J84" s="43"/>
      <c r="K84" s="9"/>
      <c r="L84" s="824"/>
    </row>
    <row r="85" spans="1:12" ht="15" customHeight="1" x14ac:dyDescent="0.3">
      <c r="A85" s="390"/>
      <c r="B85" s="382"/>
      <c r="C85" s="382"/>
      <c r="D85" s="382"/>
      <c r="E85" s="315"/>
      <c r="F85" s="315"/>
      <c r="G85" s="315"/>
      <c r="H85" s="315"/>
      <c r="I85" s="219"/>
      <c r="J85" s="219"/>
      <c r="L85" s="824"/>
    </row>
    <row r="86" spans="1:12" ht="15" customHeight="1" x14ac:dyDescent="0.3">
      <c r="A86" s="390"/>
      <c r="B86" s="413"/>
      <c r="C86" s="413"/>
      <c r="D86" s="413"/>
      <c r="E86" s="315"/>
      <c r="F86" s="315"/>
      <c r="G86" s="315"/>
      <c r="H86" s="315"/>
      <c r="I86" s="219"/>
      <c r="J86" s="219"/>
      <c r="K86" s="9"/>
      <c r="L86" s="824"/>
    </row>
    <row r="87" spans="1:12" ht="15" customHeight="1" x14ac:dyDescent="0.3">
      <c r="A87" s="390"/>
      <c r="B87" s="413"/>
      <c r="C87" s="413"/>
      <c r="D87" s="413"/>
      <c r="E87" s="315"/>
      <c r="F87" s="315"/>
      <c r="G87" s="315"/>
      <c r="H87" s="315"/>
      <c r="I87" s="219"/>
      <c r="J87" s="219"/>
      <c r="K87" s="9"/>
      <c r="L87" s="824"/>
    </row>
    <row r="88" spans="1:12" ht="15" customHeight="1" x14ac:dyDescent="0.3">
      <c r="A88" s="390"/>
      <c r="B88" s="413"/>
      <c r="C88" s="413"/>
      <c r="D88" s="413"/>
      <c r="E88" s="315"/>
      <c r="F88" s="315"/>
      <c r="G88" s="315"/>
      <c r="H88" s="315"/>
      <c r="I88" s="219"/>
      <c r="J88" s="219"/>
      <c r="K88" s="9"/>
      <c r="L88" s="824"/>
    </row>
    <row r="89" spans="1:12" ht="15" customHeight="1" x14ac:dyDescent="0.3">
      <c r="A89" s="390"/>
      <c r="B89" s="413"/>
      <c r="C89" s="413"/>
      <c r="D89" s="413"/>
      <c r="E89" s="315"/>
      <c r="F89" s="315"/>
      <c r="G89" s="315"/>
      <c r="H89" s="315"/>
      <c r="I89" s="219"/>
      <c r="J89" s="219"/>
      <c r="K89" s="9"/>
      <c r="L89" s="824"/>
    </row>
    <row r="90" spans="1:12" ht="15" customHeight="1" x14ac:dyDescent="0.3">
      <c r="A90" s="390"/>
      <c r="B90" s="413"/>
      <c r="C90" s="413"/>
      <c r="D90" s="413"/>
      <c r="E90" s="315"/>
      <c r="F90" s="315"/>
      <c r="G90" s="315"/>
      <c r="H90" s="315"/>
      <c r="I90" s="219"/>
      <c r="J90" s="219"/>
      <c r="K90" s="9"/>
      <c r="L90" s="824"/>
    </row>
    <row r="91" spans="1:12" ht="15" customHeight="1" x14ac:dyDescent="0.3">
      <c r="A91" s="390"/>
      <c r="B91" s="413"/>
      <c r="C91" s="413"/>
      <c r="D91" s="413"/>
      <c r="E91" s="315"/>
      <c r="F91" s="315"/>
      <c r="G91" s="315"/>
      <c r="H91" s="315"/>
      <c r="I91" s="219"/>
      <c r="J91" s="219"/>
      <c r="K91" s="9"/>
      <c r="L91" s="824"/>
    </row>
    <row r="92" spans="1:12" ht="15" customHeight="1" x14ac:dyDescent="0.3">
      <c r="A92" s="390"/>
      <c r="B92" s="413"/>
      <c r="C92" s="413"/>
      <c r="D92" s="413"/>
      <c r="E92" s="315"/>
      <c r="F92" s="315"/>
      <c r="G92" s="315"/>
      <c r="H92" s="315"/>
      <c r="I92" s="219"/>
      <c r="J92" s="219"/>
      <c r="K92" s="9"/>
      <c r="L92" s="824"/>
    </row>
    <row r="93" spans="1:12" ht="15" customHeight="1" x14ac:dyDescent="0.3">
      <c r="A93" s="390"/>
      <c r="B93" s="413"/>
      <c r="C93" s="413"/>
      <c r="D93" s="413"/>
      <c r="E93" s="315"/>
      <c r="F93" s="315"/>
      <c r="G93" s="315"/>
      <c r="H93" s="315"/>
      <c r="I93" s="219"/>
      <c r="J93" s="219"/>
      <c r="K93" s="9"/>
      <c r="L93" s="824"/>
    </row>
    <row r="94" spans="1:12" ht="15" customHeight="1" x14ac:dyDescent="0.3">
      <c r="A94" s="390"/>
      <c r="B94" s="413"/>
      <c r="C94" s="413"/>
      <c r="D94" s="413"/>
      <c r="E94" s="315"/>
      <c r="F94" s="315"/>
      <c r="G94" s="315"/>
      <c r="H94" s="315"/>
      <c r="I94" s="219"/>
      <c r="J94" s="219"/>
      <c r="K94" s="9"/>
      <c r="L94" s="824"/>
    </row>
    <row r="95" spans="1:12" ht="15" customHeight="1" x14ac:dyDescent="0.3">
      <c r="A95" s="390"/>
      <c r="B95" s="413"/>
      <c r="C95" s="413"/>
      <c r="D95" s="413"/>
      <c r="E95" s="315"/>
      <c r="F95" s="315"/>
      <c r="G95" s="315"/>
      <c r="H95" s="315"/>
      <c r="I95" s="219"/>
      <c r="J95" s="219"/>
      <c r="K95" s="9"/>
      <c r="L95" s="824"/>
    </row>
    <row r="96" spans="1:12" ht="15" customHeight="1" x14ac:dyDescent="0.3">
      <c r="A96" s="390"/>
      <c r="B96" s="413"/>
      <c r="C96" s="413"/>
      <c r="D96" s="413"/>
      <c r="E96" s="315"/>
      <c r="F96" s="315"/>
      <c r="G96" s="315"/>
      <c r="H96" s="315"/>
      <c r="I96" s="219"/>
      <c r="J96" s="219"/>
      <c r="L96" s="824"/>
    </row>
    <row r="97" spans="1:12" ht="15" customHeight="1" x14ac:dyDescent="0.3">
      <c r="A97" s="390"/>
      <c r="B97" s="413"/>
      <c r="C97" s="413"/>
      <c r="D97" s="413"/>
      <c r="E97" s="315"/>
      <c r="F97" s="315"/>
      <c r="G97" s="315"/>
      <c r="H97" s="315"/>
      <c r="I97" s="219"/>
      <c r="J97" s="219"/>
      <c r="L97" s="824"/>
    </row>
    <row r="98" spans="1:12" ht="15" customHeight="1" x14ac:dyDescent="0.3">
      <c r="A98" s="390"/>
      <c r="B98" s="413"/>
      <c r="C98" s="413"/>
      <c r="D98" s="413"/>
      <c r="E98" s="315"/>
      <c r="F98" s="315"/>
      <c r="G98" s="315"/>
      <c r="H98" s="315"/>
      <c r="I98" s="219"/>
      <c r="J98" s="219"/>
      <c r="L98" s="824"/>
    </row>
    <row r="99" spans="1:12" ht="15" customHeight="1" x14ac:dyDescent="0.3">
      <c r="A99" s="390"/>
      <c r="B99" s="413"/>
      <c r="C99" s="413"/>
      <c r="D99" s="413"/>
      <c r="E99" s="315"/>
      <c r="F99" s="315"/>
      <c r="G99" s="315"/>
      <c r="H99" s="315"/>
      <c r="I99" s="219"/>
      <c r="J99" s="219"/>
      <c r="L99" s="824"/>
    </row>
    <row r="100" spans="1:12" ht="15" customHeight="1" x14ac:dyDescent="0.3">
      <c r="A100" s="390"/>
      <c r="B100" s="413"/>
      <c r="C100" s="413"/>
      <c r="D100" s="413"/>
      <c r="E100" s="315"/>
      <c r="F100" s="315"/>
      <c r="G100" s="315"/>
      <c r="H100" s="315"/>
      <c r="I100" s="219"/>
      <c r="J100" s="219"/>
      <c r="L100" s="824"/>
    </row>
    <row r="101" spans="1:12" ht="15" customHeight="1" x14ac:dyDescent="0.3">
      <c r="A101" s="390"/>
      <c r="B101" s="413"/>
      <c r="C101" s="413"/>
      <c r="D101" s="413"/>
      <c r="E101" s="315"/>
      <c r="F101" s="315"/>
      <c r="G101" s="315"/>
      <c r="H101" s="315"/>
      <c r="I101" s="219"/>
      <c r="J101" s="219"/>
      <c r="L101" s="824"/>
    </row>
    <row r="102" spans="1:12" ht="15" customHeight="1" x14ac:dyDescent="0.3">
      <c r="A102" s="390"/>
      <c r="B102" s="413"/>
      <c r="C102" s="413"/>
      <c r="D102" s="413"/>
      <c r="E102" s="315"/>
      <c r="F102" s="315"/>
      <c r="G102" s="315"/>
      <c r="H102" s="315"/>
      <c r="I102" s="219"/>
      <c r="J102" s="219"/>
      <c r="L102" s="824"/>
    </row>
    <row r="103" spans="1:12" ht="15" customHeight="1" x14ac:dyDescent="0.3">
      <c r="A103" s="390"/>
      <c r="B103" s="413"/>
      <c r="C103" s="413"/>
      <c r="D103" s="413"/>
      <c r="E103" s="315"/>
      <c r="F103" s="315"/>
      <c r="G103" s="315"/>
      <c r="H103" s="315"/>
      <c r="I103" s="219"/>
      <c r="J103" s="219"/>
      <c r="L103" s="824"/>
    </row>
    <row r="104" spans="1:12" ht="15" customHeight="1" x14ac:dyDescent="0.3">
      <c r="A104" s="390"/>
      <c r="B104" s="413"/>
      <c r="C104" s="413"/>
      <c r="D104" s="413"/>
      <c r="E104" s="315"/>
      <c r="F104" s="315"/>
      <c r="G104" s="315"/>
      <c r="H104" s="315"/>
      <c r="I104" s="219"/>
      <c r="J104" s="219"/>
      <c r="L104" s="824"/>
    </row>
    <row r="105" spans="1:12" ht="15" customHeight="1" x14ac:dyDescent="0.3">
      <c r="A105" s="390"/>
      <c r="B105" s="413"/>
      <c r="C105" s="413"/>
      <c r="D105" s="413"/>
      <c r="E105" s="315"/>
      <c r="F105" s="315"/>
      <c r="G105" s="315"/>
      <c r="H105" s="315"/>
      <c r="I105" s="219"/>
      <c r="J105" s="219"/>
      <c r="L105" s="824"/>
    </row>
    <row r="106" spans="1:12" ht="15" customHeight="1" x14ac:dyDescent="0.3">
      <c r="A106" s="390"/>
      <c r="B106" s="382"/>
      <c r="C106" s="382"/>
      <c r="D106" s="382"/>
      <c r="E106" s="315"/>
      <c r="F106" s="315"/>
      <c r="G106" s="315"/>
      <c r="H106" s="315"/>
      <c r="I106" s="219"/>
      <c r="J106" s="219"/>
      <c r="K106" s="9"/>
      <c r="L106" s="820" t="s">
        <v>3561</v>
      </c>
    </row>
    <row r="107" spans="1:12" ht="15" customHeight="1" thickBot="1" x14ac:dyDescent="0.35">
      <c r="A107" s="390"/>
      <c r="B107" s="382"/>
      <c r="C107" s="382"/>
      <c r="D107" s="382"/>
      <c r="E107" s="315"/>
      <c r="F107" s="315"/>
      <c r="G107" s="315"/>
      <c r="H107" s="315"/>
      <c r="I107" s="219"/>
      <c r="J107" s="219"/>
      <c r="L107" s="820"/>
    </row>
    <row r="108" spans="1:12" ht="15" customHeight="1" x14ac:dyDescent="0.3">
      <c r="A108" s="686"/>
      <c r="B108" s="794" t="s">
        <v>3559</v>
      </c>
      <c r="C108" s="794"/>
      <c r="D108" s="794"/>
      <c r="E108" s="794"/>
      <c r="F108" s="794"/>
      <c r="G108" s="794"/>
      <c r="H108" s="794"/>
      <c r="I108" s="738"/>
      <c r="J108" s="664"/>
      <c r="L108" s="820"/>
    </row>
    <row r="109" spans="1:12" ht="15" customHeight="1" x14ac:dyDescent="0.3">
      <c r="A109" s="687"/>
      <c r="B109" s="676"/>
      <c r="C109" s="676"/>
      <c r="D109" s="676"/>
      <c r="E109" s="676"/>
      <c r="F109" s="676"/>
      <c r="G109" s="676"/>
      <c r="H109" s="676"/>
      <c r="I109" s="739"/>
      <c r="J109" s="665"/>
      <c r="L109" s="820"/>
    </row>
    <row r="110" spans="1:12" ht="15" customHeight="1" thickBot="1" x14ac:dyDescent="0.35">
      <c r="A110" s="688"/>
      <c r="B110" s="795"/>
      <c r="C110" s="795"/>
      <c r="D110" s="795"/>
      <c r="E110" s="795"/>
      <c r="F110" s="795"/>
      <c r="G110" s="795"/>
      <c r="H110" s="795"/>
      <c r="I110" s="740"/>
      <c r="J110" s="666"/>
      <c r="K110" s="7"/>
      <c r="L110" s="820"/>
    </row>
    <row r="111" spans="1:12" ht="15" customHeight="1" x14ac:dyDescent="0.3">
      <c r="A111" s="1"/>
      <c r="B111" s="381"/>
      <c r="C111" s="4"/>
      <c r="D111" s="4"/>
      <c r="E111" s="4"/>
      <c r="F111" s="4"/>
      <c r="G111" s="4"/>
      <c r="H111" s="5"/>
      <c r="I111" s="3"/>
      <c r="J111" s="3"/>
      <c r="L111" s="820"/>
    </row>
    <row r="112" spans="1:12" ht="15" customHeight="1" x14ac:dyDescent="0.3">
      <c r="A112" s="667"/>
      <c r="B112" s="669" t="s">
        <v>3604</v>
      </c>
      <c r="C112" s="669"/>
      <c r="D112" s="669"/>
      <c r="E112" s="669"/>
      <c r="F112" s="669"/>
      <c r="G112" s="669"/>
      <c r="H112" s="669"/>
      <c r="I112" s="671"/>
      <c r="J112" s="672"/>
      <c r="L112" s="820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820"/>
    </row>
    <row r="114" spans="1:12" ht="15" customHeight="1" x14ac:dyDescent="0.3">
      <c r="A114" s="520" t="s">
        <v>2989</v>
      </c>
      <c r="B114" s="630" t="s">
        <v>2996</v>
      </c>
      <c r="C114" s="631"/>
      <c r="D114" s="786"/>
      <c r="E114" s="642" t="s">
        <v>3035</v>
      </c>
      <c r="F114" s="789" t="s">
        <v>2991</v>
      </c>
      <c r="G114" s="789" t="s">
        <v>2990</v>
      </c>
      <c r="H114" s="780" t="s">
        <v>3010</v>
      </c>
      <c r="I114" s="783" t="s">
        <v>3430</v>
      </c>
      <c r="J114" s="498" t="s">
        <v>3431</v>
      </c>
      <c r="L114" s="820"/>
    </row>
    <row r="115" spans="1:12" ht="15" customHeight="1" x14ac:dyDescent="0.3">
      <c r="A115" s="521"/>
      <c r="B115" s="632"/>
      <c r="C115" s="633"/>
      <c r="D115" s="787"/>
      <c r="E115" s="643"/>
      <c r="F115" s="790"/>
      <c r="G115" s="790"/>
      <c r="H115" s="781"/>
      <c r="I115" s="784"/>
      <c r="J115" s="500"/>
      <c r="L115" s="820"/>
    </row>
    <row r="116" spans="1:12" ht="15" customHeight="1" x14ac:dyDescent="0.3">
      <c r="A116" s="785"/>
      <c r="B116" s="634"/>
      <c r="C116" s="635"/>
      <c r="D116" s="788"/>
      <c r="E116" s="644"/>
      <c r="F116" s="791"/>
      <c r="G116" s="791"/>
      <c r="H116" s="782"/>
      <c r="I116" s="784"/>
      <c r="J116" s="500"/>
      <c r="K116" s="9"/>
      <c r="L116" s="820"/>
    </row>
    <row r="117" spans="1:12" ht="15" customHeight="1" x14ac:dyDescent="0.3">
      <c r="A117" s="106">
        <f>Sheet1!A2376</f>
        <v>603010100300</v>
      </c>
      <c r="B117" s="773" t="str">
        <f>IFERROR(VLOOKUP(A117,Sheet1!$A$4:$H$2722,5,0),"-")</f>
        <v>Tub izolant Kaiflex EF 06 x 006</v>
      </c>
      <c r="C117" s="774" t="e">
        <f>VLOOKUP(#REF!,Sheet1!$A$4:$H$2722,7,1)</f>
        <v>#REF!</v>
      </c>
      <c r="D117" s="775" t="e">
        <f>VLOOKUP(#REF!,Sheet1!$A$4:$H$2722,7,1)</f>
        <v>#REF!</v>
      </c>
      <c r="E117" s="247" t="str">
        <f>IFERROR(VLOOKUP(A117,Sheet1!$A$4:$N$2722,7,1),"-")</f>
        <v xml:space="preserve">ml </v>
      </c>
      <c r="F117" s="247">
        <f>IFERROR(VLOOKUP(A117,Sheet1!$A$4:$N$2722,9,1),"-")</f>
        <v>6</v>
      </c>
      <c r="G117" s="247">
        <f>IFERROR(VLOOKUP(A117,Sheet1!$A$4:$N$2722,10,1),"-")</f>
        <v>0</v>
      </c>
      <c r="H117" s="247">
        <f>IFERROR(VLOOKUP(A117,Sheet1!$A$4:$N$2722,11,1),"-")</f>
        <v>2000</v>
      </c>
      <c r="I117" s="26">
        <f>IFERROR(VLOOKUP($A117,Sheet1!$A$4:$H$2722,8,1),"-")</f>
        <v>0.84</v>
      </c>
      <c r="J117" s="26">
        <f>I117-(I117*Cuprins!$H$43)</f>
        <v>0.84</v>
      </c>
      <c r="L117" s="820"/>
    </row>
    <row r="118" spans="1:12" ht="15" customHeight="1" x14ac:dyDescent="0.3">
      <c r="A118" s="107">
        <f>Sheet1!A2377</f>
        <v>603010100500</v>
      </c>
      <c r="B118" s="744" t="str">
        <f>IFERROR(VLOOKUP(A118,Sheet1!$A$4:$H$2722,5,0),"-")</f>
        <v>Tub izolant Kaiflex EF 06 x 008</v>
      </c>
      <c r="C118" s="728"/>
      <c r="D118" s="745"/>
      <c r="E118" s="235" t="str">
        <f>IFERROR(VLOOKUP(A118,Sheet1!$A$4:$N$2722,7,1),"-")</f>
        <v xml:space="preserve">ml </v>
      </c>
      <c r="F118" s="237">
        <f>IFERROR(VLOOKUP(A118,Sheet1!$A$4:$N$2722,9,1),"-")</f>
        <v>6</v>
      </c>
      <c r="G118" s="242">
        <f>IFERROR(VLOOKUP(A118,Sheet1!$A$4:$N$2722,10,1),"-")</f>
        <v>0</v>
      </c>
      <c r="H118" s="235">
        <f>IFERROR(VLOOKUP(A118,Sheet1!$A$4:$N$2722,11,1),"-")</f>
        <v>2000</v>
      </c>
      <c r="I118" s="292">
        <f>IFERROR(VLOOKUP($A118,Sheet1!$A$4:$H$2722,8,1),"-")</f>
        <v>0.91</v>
      </c>
      <c r="J118" s="42">
        <f>I118-(I118*Cuprins!$H$43)</f>
        <v>0.91</v>
      </c>
      <c r="L118" s="820"/>
    </row>
    <row r="119" spans="1:12" ht="15" customHeight="1" x14ac:dyDescent="0.3">
      <c r="A119" s="106">
        <f>Sheet1!A2378</f>
        <v>603010100900</v>
      </c>
      <c r="B119" s="773" t="str">
        <f>IFERROR(VLOOKUP(A119,Sheet1!$A$4:$H$2722,5,0),"-")</f>
        <v>Tub izolant Kaiflex EF 06 x 010</v>
      </c>
      <c r="C119" s="774" t="e">
        <f>VLOOKUP(#REF!,Sheet1!$A$4:$H$2722,7,1)</f>
        <v>#REF!</v>
      </c>
      <c r="D119" s="775" t="e">
        <f>VLOOKUP(#REF!,Sheet1!$A$4:$H$2722,7,1)</f>
        <v>#REF!</v>
      </c>
      <c r="E119" s="247" t="str">
        <f>IFERROR(VLOOKUP(A119,Sheet1!$A$4:$N$2722,7,1),"-")</f>
        <v xml:space="preserve">ml </v>
      </c>
      <c r="F119" s="247">
        <f>IFERROR(VLOOKUP(A119,Sheet1!$A$4:$N$2722,9,1),"-")</f>
        <v>6</v>
      </c>
      <c r="G119" s="247">
        <f>IFERROR(VLOOKUP(A119,Sheet1!$A$4:$N$2722,10,1),"-")</f>
        <v>0</v>
      </c>
      <c r="H119" s="247">
        <f>IFERROR(VLOOKUP(A119,Sheet1!$A$4:$N$2722,11,1),"-")</f>
        <v>2000</v>
      </c>
      <c r="I119" s="26">
        <f>IFERROR(VLOOKUP($A119,Sheet1!$A$4:$H$2722,8,1),"-")</f>
        <v>1.03</v>
      </c>
      <c r="J119" s="26">
        <f>I119-(I119*Cuprins!$H$43)</f>
        <v>1.03</v>
      </c>
      <c r="L119" s="820"/>
    </row>
    <row r="120" spans="1:12" ht="15" customHeight="1" x14ac:dyDescent="0.3">
      <c r="A120" s="107">
        <f>Sheet1!A2379</f>
        <v>603010101300</v>
      </c>
      <c r="B120" s="744" t="str">
        <f>IFERROR(VLOOKUP(A120,Sheet1!$A$4:$H$2722,5,0),"-")</f>
        <v>Tub izolant Kaiflex EF 06 x 012</v>
      </c>
      <c r="C120" s="728" t="e">
        <f>VLOOKUP(#REF!,Sheet1!$A$4:$H$2722,7,1)</f>
        <v>#REF!</v>
      </c>
      <c r="D120" s="745" t="e">
        <f>VLOOKUP(#REF!,Sheet1!$A$4:$H$2722,7,1)</f>
        <v>#REF!</v>
      </c>
      <c r="E120" s="235" t="str">
        <f>IFERROR(VLOOKUP(A120,Sheet1!$A$4:$N$2722,7,1),"-")</f>
        <v xml:space="preserve">ml </v>
      </c>
      <c r="F120" s="237">
        <f>IFERROR(VLOOKUP(A120,Sheet1!$A$4:$N$2722,9,1),"-")</f>
        <v>6</v>
      </c>
      <c r="G120" s="242">
        <f>IFERROR(VLOOKUP(A120,Sheet1!$A$4:$N$2722,10,1),"-")</f>
        <v>0</v>
      </c>
      <c r="H120" s="235">
        <f>IFERROR(VLOOKUP(A120,Sheet1!$A$4:$N$2722,11,1),"-")</f>
        <v>2000</v>
      </c>
      <c r="I120" s="292">
        <f>IFERROR(VLOOKUP($A120,Sheet1!$A$4:$H$2722,8,1),"-")</f>
        <v>1.1000000000000001</v>
      </c>
      <c r="J120" s="42">
        <f>I120-(I120*Cuprins!$H$43)</f>
        <v>1.1000000000000001</v>
      </c>
      <c r="L120" s="820"/>
    </row>
    <row r="121" spans="1:12" ht="15" customHeight="1" x14ac:dyDescent="0.3">
      <c r="A121" s="106">
        <f>Sheet1!A2380</f>
        <v>603010101500</v>
      </c>
      <c r="B121" s="773" t="str">
        <f>IFERROR(VLOOKUP(A121,Sheet1!$A$4:$H$2722,5,0),"-")</f>
        <v>Tub izolant Kaiflex EF 06 x 015</v>
      </c>
      <c r="C121" s="774" t="e">
        <f>VLOOKUP(#REF!,Sheet1!$A$4:$H$2722,7,1)</f>
        <v>#REF!</v>
      </c>
      <c r="D121" s="775" t="e">
        <f>VLOOKUP(#REF!,Sheet1!$A$4:$H$2722,7,1)</f>
        <v>#REF!</v>
      </c>
      <c r="E121" s="247" t="str">
        <f>IFERROR(VLOOKUP(A121,Sheet1!$A$4:$N$2722,7,1),"-")</f>
        <v xml:space="preserve">ml </v>
      </c>
      <c r="F121" s="247">
        <f>IFERROR(VLOOKUP(A121,Sheet1!$A$4:$N$2722,9,1),"-")</f>
        <v>6</v>
      </c>
      <c r="G121" s="247">
        <f>IFERROR(VLOOKUP(A121,Sheet1!$A$4:$N$2722,10,1),"-")</f>
        <v>0</v>
      </c>
      <c r="H121" s="247">
        <f>IFERROR(VLOOKUP(A121,Sheet1!$A$4:$N$2722,11,1),"-")</f>
        <v>2000</v>
      </c>
      <c r="I121" s="26">
        <f>IFERROR(VLOOKUP($A121,Sheet1!$A$4:$H$2722,8,1),"-")</f>
        <v>1.23</v>
      </c>
      <c r="J121" s="26">
        <f>I121-(I121*Cuprins!$H$43)</f>
        <v>1.23</v>
      </c>
      <c r="L121" s="494">
        <f>L69+1</f>
        <v>150</v>
      </c>
    </row>
    <row r="122" spans="1:12" ht="15" customHeight="1" x14ac:dyDescent="0.3">
      <c r="A122" s="107">
        <f>Sheet1!A2381</f>
        <v>603010101800</v>
      </c>
      <c r="B122" s="744" t="str">
        <f>IFERROR(VLOOKUP(A122,Sheet1!$A$4:$H$2722,5,0),"-")</f>
        <v>Tub izolant Kaiflex EF 06 x 018</v>
      </c>
      <c r="C122" s="728" t="e">
        <f>VLOOKUP(#REF!,Sheet1!$A$4:$H$2722,7,1)</f>
        <v>#REF!</v>
      </c>
      <c r="D122" s="745" t="e">
        <f>VLOOKUP(#REF!,Sheet1!$A$4:$H$2722,7,1)</f>
        <v>#REF!</v>
      </c>
      <c r="E122" s="235" t="str">
        <f>IFERROR(VLOOKUP(A122,Sheet1!$A$4:$N$2722,7,1),"-")</f>
        <v xml:space="preserve">ml </v>
      </c>
      <c r="F122" s="237">
        <f>IFERROR(VLOOKUP(A122,Sheet1!$A$4:$N$2722,9,1),"-")</f>
        <v>6</v>
      </c>
      <c r="G122" s="242">
        <f>IFERROR(VLOOKUP(A122,Sheet1!$A$4:$N$2722,10,1),"-")</f>
        <v>0</v>
      </c>
      <c r="H122" s="235">
        <f>IFERROR(VLOOKUP(A122,Sheet1!$A$4:$N$2722,11,1),"-")</f>
        <v>2000</v>
      </c>
      <c r="I122" s="292">
        <f>IFERROR(VLOOKUP($A122,Sheet1!$A$4:$H$2722,8,1),"-")</f>
        <v>1.34</v>
      </c>
      <c r="J122" s="42">
        <f>I122-(I122*Cuprins!$H$43)</f>
        <v>1.34</v>
      </c>
      <c r="L122" s="494"/>
    </row>
    <row r="123" spans="1:12" ht="15" customHeight="1" x14ac:dyDescent="0.3">
      <c r="A123" s="106">
        <f>Sheet1!A2382</f>
        <v>603010102000</v>
      </c>
      <c r="B123" s="773" t="str">
        <f>IFERROR(VLOOKUP(A123,Sheet1!$A$4:$H$2722,5,0),"-")</f>
        <v>Tub izolant Kaiflex EF 06 x 020</v>
      </c>
      <c r="C123" s="774" t="e">
        <f>VLOOKUP(#REF!,Sheet1!$A$4:$H$2722,7,1)</f>
        <v>#REF!</v>
      </c>
      <c r="D123" s="775" t="e">
        <f>VLOOKUP(#REF!,Sheet1!$A$4:$H$2722,7,1)</f>
        <v>#REF!</v>
      </c>
      <c r="E123" s="247" t="str">
        <f>IFERROR(VLOOKUP(A123,Sheet1!$A$4:$N$2722,7,1),"-")</f>
        <v xml:space="preserve">ml </v>
      </c>
      <c r="F123" s="247">
        <f>IFERROR(VLOOKUP(A123,Sheet1!$A$4:$N$2722,9,1),"-")</f>
        <v>6</v>
      </c>
      <c r="G123" s="247">
        <f>IFERROR(VLOOKUP(A123,Sheet1!$A$4:$N$2722,10,1),"-")</f>
        <v>0</v>
      </c>
      <c r="H123" s="247">
        <f>IFERROR(VLOOKUP(A123,Sheet1!$A$4:$N$2722,11,1),"-")</f>
        <v>2000</v>
      </c>
      <c r="I123" s="26">
        <f>IFERROR(VLOOKUP($A123,Sheet1!$A$4:$H$2722,8,1),"-")</f>
        <v>1.36</v>
      </c>
      <c r="J123" s="26">
        <f>I123-(I123*Cuprins!$H$43)</f>
        <v>1.36</v>
      </c>
      <c r="L123" s="824" t="s">
        <v>3562</v>
      </c>
    </row>
    <row r="124" spans="1:12" ht="15" customHeight="1" x14ac:dyDescent="0.3">
      <c r="A124" s="107">
        <f>Sheet1!A2383</f>
        <v>603010102400</v>
      </c>
      <c r="B124" s="744" t="str">
        <f>IFERROR(VLOOKUP(A124,Sheet1!$A$4:$H$2722,5,0),"-")</f>
        <v>Tub izolant Kaiflex EF 06 x 022</v>
      </c>
      <c r="C124" s="728" t="e">
        <f>VLOOKUP(#REF!,Sheet1!$A$4:$H$2722,7,1)</f>
        <v>#REF!</v>
      </c>
      <c r="D124" s="745" t="e">
        <f>VLOOKUP(#REF!,Sheet1!$A$4:$H$2722,7,1)</f>
        <v>#REF!</v>
      </c>
      <c r="E124" s="235" t="str">
        <f>IFERROR(VLOOKUP(A124,Sheet1!$A$4:$N$2722,7,1),"-")</f>
        <v xml:space="preserve">ml </v>
      </c>
      <c r="F124" s="237">
        <f>IFERROR(VLOOKUP(A124,Sheet1!$A$4:$N$2722,9,1),"-")</f>
        <v>6</v>
      </c>
      <c r="G124" s="242">
        <f>IFERROR(VLOOKUP(A124,Sheet1!$A$4:$N$2722,10,1),"-")</f>
        <v>0</v>
      </c>
      <c r="H124" s="235">
        <f>IFERROR(VLOOKUP(A124,Sheet1!$A$4:$N$2722,11,1),"-")</f>
        <v>2000</v>
      </c>
      <c r="I124" s="292">
        <f>IFERROR(VLOOKUP($A124,Sheet1!$A$4:$H$2722,8,1),"-")</f>
        <v>1.55</v>
      </c>
      <c r="J124" s="42">
        <f>I124-(I124*Cuprins!$H$43)</f>
        <v>1.55</v>
      </c>
      <c r="L124" s="824"/>
    </row>
    <row r="125" spans="1:12" ht="15" customHeight="1" x14ac:dyDescent="0.3">
      <c r="A125" s="106">
        <f>Sheet1!A2384</f>
        <v>603010103000</v>
      </c>
      <c r="B125" s="773" t="str">
        <f>IFERROR(VLOOKUP(A125,Sheet1!$A$4:$H$2722,5,0),"-")</f>
        <v>Tub izolant Kaiflex EF 06 x 028</v>
      </c>
      <c r="C125" s="774" t="e">
        <f>VLOOKUP(#REF!,Sheet1!$A$4:$H$2722,7,1)</f>
        <v>#REF!</v>
      </c>
      <c r="D125" s="775" t="e">
        <f>VLOOKUP(#REF!,Sheet1!$A$4:$H$2722,7,1)</f>
        <v>#REF!</v>
      </c>
      <c r="E125" s="247" t="str">
        <f>IFERROR(VLOOKUP(A125,Sheet1!$A$4:$N$2722,7,1),"-")</f>
        <v xml:space="preserve">ml </v>
      </c>
      <c r="F125" s="247">
        <f>IFERROR(VLOOKUP(A125,Sheet1!$A$4:$N$2722,9,1),"-")</f>
        <v>6</v>
      </c>
      <c r="G125" s="247">
        <f>IFERROR(VLOOKUP(A125,Sheet1!$A$4:$N$2722,10,1),"-")</f>
        <v>0</v>
      </c>
      <c r="H125" s="247">
        <f>IFERROR(VLOOKUP(A125,Sheet1!$A$4:$N$2722,11,1),"-")</f>
        <v>2000</v>
      </c>
      <c r="I125" s="26">
        <f>IFERROR(VLOOKUP($A125,Sheet1!$A$4:$H$2722,8,1),"-")</f>
        <v>1.94</v>
      </c>
      <c r="J125" s="26">
        <f>I125-(I125*Cuprins!$H$43)</f>
        <v>1.94</v>
      </c>
      <c r="L125" s="824"/>
    </row>
    <row r="126" spans="1:12" ht="15" customHeight="1" x14ac:dyDescent="0.3">
      <c r="A126" s="107">
        <f>Sheet1!A2385</f>
        <v>603010103300</v>
      </c>
      <c r="B126" s="744" t="str">
        <f>IFERROR(VLOOKUP(A126,Sheet1!$A$4:$H$2722,5,0),"-")</f>
        <v>Tub izolant Kaiflex EF 06 x 035</v>
      </c>
      <c r="C126" s="728" t="e">
        <f>VLOOKUP(#REF!,Sheet1!$A$4:$H$2722,7,1)</f>
        <v>#REF!</v>
      </c>
      <c r="D126" s="745" t="e">
        <f>VLOOKUP(#REF!,Sheet1!$A$4:$H$2722,7,1)</f>
        <v>#REF!</v>
      </c>
      <c r="E126" s="235" t="str">
        <f>IFERROR(VLOOKUP(A126,Sheet1!$A$4:$N$2722,7,1),"-")</f>
        <v xml:space="preserve">ml </v>
      </c>
      <c r="F126" s="237">
        <f>IFERROR(VLOOKUP(A126,Sheet1!$A$4:$N$2722,9,1),"-")</f>
        <v>6</v>
      </c>
      <c r="G126" s="242">
        <f>IFERROR(VLOOKUP(A126,Sheet1!$A$4:$N$2722,10,1),"-")</f>
        <v>0</v>
      </c>
      <c r="H126" s="235">
        <f>IFERROR(VLOOKUP(A126,Sheet1!$A$4:$N$2722,11,1),"-")</f>
        <v>2000</v>
      </c>
      <c r="I126" s="292">
        <f>IFERROR(VLOOKUP($A126,Sheet1!$A$4:$H$2722,8,1),"-")</f>
        <v>2.34</v>
      </c>
      <c r="J126" s="42">
        <f>I126-(I126*Cuprins!$H$43)</f>
        <v>2.34</v>
      </c>
      <c r="L126" s="824"/>
    </row>
    <row r="127" spans="1:12" ht="15" customHeight="1" x14ac:dyDescent="0.3">
      <c r="A127" s="106">
        <f>Sheet1!A2386</f>
        <v>603010103500</v>
      </c>
      <c r="B127" s="773" t="str">
        <f>IFERROR(VLOOKUP(A127,Sheet1!$A$4:$H$2722,5,0),"-")</f>
        <v>Tub izolant Kaiflex EF 09 x 006</v>
      </c>
      <c r="C127" s="774" t="e">
        <f>VLOOKUP(#REF!,Sheet1!$A$4:$H$2722,7,1)</f>
        <v>#REF!</v>
      </c>
      <c r="D127" s="775" t="e">
        <f>VLOOKUP(#REF!,Sheet1!$A$4:$H$2722,7,1)</f>
        <v>#REF!</v>
      </c>
      <c r="E127" s="247" t="str">
        <f>IFERROR(VLOOKUP(A127,Sheet1!$A$4:$N$2722,7,1),"-")</f>
        <v xml:space="preserve">ml </v>
      </c>
      <c r="F127" s="247">
        <f>IFERROR(VLOOKUP(A127,Sheet1!$A$4:$N$2722,9,1),"-")</f>
        <v>9</v>
      </c>
      <c r="G127" s="247">
        <f>IFERROR(VLOOKUP(A127,Sheet1!$A$4:$N$2722,10,1),"-")</f>
        <v>0</v>
      </c>
      <c r="H127" s="247">
        <f>IFERROR(VLOOKUP(A127,Sheet1!$A$4:$N$2722,11,1),"-")</f>
        <v>2000</v>
      </c>
      <c r="I127" s="26">
        <f>IFERROR(VLOOKUP($A127,Sheet1!$A$4:$H$2722,8,1),"-")</f>
        <v>1.31</v>
      </c>
      <c r="J127" s="26">
        <f>I127-(I127*Cuprins!$H$43)</f>
        <v>1.31</v>
      </c>
      <c r="L127" s="824"/>
    </row>
    <row r="128" spans="1:12" ht="15" customHeight="1" x14ac:dyDescent="0.3">
      <c r="A128" s="107">
        <f>Sheet1!A2387</f>
        <v>603010103700</v>
      </c>
      <c r="B128" s="744" t="str">
        <f>IFERROR(VLOOKUP(A128,Sheet1!$A$4:$H$2722,5,0),"-")</f>
        <v>Tub izolant Kaiflex EF 09 x 008</v>
      </c>
      <c r="C128" s="728" t="e">
        <f>VLOOKUP(#REF!,Sheet1!$A$4:$H$2722,7,1)</f>
        <v>#REF!</v>
      </c>
      <c r="D128" s="745" t="e">
        <f>VLOOKUP(#REF!,Sheet1!$A$4:$H$2722,7,1)</f>
        <v>#REF!</v>
      </c>
      <c r="E128" s="235" t="str">
        <f>IFERROR(VLOOKUP(A128,Sheet1!$A$4:$N$2722,7,1),"-")</f>
        <v xml:space="preserve">ml </v>
      </c>
      <c r="F128" s="237">
        <f>IFERROR(VLOOKUP(A128,Sheet1!$A$4:$N$2722,9,1),"-")</f>
        <v>9</v>
      </c>
      <c r="G128" s="242">
        <f>IFERROR(VLOOKUP(A128,Sheet1!$A$4:$N$2722,10,1),"-")</f>
        <v>0</v>
      </c>
      <c r="H128" s="235">
        <f>IFERROR(VLOOKUP(A128,Sheet1!$A$4:$N$2722,11,1),"-")</f>
        <v>2000</v>
      </c>
      <c r="I128" s="292">
        <f>IFERROR(VLOOKUP($A128,Sheet1!$A$4:$H$2722,8,1),"-")</f>
        <v>1.42</v>
      </c>
      <c r="J128" s="42">
        <f>I128-(I128*Cuprins!$H$43)</f>
        <v>1.42</v>
      </c>
      <c r="L128" s="824"/>
    </row>
    <row r="129" spans="1:12" ht="15" customHeight="1" x14ac:dyDescent="0.3">
      <c r="A129" s="106">
        <f>Sheet1!A2388</f>
        <v>603010103900</v>
      </c>
      <c r="B129" s="773" t="str">
        <f>IFERROR(VLOOKUP(A129,Sheet1!$A$4:$H$2722,5,0),"-")</f>
        <v>Tub izolant Kaiflex EF 09 x 010</v>
      </c>
      <c r="C129" s="774" t="e">
        <f>VLOOKUP(#REF!,Sheet1!$A$4:$H$2722,7,1)</f>
        <v>#REF!</v>
      </c>
      <c r="D129" s="775" t="e">
        <f>VLOOKUP(#REF!,Sheet1!$A$4:$H$2722,7,1)</f>
        <v>#REF!</v>
      </c>
      <c r="E129" s="247" t="str">
        <f>IFERROR(VLOOKUP(A129,Sheet1!$A$4:$N$2722,7,1),"-")</f>
        <v xml:space="preserve">ml </v>
      </c>
      <c r="F129" s="247">
        <f>IFERROR(VLOOKUP(A129,Sheet1!$A$4:$N$2722,9,1),"-")</f>
        <v>9</v>
      </c>
      <c r="G129" s="247">
        <f>IFERROR(VLOOKUP(A129,Sheet1!$A$4:$N$2722,10,1),"-")</f>
        <v>0</v>
      </c>
      <c r="H129" s="247">
        <f>IFERROR(VLOOKUP(A129,Sheet1!$A$4:$N$2722,11,1),"-")</f>
        <v>2000</v>
      </c>
      <c r="I129" s="26">
        <f>IFERROR(VLOOKUP($A129,Sheet1!$A$4:$H$2722,8,1),"-")</f>
        <v>1.45</v>
      </c>
      <c r="J129" s="26">
        <f>I129-(I129*Cuprins!$H$43)</f>
        <v>1.45</v>
      </c>
      <c r="K129" s="7"/>
      <c r="L129" s="824"/>
    </row>
    <row r="130" spans="1:12" ht="15" customHeight="1" x14ac:dyDescent="0.3">
      <c r="A130" s="107">
        <f>Sheet1!A2389</f>
        <v>603010104100</v>
      </c>
      <c r="B130" s="744" t="str">
        <f>IFERROR(VLOOKUP(A130,Sheet1!$A$4:$H$2722,5,0),"-")</f>
        <v>Tub izolant Kaiflex EF 09 x 012</v>
      </c>
      <c r="C130" s="728" t="e">
        <f>VLOOKUP(#REF!,Sheet1!$A$4:$H$2722,7,1)</f>
        <v>#REF!</v>
      </c>
      <c r="D130" s="745" t="e">
        <f>VLOOKUP(#REF!,Sheet1!$A$4:$H$2722,7,1)</f>
        <v>#REF!</v>
      </c>
      <c r="E130" s="235" t="str">
        <f>IFERROR(VLOOKUP(A130,Sheet1!$A$4:$N$2722,7,1),"-")</f>
        <v xml:space="preserve">ml </v>
      </c>
      <c r="F130" s="237">
        <f>IFERROR(VLOOKUP(A130,Sheet1!$A$4:$N$2722,9,1),"-")</f>
        <v>9</v>
      </c>
      <c r="G130" s="242">
        <f>IFERROR(VLOOKUP(A130,Sheet1!$A$4:$N$2722,10,1),"-")</f>
        <v>0</v>
      </c>
      <c r="H130" s="235">
        <f>IFERROR(VLOOKUP(A130,Sheet1!$A$4:$N$2722,11,1),"-")</f>
        <v>2000</v>
      </c>
      <c r="I130" s="292">
        <f>IFERROR(VLOOKUP($A130,Sheet1!$A$4:$H$2722,8,1),"-")</f>
        <v>1.53</v>
      </c>
      <c r="J130" s="42">
        <f>I130-(I130*Cuprins!$H$43)</f>
        <v>1.53</v>
      </c>
      <c r="L130" s="824"/>
    </row>
    <row r="131" spans="1:12" ht="15" customHeight="1" x14ac:dyDescent="0.3">
      <c r="A131" s="106">
        <f>Sheet1!A2390</f>
        <v>603010104800</v>
      </c>
      <c r="B131" s="773" t="str">
        <f>IFERROR(VLOOKUP(A131,Sheet1!$A$4:$H$2722,5,0),"-")</f>
        <v>Tub izolant Kaiflex EF 09 x 015</v>
      </c>
      <c r="C131" s="774" t="e">
        <f>VLOOKUP(#REF!,Sheet1!$A$4:$H$2722,7,1)</f>
        <v>#REF!</v>
      </c>
      <c r="D131" s="775" t="e">
        <f>VLOOKUP(#REF!,Sheet1!$A$4:$H$2722,7,1)</f>
        <v>#REF!</v>
      </c>
      <c r="E131" s="247" t="str">
        <f>IFERROR(VLOOKUP(A131,Sheet1!$A$4:$N$2722,7,1),"-")</f>
        <v xml:space="preserve">ml </v>
      </c>
      <c r="F131" s="247">
        <f>IFERROR(VLOOKUP(A131,Sheet1!$A$4:$N$2722,9,1),"-")</f>
        <v>9</v>
      </c>
      <c r="G131" s="247">
        <f>IFERROR(VLOOKUP(A131,Sheet1!$A$4:$N$2722,10,1),"-")</f>
        <v>0</v>
      </c>
      <c r="H131" s="247">
        <f>IFERROR(VLOOKUP(A131,Sheet1!$A$4:$N$2722,11,1),"-")</f>
        <v>2000</v>
      </c>
      <c r="I131" s="26">
        <f>IFERROR(VLOOKUP($A131,Sheet1!$A$4:$H$2722,8,1),"-")</f>
        <v>1.75</v>
      </c>
      <c r="J131" s="26">
        <f>I131-(I131*Cuprins!$H$43)</f>
        <v>1.75</v>
      </c>
      <c r="L131" s="824"/>
    </row>
    <row r="132" spans="1:12" ht="15" customHeight="1" x14ac:dyDescent="0.3">
      <c r="A132" s="107">
        <f>Sheet1!A2391</f>
        <v>603010105100</v>
      </c>
      <c r="B132" s="744" t="str">
        <f>IFERROR(VLOOKUP(A132,Sheet1!$A$4:$H$2722,5,0),"-")</f>
        <v>Tub izolant Kaiflex EF 09 x 018</v>
      </c>
      <c r="C132" s="728" t="e">
        <f>VLOOKUP(#REF!,Sheet1!$A$4:$H$2722,7,1)</f>
        <v>#REF!</v>
      </c>
      <c r="D132" s="745" t="e">
        <f>VLOOKUP(#REF!,Sheet1!$A$4:$H$2722,7,1)</f>
        <v>#REF!</v>
      </c>
      <c r="E132" s="235" t="str">
        <f>IFERROR(VLOOKUP(A132,Sheet1!$A$4:$N$2722,7,1),"-")</f>
        <v xml:space="preserve">ml </v>
      </c>
      <c r="F132" s="237">
        <f>IFERROR(VLOOKUP(A132,Sheet1!$A$4:$N$2722,9,1),"-")</f>
        <v>9</v>
      </c>
      <c r="G132" s="242">
        <f>IFERROR(VLOOKUP(A132,Sheet1!$A$4:$N$2722,10,1),"-")</f>
        <v>0</v>
      </c>
      <c r="H132" s="235">
        <f>IFERROR(VLOOKUP(A132,Sheet1!$A$4:$N$2722,11,1),"-")</f>
        <v>2000</v>
      </c>
      <c r="I132" s="292">
        <f>IFERROR(VLOOKUP($A132,Sheet1!$A$4:$H$2722,8,1),"-")</f>
        <v>1.87</v>
      </c>
      <c r="J132" s="42">
        <f>I132-(I132*Cuprins!$H$43)</f>
        <v>1.87</v>
      </c>
      <c r="L132" s="824"/>
    </row>
    <row r="133" spans="1:12" ht="15" customHeight="1" x14ac:dyDescent="0.3">
      <c r="A133" s="106">
        <f>Sheet1!A2392</f>
        <v>603010105400</v>
      </c>
      <c r="B133" s="773" t="str">
        <f>IFERROR(VLOOKUP(A133,Sheet1!$A$4:$H$2722,5,0),"-")</f>
        <v>Tub izolant Kaiflex EF 09 x 020</v>
      </c>
      <c r="C133" s="774" t="e">
        <f>VLOOKUP(#REF!,Sheet1!$A$4:$H$2722,7,1)</f>
        <v>#REF!</v>
      </c>
      <c r="D133" s="775" t="e">
        <f>VLOOKUP(#REF!,Sheet1!$A$4:$H$2722,7,1)</f>
        <v>#REF!</v>
      </c>
      <c r="E133" s="247" t="str">
        <f>IFERROR(VLOOKUP(A133,Sheet1!$A$4:$N$2722,7,1),"-")</f>
        <v>ml</v>
      </c>
      <c r="F133" s="247">
        <f>IFERROR(VLOOKUP(A133,Sheet1!$A$4:$N$2722,9,1),"-")</f>
        <v>9</v>
      </c>
      <c r="G133" s="247">
        <f>IFERROR(VLOOKUP(A133,Sheet1!$A$4:$N$2722,10,1),"-")</f>
        <v>0</v>
      </c>
      <c r="H133" s="247">
        <f>IFERROR(VLOOKUP(A133,Sheet1!$A$4:$N$2722,11,1),"-")</f>
        <v>2000</v>
      </c>
      <c r="I133" s="26">
        <f>IFERROR(VLOOKUP($A133,Sheet1!$A$4:$H$2722,8,1),"-")</f>
        <v>2.02</v>
      </c>
      <c r="J133" s="26">
        <f>I133-(I133*Cuprins!$H$43)</f>
        <v>2.02</v>
      </c>
      <c r="L133" s="824"/>
    </row>
    <row r="134" spans="1:12" ht="15" customHeight="1" x14ac:dyDescent="0.3">
      <c r="A134" s="107">
        <f>Sheet1!A2393</f>
        <v>603010105700</v>
      </c>
      <c r="B134" s="744" t="str">
        <f>IFERROR(VLOOKUP(A134,Sheet1!$A$4:$H$2722,5,0),"-")</f>
        <v>Tub izolant Kaiflex EF 09 x 022</v>
      </c>
      <c r="C134" s="728" t="e">
        <f>VLOOKUP(#REF!,Sheet1!$A$4:$H$2722,7,1)</f>
        <v>#REF!</v>
      </c>
      <c r="D134" s="745" t="e">
        <f>VLOOKUP(#REF!,Sheet1!$A$4:$H$2722,7,1)</f>
        <v>#REF!</v>
      </c>
      <c r="E134" s="235" t="str">
        <f>IFERROR(VLOOKUP(A134,Sheet1!$A$4:$N$2722,7,1),"-")</f>
        <v xml:space="preserve">ml </v>
      </c>
      <c r="F134" s="237">
        <f>IFERROR(VLOOKUP(A134,Sheet1!$A$4:$N$2722,9,1),"-")</f>
        <v>9</v>
      </c>
      <c r="G134" s="242">
        <f>IFERROR(VLOOKUP(A134,Sheet1!$A$4:$N$2722,10,1),"-")</f>
        <v>0</v>
      </c>
      <c r="H134" s="235">
        <f>IFERROR(VLOOKUP(A134,Sheet1!$A$4:$N$2722,11,1),"-")</f>
        <v>2000</v>
      </c>
      <c r="I134" s="292">
        <f>IFERROR(VLOOKUP($A134,Sheet1!$A$4:$H$2722,8,1),"-")</f>
        <v>2.2400000000000002</v>
      </c>
      <c r="J134" s="42">
        <f>I134-(I134*Cuprins!$H$43)</f>
        <v>2.2400000000000002</v>
      </c>
      <c r="L134" s="824"/>
    </row>
    <row r="135" spans="1:12" ht="15" customHeight="1" x14ac:dyDescent="0.3">
      <c r="A135" s="106">
        <f>Sheet1!A2394</f>
        <v>603010106000</v>
      </c>
      <c r="B135" s="773" t="str">
        <f>IFERROR(VLOOKUP(A135,Sheet1!$A$4:$H$2722,5,0),"-")</f>
        <v>Tub izolant Kaiflex EF 09 x 025</v>
      </c>
      <c r="C135" s="774" t="e">
        <f>VLOOKUP(#REF!,Sheet1!$A$4:$H$2722,7,1)</f>
        <v>#REF!</v>
      </c>
      <c r="D135" s="775" t="e">
        <f>VLOOKUP(#REF!,Sheet1!$A$4:$H$2722,7,1)</f>
        <v>#REF!</v>
      </c>
      <c r="E135" s="247" t="str">
        <f>IFERROR(VLOOKUP(A135,Sheet1!$A$4:$N$2722,7,1),"-")</f>
        <v xml:space="preserve">ml </v>
      </c>
      <c r="F135" s="247">
        <f>IFERROR(VLOOKUP(A135,Sheet1!$A$4:$N$2722,9,1),"-")</f>
        <v>9</v>
      </c>
      <c r="G135" s="247">
        <f>IFERROR(VLOOKUP(A135,Sheet1!$A$4:$N$2722,10,1),"-")</f>
        <v>0</v>
      </c>
      <c r="H135" s="247">
        <f>IFERROR(VLOOKUP(A135,Sheet1!$A$4:$N$2722,11,1),"-")</f>
        <v>2000</v>
      </c>
      <c r="I135" s="26">
        <f>IFERROR(VLOOKUP($A135,Sheet1!$A$4:$H$2722,8,1),"-")</f>
        <v>2.25</v>
      </c>
      <c r="J135" s="26">
        <f>I135-(I135*Cuprins!$H$43)</f>
        <v>2.25</v>
      </c>
      <c r="L135" s="824"/>
    </row>
    <row r="136" spans="1:12" ht="15" customHeight="1" x14ac:dyDescent="0.3">
      <c r="A136" s="107">
        <f>Sheet1!A2395</f>
        <v>603010106300</v>
      </c>
      <c r="B136" s="744" t="str">
        <f>IFERROR(VLOOKUP(A136,Sheet1!$A$4:$H$2722,5,0),"-")</f>
        <v>Tub izolant Kaiflex EF 09 x 028</v>
      </c>
      <c r="C136" s="728" t="e">
        <f>VLOOKUP(#REF!,Sheet1!$A$4:$H$2722,7,1)</f>
        <v>#REF!</v>
      </c>
      <c r="D136" s="745" t="e">
        <f>VLOOKUP(#REF!,Sheet1!$A$4:$H$2722,7,1)</f>
        <v>#REF!</v>
      </c>
      <c r="E136" s="235" t="str">
        <f>IFERROR(VLOOKUP(A136,Sheet1!$A$4:$N$2722,7,1),"-")</f>
        <v xml:space="preserve">ml </v>
      </c>
      <c r="F136" s="237">
        <f>IFERROR(VLOOKUP(A136,Sheet1!$A$4:$N$2722,9,1),"-")</f>
        <v>9</v>
      </c>
      <c r="G136" s="242">
        <f>IFERROR(VLOOKUP(A136,Sheet1!$A$4:$N$2722,10,1),"-")</f>
        <v>0</v>
      </c>
      <c r="H136" s="235">
        <f>IFERROR(VLOOKUP(A136,Sheet1!$A$4:$N$2722,11,1),"-")</f>
        <v>2000</v>
      </c>
      <c r="I136" s="292">
        <f>IFERROR(VLOOKUP($A136,Sheet1!$A$4:$H$2722,8,1),"-")</f>
        <v>2.56</v>
      </c>
      <c r="J136" s="42">
        <f>I136-(I136*Cuprins!$H$43)</f>
        <v>2.56</v>
      </c>
      <c r="L136" s="824"/>
    </row>
    <row r="137" spans="1:12" ht="15" customHeight="1" x14ac:dyDescent="0.3">
      <c r="A137" s="106">
        <f>Sheet1!A2396</f>
        <v>603010106600</v>
      </c>
      <c r="B137" s="773" t="str">
        <f>IFERROR(VLOOKUP(A137,Sheet1!$A$4:$H$2722,5,0),"-")</f>
        <v>Tub izolant Kaiflex EF 09 x 035</v>
      </c>
      <c r="C137" s="774" t="e">
        <f>VLOOKUP(#REF!,Sheet1!$A$4:$H$2722,7,1)</f>
        <v>#REF!</v>
      </c>
      <c r="D137" s="775" t="e">
        <f>VLOOKUP(#REF!,Sheet1!$A$4:$H$2722,7,1)</f>
        <v>#REF!</v>
      </c>
      <c r="E137" s="247" t="str">
        <f>IFERROR(VLOOKUP(A137,Sheet1!$A$4:$N$2722,7,1),"-")</f>
        <v xml:space="preserve">ml </v>
      </c>
      <c r="F137" s="247">
        <f>IFERROR(VLOOKUP(A137,Sheet1!$A$4:$N$2722,9,1),"-")</f>
        <v>9</v>
      </c>
      <c r="G137" s="247">
        <f>IFERROR(VLOOKUP(A137,Sheet1!$A$4:$N$2722,10,1),"-")</f>
        <v>0</v>
      </c>
      <c r="H137" s="247">
        <f>IFERROR(VLOOKUP(A137,Sheet1!$A$4:$N$2722,11,1),"-")</f>
        <v>2000</v>
      </c>
      <c r="I137" s="26">
        <f>IFERROR(VLOOKUP($A137,Sheet1!$A$4:$H$2722,8,1),"-")</f>
        <v>3.12</v>
      </c>
      <c r="J137" s="26">
        <f>I137-(I137*Cuprins!$H$43)</f>
        <v>3.12</v>
      </c>
      <c r="K137" s="8"/>
      <c r="L137" s="824"/>
    </row>
    <row r="138" spans="1:12" ht="15" customHeight="1" x14ac:dyDescent="0.3">
      <c r="A138" s="107">
        <f>Sheet1!A2397</f>
        <v>603010106900</v>
      </c>
      <c r="B138" s="744" t="str">
        <f>IFERROR(VLOOKUP(A138,Sheet1!$A$4:$H$2722,5,0),"-")</f>
        <v>Tub izolant Kaiflex EF 09 x 042</v>
      </c>
      <c r="C138" s="728" t="e">
        <f>VLOOKUP(#REF!,Sheet1!$A$4:$H$2722,7,1)</f>
        <v>#REF!</v>
      </c>
      <c r="D138" s="745" t="e">
        <f>VLOOKUP(#REF!,Sheet1!$A$4:$H$2722,7,1)</f>
        <v>#REF!</v>
      </c>
      <c r="E138" s="235" t="str">
        <f>IFERROR(VLOOKUP(A138,Sheet1!$A$4:$N$2722,7,1),"-")</f>
        <v xml:space="preserve">ml </v>
      </c>
      <c r="F138" s="237">
        <f>IFERROR(VLOOKUP(A138,Sheet1!$A$4:$N$2722,9,1),"-")</f>
        <v>9</v>
      </c>
      <c r="G138" s="242">
        <f>IFERROR(VLOOKUP(A138,Sheet1!$A$4:$N$2722,10,1),"-")</f>
        <v>0</v>
      </c>
      <c r="H138" s="235">
        <f>IFERROR(VLOOKUP(A138,Sheet1!$A$4:$N$2722,11,1),"-")</f>
        <v>2000</v>
      </c>
      <c r="I138" s="292">
        <f>IFERROR(VLOOKUP($A138,Sheet1!$A$4:$H$2722,8,1),"-")</f>
        <v>3.51</v>
      </c>
      <c r="J138" s="42">
        <f>I138-(I138*Cuprins!$H$43)</f>
        <v>3.51</v>
      </c>
      <c r="L138" s="824"/>
    </row>
    <row r="139" spans="1:12" ht="15" customHeight="1" x14ac:dyDescent="0.3">
      <c r="A139" s="106">
        <f>Sheet1!A2398</f>
        <v>603010107200</v>
      </c>
      <c r="B139" s="773" t="str">
        <f>IFERROR(VLOOKUP(A139,Sheet1!$A$4:$H$2722,5,0),"-")</f>
        <v>Tub izolant Kaiflex EF 09 x 048</v>
      </c>
      <c r="C139" s="774" t="e">
        <f>VLOOKUP(#REF!,Sheet1!$A$4:$H$2722,7,1)</f>
        <v>#REF!</v>
      </c>
      <c r="D139" s="775" t="e">
        <f>VLOOKUP(#REF!,Sheet1!$A$4:$H$2722,7,1)</f>
        <v>#REF!</v>
      </c>
      <c r="E139" s="247" t="str">
        <f>IFERROR(VLOOKUP(A139,Sheet1!$A$4:$N$2722,7,1),"-")</f>
        <v xml:space="preserve">ml </v>
      </c>
      <c r="F139" s="247">
        <f>IFERROR(VLOOKUP(A139,Sheet1!$A$4:$N$2722,9,1),"-")</f>
        <v>9</v>
      </c>
      <c r="G139" s="247">
        <f>IFERROR(VLOOKUP(A139,Sheet1!$A$4:$N$2722,10,1),"-")</f>
        <v>0</v>
      </c>
      <c r="H139" s="247">
        <f>IFERROR(VLOOKUP(A139,Sheet1!$A$4:$N$2722,11,1),"-")</f>
        <v>2000</v>
      </c>
      <c r="I139" s="26">
        <f>IFERROR(VLOOKUP($A139,Sheet1!$A$4:$H$2722,8,1),"-")</f>
        <v>4.13</v>
      </c>
      <c r="J139" s="26">
        <f>I139-(I139*Cuprins!$H$43)</f>
        <v>4.13</v>
      </c>
      <c r="L139" s="824"/>
    </row>
    <row r="140" spans="1:12" ht="15" customHeight="1" x14ac:dyDescent="0.3">
      <c r="A140" s="107">
        <f>Sheet1!A2399</f>
        <v>603010107500</v>
      </c>
      <c r="B140" s="744" t="str">
        <f>IFERROR(VLOOKUP(A140,Sheet1!$A$4:$H$2722,5,0),"-")</f>
        <v>Tub izolant Kaiflex EF 09 x 054</v>
      </c>
      <c r="C140" s="728" t="e">
        <f>VLOOKUP(#REF!,Sheet1!$A$4:$H$2722,7,1)</f>
        <v>#REF!</v>
      </c>
      <c r="D140" s="745" t="e">
        <f>VLOOKUP(#REF!,Sheet1!$A$4:$H$2722,7,1)</f>
        <v>#REF!</v>
      </c>
      <c r="E140" s="235" t="str">
        <f>IFERROR(VLOOKUP(A140,Sheet1!$A$4:$N$2722,7,1),"-")</f>
        <v xml:space="preserve">ml </v>
      </c>
      <c r="F140" s="237">
        <f>IFERROR(VLOOKUP(A140,Sheet1!$A$4:$N$2722,9,1),"-")</f>
        <v>9</v>
      </c>
      <c r="G140" s="242">
        <f>IFERROR(VLOOKUP(A140,Sheet1!$A$4:$N$2722,10,1),"-")</f>
        <v>0</v>
      </c>
      <c r="H140" s="235">
        <f>IFERROR(VLOOKUP(A140,Sheet1!$A$4:$N$2722,11,1),"-")</f>
        <v>2000</v>
      </c>
      <c r="I140" s="292">
        <f>IFERROR(VLOOKUP($A140,Sheet1!$A$4:$H$2722,8,1),"-")</f>
        <v>4.84</v>
      </c>
      <c r="J140" s="42">
        <f>I140-(I140*Cuprins!$H$43)</f>
        <v>4.84</v>
      </c>
      <c r="L140" s="824"/>
    </row>
    <row r="141" spans="1:12" ht="15" customHeight="1" x14ac:dyDescent="0.3">
      <c r="A141" s="106">
        <f>Sheet1!A2400</f>
        <v>603010107800</v>
      </c>
      <c r="B141" s="773" t="str">
        <f>IFERROR(VLOOKUP(A141,Sheet1!$A$4:$H$2722,5,0),"-")</f>
        <v>Tub izolant Kaiflex EF 09 x 060</v>
      </c>
      <c r="C141" s="774" t="e">
        <f>VLOOKUP(#REF!,Sheet1!$A$4:$H$2722,7,1)</f>
        <v>#REF!</v>
      </c>
      <c r="D141" s="775" t="e">
        <f>VLOOKUP(#REF!,Sheet1!$A$4:$H$2722,7,1)</f>
        <v>#REF!</v>
      </c>
      <c r="E141" s="247" t="str">
        <f>IFERROR(VLOOKUP(A141,Sheet1!$A$4:$N$2722,7,1),"-")</f>
        <v xml:space="preserve">ml </v>
      </c>
      <c r="F141" s="247">
        <f>IFERROR(VLOOKUP(A141,Sheet1!$A$4:$N$2722,9,1),"-")</f>
        <v>9</v>
      </c>
      <c r="G141" s="247">
        <f>IFERROR(VLOOKUP(A141,Sheet1!$A$4:$N$2722,10,1),"-")</f>
        <v>0</v>
      </c>
      <c r="H141" s="247">
        <f>IFERROR(VLOOKUP(A141,Sheet1!$A$4:$N$2722,11,1),"-")</f>
        <v>2000</v>
      </c>
      <c r="I141" s="26">
        <f>IFERROR(VLOOKUP($A141,Sheet1!$A$4:$H$2722,8,1),"-")</f>
        <v>5.29</v>
      </c>
      <c r="J141" s="26">
        <f>I141-(I141*Cuprins!$H$43)</f>
        <v>5.29</v>
      </c>
      <c r="L141" s="824"/>
    </row>
    <row r="142" spans="1:12" ht="15" customHeight="1" x14ac:dyDescent="0.3">
      <c r="A142" s="107">
        <f>Sheet1!A2401</f>
        <v>603010108100</v>
      </c>
      <c r="B142" s="744" t="str">
        <f>IFERROR(VLOOKUP(A142,Sheet1!$A$4:$H$2722,5,0),"-")</f>
        <v>Tub izolant Kaiflex EF 09 x 064</v>
      </c>
      <c r="C142" s="728" t="e">
        <f>VLOOKUP(#REF!,Sheet1!$A$4:$H$2722,7,1)</f>
        <v>#REF!</v>
      </c>
      <c r="D142" s="745" t="e">
        <f>VLOOKUP(#REF!,Sheet1!$A$4:$H$2722,7,1)</f>
        <v>#REF!</v>
      </c>
      <c r="E142" s="235" t="str">
        <f>IFERROR(VLOOKUP(A142,Sheet1!$A$4:$N$2722,7,1),"-")</f>
        <v xml:space="preserve">ml </v>
      </c>
      <c r="F142" s="237">
        <f>IFERROR(VLOOKUP(A142,Sheet1!$A$4:$N$2722,9,1),"-")</f>
        <v>9</v>
      </c>
      <c r="G142" s="242">
        <f>IFERROR(VLOOKUP(A142,Sheet1!$A$4:$N$2722,10,1),"-")</f>
        <v>0</v>
      </c>
      <c r="H142" s="235">
        <f>IFERROR(VLOOKUP(A142,Sheet1!$A$4:$N$2722,11,1),"-")</f>
        <v>2000</v>
      </c>
      <c r="I142" s="292">
        <f>IFERROR(VLOOKUP($A142,Sheet1!$A$4:$H$2722,8,1),"-")</f>
        <v>6.03</v>
      </c>
      <c r="J142" s="42">
        <f>I142-(I142*Cuprins!$H$43)</f>
        <v>6.03</v>
      </c>
      <c r="L142" s="824"/>
    </row>
    <row r="143" spans="1:12" ht="15" customHeight="1" x14ac:dyDescent="0.3">
      <c r="A143" s="106">
        <f>Sheet1!A2402</f>
        <v>603010108500</v>
      </c>
      <c r="B143" s="773" t="str">
        <f>IFERROR(VLOOKUP(A143,Sheet1!$A$4:$H$2722,5,0),"-")</f>
        <v>Tub izolant Kaiflex EF 09 x 076</v>
      </c>
      <c r="C143" s="774" t="e">
        <f>VLOOKUP(#REF!,Sheet1!$A$4:$H$2722,7,1)</f>
        <v>#REF!</v>
      </c>
      <c r="D143" s="775" t="e">
        <f>VLOOKUP(#REF!,Sheet1!$A$4:$H$2722,7,1)</f>
        <v>#REF!</v>
      </c>
      <c r="E143" s="247" t="str">
        <f>IFERROR(VLOOKUP(A143,Sheet1!$A$4:$N$2722,7,1),"-")</f>
        <v xml:space="preserve">ml </v>
      </c>
      <c r="F143" s="247">
        <f>IFERROR(VLOOKUP(A143,Sheet1!$A$4:$N$2722,9,1),"-")</f>
        <v>9</v>
      </c>
      <c r="G143" s="247">
        <f>IFERROR(VLOOKUP(A143,Sheet1!$A$4:$N$2722,10,1),"-")</f>
        <v>0</v>
      </c>
      <c r="H143" s="247">
        <f>IFERROR(VLOOKUP(A143,Sheet1!$A$4:$N$2722,11,1),"-")</f>
        <v>2000</v>
      </c>
      <c r="I143" s="26">
        <f>IFERROR(VLOOKUP($A143,Sheet1!$A$4:$H$2722,8,1),"-")</f>
        <v>7.85</v>
      </c>
      <c r="J143" s="26">
        <f>I143-(I143*Cuprins!$H$43)</f>
        <v>7.85</v>
      </c>
      <c r="L143" s="824"/>
    </row>
    <row r="144" spans="1:12" ht="15" customHeight="1" x14ac:dyDescent="0.3">
      <c r="A144" s="107">
        <f>Sheet1!A2403</f>
        <v>603010109300</v>
      </c>
      <c r="B144" s="744" t="str">
        <f>IFERROR(VLOOKUP(A144,Sheet1!$A$4:$H$2722,5,0),"-")</f>
        <v>Tub izolant Kaiflex EF 09 x 089</v>
      </c>
      <c r="C144" s="728" t="e">
        <f>VLOOKUP(#REF!,Sheet1!$A$4:$H$2722,7,1)</f>
        <v>#REF!</v>
      </c>
      <c r="D144" s="745" t="e">
        <f>VLOOKUP(#REF!,Sheet1!$A$4:$H$2722,7,1)</f>
        <v>#REF!</v>
      </c>
      <c r="E144" s="235" t="str">
        <f>IFERROR(VLOOKUP(A144,Sheet1!$A$4:$N$2722,7,1),"-")</f>
        <v xml:space="preserve">ml </v>
      </c>
      <c r="F144" s="237">
        <f>IFERROR(VLOOKUP(A144,Sheet1!$A$4:$N$2722,9,1),"-")</f>
        <v>9</v>
      </c>
      <c r="G144" s="242">
        <f>IFERROR(VLOOKUP(A144,Sheet1!$A$4:$N$2722,10,1),"-")</f>
        <v>0</v>
      </c>
      <c r="H144" s="235">
        <f>IFERROR(VLOOKUP(A144,Sheet1!$A$4:$N$2722,11,1),"-")</f>
        <v>2000</v>
      </c>
      <c r="I144" s="292">
        <f>IFERROR(VLOOKUP($A144,Sheet1!$A$4:$H$2722,8,1),"-")</f>
        <v>8.85</v>
      </c>
      <c r="J144" s="42">
        <f>I144-(I144*Cuprins!$H$43)</f>
        <v>8.85</v>
      </c>
      <c r="L144" s="824"/>
    </row>
    <row r="145" spans="1:12" ht="15" customHeight="1" x14ac:dyDescent="0.3">
      <c r="A145" s="106">
        <f>Sheet1!A2404</f>
        <v>603010109700</v>
      </c>
      <c r="B145" s="773" t="str">
        <f>IFERROR(VLOOKUP(A145,Sheet1!$A$4:$H$2722,5,0),"-")</f>
        <v>Tub izolant Kaiflex EF 09 x 133</v>
      </c>
      <c r="C145" s="774" t="e">
        <f>VLOOKUP(#REF!,Sheet1!$A$4:$H$2722,7,1)</f>
        <v>#REF!</v>
      </c>
      <c r="D145" s="775" t="e">
        <f>VLOOKUP(#REF!,Sheet1!$A$4:$H$2722,7,1)</f>
        <v>#REF!</v>
      </c>
      <c r="E145" s="247" t="str">
        <f>IFERROR(VLOOKUP(A145,Sheet1!$A$4:$N$2722,7,1),"-")</f>
        <v>ml</v>
      </c>
      <c r="F145" s="247">
        <f>IFERROR(VLOOKUP(A145,Sheet1!$A$4:$N$2722,9,1),"-")</f>
        <v>9</v>
      </c>
      <c r="G145" s="247">
        <f>IFERROR(VLOOKUP(A145,Sheet1!$A$4:$N$2722,10,1),"-")</f>
        <v>0</v>
      </c>
      <c r="H145" s="247">
        <f>IFERROR(VLOOKUP(A145,Sheet1!$A$4:$N$2722,11,1),"-")</f>
        <v>2000</v>
      </c>
      <c r="I145" s="26">
        <f>IFERROR(VLOOKUP($A145,Sheet1!$A$4:$H$2722,8,1),"-")</f>
        <v>27.94</v>
      </c>
      <c r="J145" s="26">
        <f>I145-(I145*Cuprins!$H$43)</f>
        <v>27.94</v>
      </c>
      <c r="L145" s="824"/>
    </row>
    <row r="146" spans="1:12" ht="15" customHeight="1" x14ac:dyDescent="0.3">
      <c r="A146" s="107">
        <f>Sheet1!A2405</f>
        <v>603010109900</v>
      </c>
      <c r="B146" s="744" t="str">
        <f>IFERROR(VLOOKUP(A146,Sheet1!$A$4:$H$2722,5,0),"-")</f>
        <v>Tub izolant Kaiflex EF 09 x 140</v>
      </c>
      <c r="C146" s="728" t="e">
        <f>VLOOKUP(#REF!,Sheet1!$A$4:$H$2722,7,1)</f>
        <v>#REF!</v>
      </c>
      <c r="D146" s="745" t="e">
        <f>VLOOKUP(#REF!,Sheet1!$A$4:$H$2722,7,1)</f>
        <v>#REF!</v>
      </c>
      <c r="E146" s="235" t="str">
        <f>IFERROR(VLOOKUP(A146,Sheet1!$A$4:$N$2722,7,1),"-")</f>
        <v>ml</v>
      </c>
      <c r="F146" s="237">
        <f>IFERROR(VLOOKUP(A146,Sheet1!$A$4:$N$2722,9,1),"-")</f>
        <v>9</v>
      </c>
      <c r="G146" s="242">
        <f>IFERROR(VLOOKUP(A146,Sheet1!$A$4:$N$2722,10,1),"-")</f>
        <v>0</v>
      </c>
      <c r="H146" s="235">
        <f>IFERROR(VLOOKUP(A146,Sheet1!$A$4:$N$2722,11,1),"-")</f>
        <v>2000</v>
      </c>
      <c r="I146" s="292">
        <f>IFERROR(VLOOKUP($A146,Sheet1!$A$4:$H$2722,8,1),"-")</f>
        <v>27.98</v>
      </c>
      <c r="J146" s="42">
        <f>I146-(I146*Cuprins!$H$43)</f>
        <v>27.98</v>
      </c>
      <c r="K146" s="7"/>
      <c r="L146" s="824"/>
    </row>
    <row r="147" spans="1:12" ht="15" customHeight="1" x14ac:dyDescent="0.3">
      <c r="A147" s="106">
        <f>Sheet1!A2406</f>
        <v>603010110500</v>
      </c>
      <c r="B147" s="773" t="str">
        <f>IFERROR(VLOOKUP(A147,Sheet1!$A$4:$H$2722,5,0),"-")</f>
        <v>Tub izolant Kaiflex EF 13 x 010</v>
      </c>
      <c r="C147" s="774" t="e">
        <f>VLOOKUP(#REF!,Sheet1!$A$4:$H$2722,7,1)</f>
        <v>#REF!</v>
      </c>
      <c r="D147" s="775" t="e">
        <f>VLOOKUP(#REF!,Sheet1!$A$4:$H$2722,7,1)</f>
        <v>#REF!</v>
      </c>
      <c r="E147" s="247" t="str">
        <f>IFERROR(VLOOKUP(A147,Sheet1!$A$4:$N$2722,7,1),"-")</f>
        <v xml:space="preserve">ml </v>
      </c>
      <c r="F147" s="247">
        <f>IFERROR(VLOOKUP(A147,Sheet1!$A$4:$N$2722,9,1),"-")</f>
        <v>13</v>
      </c>
      <c r="G147" s="247">
        <f>IFERROR(VLOOKUP(A147,Sheet1!$A$4:$N$2722,10,1),"-")</f>
        <v>0</v>
      </c>
      <c r="H147" s="247">
        <f>IFERROR(VLOOKUP(A147,Sheet1!$A$4:$N$2722,11,1),"-")</f>
        <v>2000</v>
      </c>
      <c r="I147" s="26">
        <f>IFERROR(VLOOKUP($A147,Sheet1!$A$4:$H$2722,8,1),"-")</f>
        <v>2.11</v>
      </c>
      <c r="J147" s="26">
        <f>I147-(I147*Cuprins!$H$42)</f>
        <v>2.11</v>
      </c>
      <c r="K147" s="9"/>
      <c r="L147" s="824"/>
    </row>
    <row r="148" spans="1:12" ht="15" customHeight="1" x14ac:dyDescent="0.3">
      <c r="A148" s="107">
        <f>Sheet1!A2407</f>
        <v>603010110700</v>
      </c>
      <c r="B148" s="744" t="str">
        <f>IFERROR(VLOOKUP(A148,Sheet1!$A$4:$H$2722,5,0),"-")</f>
        <v>Tub izolant Kaiflex EF 13 x 012</v>
      </c>
      <c r="C148" s="728"/>
      <c r="D148" s="745"/>
      <c r="E148" s="235" t="str">
        <f>IFERROR(VLOOKUP(A148,Sheet1!$A$4:$N$2722,7,1),"-")</f>
        <v>ml</v>
      </c>
      <c r="F148" s="237">
        <f>IFERROR(VLOOKUP(A148,Sheet1!$A$4:$N$2722,9,1),"-")</f>
        <v>13</v>
      </c>
      <c r="G148" s="242">
        <f>IFERROR(VLOOKUP(A148,Sheet1!$A$4:$N$2722,10,1),"-")</f>
        <v>0</v>
      </c>
      <c r="H148" s="235">
        <f>IFERROR(VLOOKUP(A148,Sheet1!$A$4:$N$2722,11,1),"-")</f>
        <v>2000</v>
      </c>
      <c r="I148" s="292">
        <f>IFERROR(VLOOKUP($A148,Sheet1!$A$4:$H$2722,8,1),"-")</f>
        <v>2.3199999999999998</v>
      </c>
      <c r="J148" s="42">
        <f>I148-(I148*Cuprins!$H$42)</f>
        <v>2.3199999999999998</v>
      </c>
      <c r="K148" s="9"/>
      <c r="L148" s="824"/>
    </row>
    <row r="149" spans="1:12" ht="15" customHeight="1" x14ac:dyDescent="0.3">
      <c r="A149" s="106">
        <f>Sheet1!A2408</f>
        <v>603010112300</v>
      </c>
      <c r="B149" s="773" t="str">
        <f>IFERROR(VLOOKUP(A149,Sheet1!$A$4:$H$2722,5,0),"-")</f>
        <v>Tub izolant Kaiflex EF 13 x 015</v>
      </c>
      <c r="C149" s="774" t="e">
        <f>VLOOKUP(#REF!,Sheet1!$A$4:$H$2722,7,1)</f>
        <v>#REF!</v>
      </c>
      <c r="D149" s="775" t="e">
        <f>VLOOKUP(#REF!,Sheet1!$A$4:$H$2722,7,1)</f>
        <v>#REF!</v>
      </c>
      <c r="E149" s="247" t="str">
        <f>IFERROR(VLOOKUP(A149,Sheet1!$A$4:$N$2722,7,1),"-")</f>
        <v xml:space="preserve">ml </v>
      </c>
      <c r="F149" s="247">
        <f>IFERROR(VLOOKUP(A149,Sheet1!$A$4:$N$2722,9,1),"-")</f>
        <v>13</v>
      </c>
      <c r="G149" s="247">
        <f>IFERROR(VLOOKUP(A149,Sheet1!$A$4:$N$2722,10,1),"-")</f>
        <v>0</v>
      </c>
      <c r="H149" s="247">
        <f>IFERROR(VLOOKUP(A149,Sheet1!$A$4:$N$2722,11,1),"-")</f>
        <v>2000</v>
      </c>
      <c r="I149" s="26">
        <f>IFERROR(VLOOKUP($A149,Sheet1!$A$4:$H$2722,8,1),"-")</f>
        <v>2.5499999999999998</v>
      </c>
      <c r="J149" s="26">
        <f>I149-(I149*Cuprins!$H$42)</f>
        <v>2.5499999999999998</v>
      </c>
      <c r="K149" s="9"/>
      <c r="L149" s="824"/>
    </row>
    <row r="150" spans="1:12" ht="15" customHeight="1" x14ac:dyDescent="0.3">
      <c r="A150" s="107">
        <f>Sheet1!A2409</f>
        <v>603010112600</v>
      </c>
      <c r="B150" s="744" t="str">
        <f>IFERROR(VLOOKUP(A150,Sheet1!$A$4:$H$2722,5,0),"-")</f>
        <v>Tub izolant Kaiflex EF 13 x 018</v>
      </c>
      <c r="C150" s="728" t="e">
        <f>VLOOKUP(#REF!,Sheet1!$A$4:$H$2722,7,1)</f>
        <v>#REF!</v>
      </c>
      <c r="D150" s="745" t="e">
        <f>VLOOKUP(#REF!,Sheet1!$A$4:$H$2722,7,1)</f>
        <v>#REF!</v>
      </c>
      <c r="E150" s="235" t="str">
        <f>IFERROR(VLOOKUP(A150,Sheet1!$A$4:$N$2722,7,1),"-")</f>
        <v xml:space="preserve">ml </v>
      </c>
      <c r="F150" s="237">
        <f>IFERROR(VLOOKUP(A150,Sheet1!$A$4:$N$2722,9,1),"-")</f>
        <v>13</v>
      </c>
      <c r="G150" s="242">
        <f>IFERROR(VLOOKUP(A150,Sheet1!$A$4:$N$2722,10,1),"-")</f>
        <v>0</v>
      </c>
      <c r="H150" s="235">
        <f>IFERROR(VLOOKUP(A150,Sheet1!$A$4:$N$2722,11,1),"-")</f>
        <v>2000</v>
      </c>
      <c r="I150" s="292">
        <f>IFERROR(VLOOKUP($A150,Sheet1!$A$4:$H$2722,8,1),"-")</f>
        <v>2.87</v>
      </c>
      <c r="J150" s="42">
        <f>I150-(I150*Cuprins!$H$42)</f>
        <v>2.87</v>
      </c>
      <c r="K150" s="9"/>
      <c r="L150" s="824"/>
    </row>
    <row r="151" spans="1:12" ht="15" customHeight="1" x14ac:dyDescent="0.3">
      <c r="A151" s="106">
        <f>Sheet1!A2410</f>
        <v>603010112900</v>
      </c>
      <c r="B151" s="773" t="str">
        <f>IFERROR(VLOOKUP(A151,Sheet1!$A$4:$H$2722,5,0),"-")</f>
        <v>Tub izolant Kaiflex EF 13 x 020</v>
      </c>
      <c r="C151" s="774" t="e">
        <f>VLOOKUP(#REF!,Sheet1!$A$4:$H$2722,7,1)</f>
        <v>#REF!</v>
      </c>
      <c r="D151" s="775" t="e">
        <f>VLOOKUP(#REF!,Sheet1!$A$4:$H$2722,7,1)</f>
        <v>#REF!</v>
      </c>
      <c r="E151" s="247" t="str">
        <f>IFERROR(VLOOKUP(A151,Sheet1!$A$4:$N$2722,7,1),"-")</f>
        <v xml:space="preserve">ml </v>
      </c>
      <c r="F151" s="247">
        <f>IFERROR(VLOOKUP(A151,Sheet1!$A$4:$N$2722,9,1),"-")</f>
        <v>13</v>
      </c>
      <c r="G151" s="247">
        <f>IFERROR(VLOOKUP(A151,Sheet1!$A$4:$N$2722,10,1),"-")</f>
        <v>0</v>
      </c>
      <c r="H151" s="247">
        <f>IFERROR(VLOOKUP(A151,Sheet1!$A$4:$N$2722,11,1),"-")</f>
        <v>2000</v>
      </c>
      <c r="I151" s="26">
        <f>IFERROR(VLOOKUP($A151,Sheet1!$A$4:$H$2722,8,1),"-")</f>
        <v>3.1</v>
      </c>
      <c r="J151" s="26">
        <f>I151-(I151*Cuprins!$H$42)</f>
        <v>3.1</v>
      </c>
      <c r="K151" s="9"/>
      <c r="L151" s="824"/>
    </row>
    <row r="152" spans="1:12" ht="15" customHeight="1" x14ac:dyDescent="0.3">
      <c r="A152" s="107">
        <f>Sheet1!A2411</f>
        <v>603010113200</v>
      </c>
      <c r="B152" s="744" t="str">
        <f>IFERROR(VLOOKUP(A152,Sheet1!$A$4:$H$2722,5,0),"-")</f>
        <v>Tub izolant Kaiflex EF 13 x 022</v>
      </c>
      <c r="C152" s="728" t="e">
        <f>VLOOKUP(#REF!,Sheet1!$A$4:$H$2722,7,1)</f>
        <v>#REF!</v>
      </c>
      <c r="D152" s="745" t="e">
        <f>VLOOKUP(#REF!,Sheet1!$A$4:$H$2722,7,1)</f>
        <v>#REF!</v>
      </c>
      <c r="E152" s="235" t="str">
        <f>IFERROR(VLOOKUP(A152,Sheet1!$A$4:$N$2722,7,1),"-")</f>
        <v xml:space="preserve">ml </v>
      </c>
      <c r="F152" s="237">
        <f>IFERROR(VLOOKUP(A152,Sheet1!$A$4:$N$2722,9,1),"-")</f>
        <v>13</v>
      </c>
      <c r="G152" s="242">
        <f>IFERROR(VLOOKUP(A152,Sheet1!$A$4:$N$2722,10,1),"-")</f>
        <v>0</v>
      </c>
      <c r="H152" s="235">
        <f>IFERROR(VLOOKUP(A152,Sheet1!$A$4:$N$2722,11,1),"-")</f>
        <v>2000</v>
      </c>
      <c r="I152" s="292">
        <f>IFERROR(VLOOKUP($A152,Sheet1!$A$4:$H$2722,8,1),"-")</f>
        <v>3.21</v>
      </c>
      <c r="J152" s="42">
        <f>I152-(I152*Cuprins!$H$42)</f>
        <v>3.21</v>
      </c>
      <c r="K152" s="9"/>
      <c r="L152" s="824"/>
    </row>
    <row r="153" spans="1:12" ht="15" customHeight="1" x14ac:dyDescent="0.3">
      <c r="A153" s="106">
        <f>Sheet1!A2412</f>
        <v>603010113500</v>
      </c>
      <c r="B153" s="773" t="str">
        <f>IFERROR(VLOOKUP(A153,Sheet1!$A$4:$H$2722,5,0),"-")</f>
        <v>Tub izolant Kaiflex EF 13 x 025</v>
      </c>
      <c r="C153" s="774" t="e">
        <f>VLOOKUP(#REF!,Sheet1!$A$4:$H$2722,7,1)</f>
        <v>#REF!</v>
      </c>
      <c r="D153" s="775" t="e">
        <f>VLOOKUP(#REF!,Sheet1!$A$4:$H$2722,7,1)</f>
        <v>#REF!</v>
      </c>
      <c r="E153" s="247" t="str">
        <f>IFERROR(VLOOKUP(A153,Sheet1!$A$4:$N$2722,7,1),"-")</f>
        <v xml:space="preserve">ml </v>
      </c>
      <c r="F153" s="247">
        <f>IFERROR(VLOOKUP(A153,Sheet1!$A$4:$N$2722,9,1),"-")</f>
        <v>13</v>
      </c>
      <c r="G153" s="247">
        <f>IFERROR(VLOOKUP(A153,Sheet1!$A$4:$N$2722,10,1),"-")</f>
        <v>0</v>
      </c>
      <c r="H153" s="247">
        <f>IFERROR(VLOOKUP(A153,Sheet1!$A$4:$N$2722,11,1),"-")</f>
        <v>2000</v>
      </c>
      <c r="I153" s="26">
        <f>IFERROR(VLOOKUP($A153,Sheet1!$A$4:$H$2722,8,1),"-")</f>
        <v>3.5</v>
      </c>
      <c r="J153" s="26">
        <f>I153-(I153*Cuprins!$H$42)</f>
        <v>3.5</v>
      </c>
      <c r="K153" s="9"/>
      <c r="L153" s="824"/>
    </row>
    <row r="154" spans="1:12" ht="15" customHeight="1" x14ac:dyDescent="0.3">
      <c r="A154" s="108">
        <f>Sheet1!A2413</f>
        <v>603010113800</v>
      </c>
      <c r="B154" s="614" t="str">
        <f>IFERROR(VLOOKUP(A154,Sheet1!$A$4:$H$2722,5,0),"-")</f>
        <v>Tub izolant Kaiflex EF 13 x 028</v>
      </c>
      <c r="C154" s="609" t="e">
        <f>VLOOKUP(#REF!,Sheet1!$A$4:$H$2722,7,1)</f>
        <v>#REF!</v>
      </c>
      <c r="D154" s="615" t="e">
        <f>VLOOKUP(#REF!,Sheet1!$A$4:$H$2722,7,1)</f>
        <v>#REF!</v>
      </c>
      <c r="E154" s="264" t="str">
        <f>IFERROR(VLOOKUP(A154,Sheet1!$A$4:$N$2722,7,1),"-")</f>
        <v xml:space="preserve">ml </v>
      </c>
      <c r="F154" s="238">
        <f>IFERROR(VLOOKUP(A154,Sheet1!$A$4:$N$2722,9,1),"-")</f>
        <v>13</v>
      </c>
      <c r="G154" s="264">
        <f>IFERROR(VLOOKUP(A154,Sheet1!$A$4:$N$2722,10,1),"-")</f>
        <v>0</v>
      </c>
      <c r="H154" s="264">
        <f>IFERROR(VLOOKUP(A154,Sheet1!$A$4:$N$2722,11,1),"-")</f>
        <v>2000</v>
      </c>
      <c r="I154" s="302">
        <f>IFERROR(VLOOKUP($A154,Sheet1!$A$4:$H$2722,8,1),"-")</f>
        <v>3.8</v>
      </c>
      <c r="J154" s="43">
        <f>I154-(I154*Cuprins!$H$42)</f>
        <v>3.8</v>
      </c>
      <c r="K154" s="9"/>
      <c r="L154" s="824"/>
    </row>
    <row r="155" spans="1:12" ht="15" customHeight="1" x14ac:dyDescent="0.3">
      <c r="A155" s="429"/>
      <c r="B155" s="821"/>
      <c r="C155" s="822"/>
      <c r="D155" s="823"/>
      <c r="E155" s="431"/>
      <c r="F155" s="431"/>
      <c r="G155" s="431"/>
      <c r="H155" s="431"/>
      <c r="I155" s="432"/>
      <c r="J155" s="432"/>
      <c r="K155" s="9"/>
      <c r="L155" s="824"/>
    </row>
    <row r="156" spans="1:12" ht="15" customHeight="1" x14ac:dyDescent="0.3">
      <c r="K156" s="9"/>
      <c r="L156" s="824"/>
    </row>
    <row r="157" spans="1:12" ht="15" customHeight="1" x14ac:dyDescent="0.3">
      <c r="K157" s="9"/>
      <c r="L157" s="824"/>
    </row>
    <row r="158" spans="1:12" ht="15" customHeight="1" x14ac:dyDescent="0.3">
      <c r="K158" s="9"/>
      <c r="L158" s="820" t="s">
        <v>3561</v>
      </c>
    </row>
    <row r="159" spans="1:12" ht="15" customHeight="1" thickBot="1" x14ac:dyDescent="0.35">
      <c r="L159" s="820"/>
    </row>
    <row r="160" spans="1:12" ht="15" customHeight="1" x14ac:dyDescent="0.3">
      <c r="A160" s="686"/>
      <c r="B160" s="794" t="s">
        <v>3559</v>
      </c>
      <c r="C160" s="794"/>
      <c r="D160" s="794"/>
      <c r="E160" s="794"/>
      <c r="F160" s="794"/>
      <c r="G160" s="794"/>
      <c r="H160" s="794"/>
      <c r="I160" s="738"/>
      <c r="J160" s="664"/>
      <c r="K160" s="9"/>
      <c r="L160" s="820"/>
    </row>
    <row r="161" spans="1:12" ht="15" customHeight="1" x14ac:dyDescent="0.3">
      <c r="A161" s="687"/>
      <c r="B161" s="676"/>
      <c r="C161" s="676"/>
      <c r="D161" s="676"/>
      <c r="E161" s="676"/>
      <c r="F161" s="676"/>
      <c r="G161" s="676"/>
      <c r="H161" s="676"/>
      <c r="I161" s="739"/>
      <c r="J161" s="665"/>
      <c r="K161" s="9"/>
      <c r="L161" s="820"/>
    </row>
    <row r="162" spans="1:12" ht="15" customHeight="1" thickBot="1" x14ac:dyDescent="0.35">
      <c r="A162" s="688"/>
      <c r="B162" s="795"/>
      <c r="C162" s="795"/>
      <c r="D162" s="795"/>
      <c r="E162" s="795"/>
      <c r="F162" s="795"/>
      <c r="G162" s="795"/>
      <c r="H162" s="795"/>
      <c r="I162" s="740"/>
      <c r="J162" s="666"/>
      <c r="K162" s="9"/>
      <c r="L162" s="820"/>
    </row>
    <row r="163" spans="1:12" ht="15" customHeight="1" x14ac:dyDescent="0.3">
      <c r="A163" s="1"/>
      <c r="B163" s="381"/>
      <c r="C163" s="4"/>
      <c r="D163" s="4"/>
      <c r="E163" s="4"/>
      <c r="F163" s="4"/>
      <c r="G163" s="4"/>
      <c r="H163" s="5"/>
      <c r="I163" s="3"/>
      <c r="J163" s="3"/>
      <c r="K163" s="9"/>
      <c r="L163" s="820"/>
    </row>
    <row r="164" spans="1:12" ht="15" customHeight="1" x14ac:dyDescent="0.3">
      <c r="A164" s="667"/>
      <c r="B164" s="669" t="s">
        <v>3604</v>
      </c>
      <c r="C164" s="669"/>
      <c r="D164" s="669"/>
      <c r="E164" s="669"/>
      <c r="F164" s="669"/>
      <c r="G164" s="669"/>
      <c r="H164" s="669"/>
      <c r="I164" s="671"/>
      <c r="J164" s="672"/>
      <c r="K164" s="9"/>
      <c r="L164" s="820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K165" s="9"/>
      <c r="L165" s="820"/>
    </row>
    <row r="166" spans="1:12" ht="15" customHeight="1" x14ac:dyDescent="0.3">
      <c r="A166" s="520" t="s">
        <v>2989</v>
      </c>
      <c r="B166" s="630" t="s">
        <v>2996</v>
      </c>
      <c r="C166" s="631"/>
      <c r="D166" s="786"/>
      <c r="E166" s="642" t="s">
        <v>3035</v>
      </c>
      <c r="F166" s="789" t="s">
        <v>2991</v>
      </c>
      <c r="G166" s="789" t="s">
        <v>2990</v>
      </c>
      <c r="H166" s="780" t="s">
        <v>3010</v>
      </c>
      <c r="I166" s="783" t="s">
        <v>3430</v>
      </c>
      <c r="J166" s="498" t="s">
        <v>3430</v>
      </c>
      <c r="K166" s="9"/>
      <c r="L166" s="820"/>
    </row>
    <row r="167" spans="1:12" ht="15" customHeight="1" x14ac:dyDescent="0.3">
      <c r="A167" s="521"/>
      <c r="B167" s="632"/>
      <c r="C167" s="633"/>
      <c r="D167" s="787"/>
      <c r="E167" s="643"/>
      <c r="F167" s="790"/>
      <c r="G167" s="790"/>
      <c r="H167" s="781"/>
      <c r="I167" s="784"/>
      <c r="J167" s="500"/>
      <c r="K167" s="9"/>
      <c r="L167" s="820"/>
    </row>
    <row r="168" spans="1:12" ht="15" customHeight="1" x14ac:dyDescent="0.3">
      <c r="A168" s="785"/>
      <c r="B168" s="634"/>
      <c r="C168" s="635"/>
      <c r="D168" s="788"/>
      <c r="E168" s="644"/>
      <c r="F168" s="791"/>
      <c r="G168" s="791"/>
      <c r="H168" s="782"/>
      <c r="I168" s="784"/>
      <c r="J168" s="500"/>
      <c r="K168" s="9"/>
      <c r="L168" s="820"/>
    </row>
    <row r="169" spans="1:12" ht="15" customHeight="1" x14ac:dyDescent="0.3">
      <c r="A169" s="106">
        <f>Sheet1!A2414</f>
        <v>603010114100</v>
      </c>
      <c r="B169" s="773" t="str">
        <f>IFERROR(VLOOKUP(A169,Sheet1!$A$4:$H$2722,5,0),"-")</f>
        <v>Tub izolant Kaiflex EF 13 x 035</v>
      </c>
      <c r="C169" s="774" t="e">
        <f>VLOOKUP(#REF!,Sheet1!$A$4:$H$2722,7,1)</f>
        <v>#REF!</v>
      </c>
      <c r="D169" s="775" t="e">
        <f>VLOOKUP(#REF!,Sheet1!$A$4:$H$2722,7,1)</f>
        <v>#REF!</v>
      </c>
      <c r="E169" s="247" t="str">
        <f>IFERROR(VLOOKUP(A169,Sheet1!$A$4:$N$2722,7,1),"-")</f>
        <v xml:space="preserve">ml </v>
      </c>
      <c r="F169" s="247">
        <f>IFERROR(VLOOKUP(A169,Sheet1!$A$4:$N$2722,9,1),"-")</f>
        <v>13</v>
      </c>
      <c r="G169" s="247">
        <f>IFERROR(VLOOKUP(A169,Sheet1!$A$4:$N$2722,10,1),"-")</f>
        <v>0</v>
      </c>
      <c r="H169" s="247">
        <f>IFERROR(VLOOKUP(A169,Sheet1!$A$4:$N$2722,11,1),"-")</f>
        <v>2000</v>
      </c>
      <c r="I169" s="26">
        <f>IFERROR(VLOOKUP($A169,Sheet1!$A$4:$H$2722,8,1),"-")</f>
        <v>4.53</v>
      </c>
      <c r="J169" s="26">
        <f>I169-(I169*Cuprins!$H$42)</f>
        <v>4.53</v>
      </c>
      <c r="K169" s="9"/>
      <c r="L169" s="820"/>
    </row>
    <row r="170" spans="1:12" ht="15" customHeight="1" x14ac:dyDescent="0.3">
      <c r="A170" s="107">
        <f>Sheet1!A2415</f>
        <v>603010114400</v>
      </c>
      <c r="B170" s="744" t="str">
        <f>IFERROR(VLOOKUP(A170,Sheet1!$A$4:$H$2722,5,0),"-")</f>
        <v>Tub izolant Kaiflex EF 13 x 042</v>
      </c>
      <c r="C170" s="728" t="e">
        <f>VLOOKUP(#REF!,Sheet1!$A$4:$H$2722,7,1)</f>
        <v>#REF!</v>
      </c>
      <c r="D170" s="745" t="e">
        <f>VLOOKUP(#REF!,Sheet1!$A$4:$H$2722,7,1)</f>
        <v>#REF!</v>
      </c>
      <c r="E170" s="235" t="str">
        <f>IFERROR(VLOOKUP(A170,Sheet1!$A$4:$N$2722,7,1),"-")</f>
        <v xml:space="preserve">ml </v>
      </c>
      <c r="F170" s="237">
        <f>IFERROR(VLOOKUP(A170,Sheet1!$A$4:$N$2722,9,1),"-")</f>
        <v>13</v>
      </c>
      <c r="G170" s="242">
        <f>IFERROR(VLOOKUP(A170,Sheet1!$A$4:$N$2722,10,1),"-")</f>
        <v>0</v>
      </c>
      <c r="H170" s="235">
        <f>IFERROR(VLOOKUP(A170,Sheet1!$A$4:$N$2722,11,1),"-")</f>
        <v>2000</v>
      </c>
      <c r="I170" s="292">
        <f>IFERROR(VLOOKUP($A170,Sheet1!$A$4:$H$2722,8,1),"-")</f>
        <v>5.46</v>
      </c>
      <c r="J170" s="42">
        <f>I170-(I170*Cuprins!$H$42)</f>
        <v>5.46</v>
      </c>
      <c r="L170" s="820"/>
    </row>
    <row r="171" spans="1:12" ht="15" customHeight="1" x14ac:dyDescent="0.3">
      <c r="A171" s="106">
        <f>Sheet1!A2416</f>
        <v>603010114700</v>
      </c>
      <c r="B171" s="773" t="str">
        <f>IFERROR(VLOOKUP(A171,Sheet1!$A$4:$H$2722,5,0),"-")</f>
        <v>Tub izolant Kaiflex EF 13 x 048</v>
      </c>
      <c r="C171" s="774" t="e">
        <f>VLOOKUP(#REF!,Sheet1!$A$4:$H$2722,7,1)</f>
        <v>#REF!</v>
      </c>
      <c r="D171" s="775" t="e">
        <f>VLOOKUP(#REF!,Sheet1!$A$4:$H$2722,7,1)</f>
        <v>#REF!</v>
      </c>
      <c r="E171" s="247" t="str">
        <f>IFERROR(VLOOKUP(A171,Sheet1!$A$4:$N$2722,7,1),"-")</f>
        <v xml:space="preserve">ml </v>
      </c>
      <c r="F171" s="247">
        <f>IFERROR(VLOOKUP(A171,Sheet1!$A$4:$N$2722,9,1),"-")</f>
        <v>13</v>
      </c>
      <c r="G171" s="247">
        <f>IFERROR(VLOOKUP(A171,Sheet1!$A$4:$N$2722,10,1),"-")</f>
        <v>0</v>
      </c>
      <c r="H171" s="247">
        <f>IFERROR(VLOOKUP(A171,Sheet1!$A$4:$N$2722,11,1),"-")</f>
        <v>2000</v>
      </c>
      <c r="I171" s="26">
        <f>IFERROR(VLOOKUP($A171,Sheet1!$A$4:$H$2722,8,1),"-")</f>
        <v>6.31</v>
      </c>
      <c r="J171" s="26">
        <f>I171-(I171*Cuprins!$H$42)</f>
        <v>6.31</v>
      </c>
      <c r="L171" s="820"/>
    </row>
    <row r="172" spans="1:12" ht="15" customHeight="1" x14ac:dyDescent="0.3">
      <c r="A172" s="107">
        <f>Sheet1!A2417</f>
        <v>603010115000</v>
      </c>
      <c r="B172" s="744" t="str">
        <f>IFERROR(VLOOKUP(A172,Sheet1!$A$4:$H$2722,5,0),"-")</f>
        <v>Tub izolant Kaiflex EF 13 x 054</v>
      </c>
      <c r="C172" s="728" t="e">
        <f>VLOOKUP(#REF!,Sheet1!$A$4:$H$2722,7,1)</f>
        <v>#REF!</v>
      </c>
      <c r="D172" s="745" t="e">
        <f>VLOOKUP(#REF!,Sheet1!$A$4:$H$2722,7,1)</f>
        <v>#REF!</v>
      </c>
      <c r="E172" s="235" t="str">
        <f>IFERROR(VLOOKUP(A172,Sheet1!$A$4:$N$2722,7,1),"-")</f>
        <v xml:space="preserve">ml </v>
      </c>
      <c r="F172" s="237">
        <f>IFERROR(VLOOKUP(A172,Sheet1!$A$4:$N$2722,9,1),"-")</f>
        <v>13</v>
      </c>
      <c r="G172" s="242">
        <f>IFERROR(VLOOKUP(A172,Sheet1!$A$4:$N$2722,10,1),"-")</f>
        <v>0</v>
      </c>
      <c r="H172" s="235">
        <f>IFERROR(VLOOKUP(A172,Sheet1!$A$4:$N$2722,11,1),"-")</f>
        <v>2000</v>
      </c>
      <c r="I172" s="292">
        <f>IFERROR(VLOOKUP($A172,Sheet1!$A$4:$H$2722,8,1),"-")</f>
        <v>6.7</v>
      </c>
      <c r="J172" s="42">
        <f>I172-(I172*Cuprins!$H$42)</f>
        <v>6.7</v>
      </c>
      <c r="L172" s="820"/>
    </row>
    <row r="173" spans="1:12" ht="15" customHeight="1" x14ac:dyDescent="0.3">
      <c r="A173" s="106">
        <f>Sheet1!A2418</f>
        <v>603010115300</v>
      </c>
      <c r="B173" s="773" t="str">
        <f>IFERROR(VLOOKUP(A173,Sheet1!$A$4:$H$2722,5,0),"-")</f>
        <v>Tub izolant Kaiflex EF 13 x 060</v>
      </c>
      <c r="C173" s="774" t="e">
        <f>VLOOKUP(#REF!,Sheet1!$A$4:$H$2722,7,1)</f>
        <v>#REF!</v>
      </c>
      <c r="D173" s="775" t="e">
        <f>VLOOKUP(#REF!,Sheet1!$A$4:$H$2722,7,1)</f>
        <v>#REF!</v>
      </c>
      <c r="E173" s="247" t="str">
        <f>IFERROR(VLOOKUP(A173,Sheet1!$A$4:$N$2722,7,1),"-")</f>
        <v xml:space="preserve">ml </v>
      </c>
      <c r="F173" s="247">
        <f>IFERROR(VLOOKUP(A173,Sheet1!$A$4:$N$2722,9,1),"-")</f>
        <v>13</v>
      </c>
      <c r="G173" s="247">
        <f>IFERROR(VLOOKUP(A173,Sheet1!$A$4:$N$2722,10,1),"-")</f>
        <v>0</v>
      </c>
      <c r="H173" s="247">
        <f>IFERROR(VLOOKUP(A173,Sheet1!$A$4:$N$2722,11,1),"-")</f>
        <v>2000</v>
      </c>
      <c r="I173" s="26">
        <f>IFERROR(VLOOKUP($A173,Sheet1!$A$4:$H$2722,8,1),"-")</f>
        <v>7.37</v>
      </c>
      <c r="J173" s="26">
        <f>I173-(I173*Cuprins!$H$42)</f>
        <v>7.37</v>
      </c>
      <c r="L173" s="494">
        <f>L121+1</f>
        <v>151</v>
      </c>
    </row>
    <row r="174" spans="1:12" ht="15" customHeight="1" x14ac:dyDescent="0.3">
      <c r="A174" s="107">
        <f>Sheet1!A2419</f>
        <v>603010115600</v>
      </c>
      <c r="B174" s="744" t="str">
        <f>IFERROR(VLOOKUP(A174,Sheet1!$A$4:$H$2722,5,0),"-")</f>
        <v>Tub izolant Kaiflex EF 13 x 064</v>
      </c>
      <c r="C174" s="728" t="e">
        <f>VLOOKUP(#REF!,Sheet1!$A$4:$H$2722,7,1)</f>
        <v>#REF!</v>
      </c>
      <c r="D174" s="745" t="e">
        <f>VLOOKUP(#REF!,Sheet1!$A$4:$H$2722,7,1)</f>
        <v>#REF!</v>
      </c>
      <c r="E174" s="235" t="str">
        <f>IFERROR(VLOOKUP(A174,Sheet1!$A$4:$N$2722,7,1),"-")</f>
        <v xml:space="preserve">ml </v>
      </c>
      <c r="F174" s="237">
        <f>IFERROR(VLOOKUP(A174,Sheet1!$A$4:$N$2722,9,1),"-")</f>
        <v>13</v>
      </c>
      <c r="G174" s="242">
        <f>IFERROR(VLOOKUP(A174,Sheet1!$A$4:$N$2722,10,1),"-")</f>
        <v>0</v>
      </c>
      <c r="H174" s="235">
        <f>IFERROR(VLOOKUP(A174,Sheet1!$A$4:$N$2722,11,1),"-")</f>
        <v>2000</v>
      </c>
      <c r="I174" s="292">
        <f>IFERROR(VLOOKUP($A174,Sheet1!$A$4:$H$2722,8,1),"-")</f>
        <v>8.34</v>
      </c>
      <c r="J174" s="42">
        <f>I174-(I174*Cuprins!$H$42)</f>
        <v>8.34</v>
      </c>
      <c r="L174" s="494"/>
    </row>
    <row r="175" spans="1:12" ht="15" customHeight="1" x14ac:dyDescent="0.3">
      <c r="A175" s="106">
        <f>Sheet1!A2420</f>
        <v>603010115800</v>
      </c>
      <c r="B175" s="773" t="str">
        <f>IFERROR(VLOOKUP(A175,Sheet1!$A$4:$H$2722,5,0),"-")</f>
        <v>Tub izolant Kaiflex EF 13 x 070</v>
      </c>
      <c r="C175" s="774" t="e">
        <f>VLOOKUP(#REF!,Sheet1!$A$4:$H$2722,7,1)</f>
        <v>#REF!</v>
      </c>
      <c r="D175" s="775" t="e">
        <f>VLOOKUP(#REF!,Sheet1!$A$4:$H$2722,7,1)</f>
        <v>#REF!</v>
      </c>
      <c r="E175" s="247" t="str">
        <f>IFERROR(VLOOKUP(A175,Sheet1!$A$4:$N$2722,7,1),"-")</f>
        <v>ml</v>
      </c>
      <c r="F175" s="247">
        <f>IFERROR(VLOOKUP(A175,Sheet1!$A$4:$N$2722,9,1),"-")</f>
        <v>13</v>
      </c>
      <c r="G175" s="247">
        <f>IFERROR(VLOOKUP(A175,Sheet1!$A$4:$N$2722,10,1),"-")</f>
        <v>0</v>
      </c>
      <c r="H175" s="247">
        <f>IFERROR(VLOOKUP(A175,Sheet1!$A$4:$N$2722,11,1),"-")</f>
        <v>2000</v>
      </c>
      <c r="I175" s="26">
        <f>IFERROR(VLOOKUP($A175,Sheet1!$A$4:$H$2722,8,1),"-")</f>
        <v>8.85</v>
      </c>
      <c r="J175" s="26">
        <f>I175-(I175*Cuprins!$H$42)</f>
        <v>8.85</v>
      </c>
      <c r="L175" s="824" t="s">
        <v>3562</v>
      </c>
    </row>
    <row r="176" spans="1:12" ht="15" customHeight="1" x14ac:dyDescent="0.3">
      <c r="A176" s="107">
        <f>Sheet1!A2421</f>
        <v>603010116200</v>
      </c>
      <c r="B176" s="744" t="str">
        <f>IFERROR(VLOOKUP(A176,Sheet1!$A$4:$H$2722,5,0),"-")</f>
        <v>Tub izolant Kaiflex EF 13 x 076</v>
      </c>
      <c r="C176" s="728" t="e">
        <f>VLOOKUP(#REF!,Sheet1!$A$4:$H$2722,7,1)</f>
        <v>#REF!</v>
      </c>
      <c r="D176" s="745" t="e">
        <f>VLOOKUP(#REF!,Sheet1!$A$4:$H$2722,7,1)</f>
        <v>#REF!</v>
      </c>
      <c r="E176" s="235" t="str">
        <f>IFERROR(VLOOKUP(A176,Sheet1!$A$4:$N$2722,7,1),"-")</f>
        <v xml:space="preserve">ml </v>
      </c>
      <c r="F176" s="237">
        <f>IFERROR(VLOOKUP(A176,Sheet1!$A$4:$N$2722,9,1),"-")</f>
        <v>13</v>
      </c>
      <c r="G176" s="242">
        <f>IFERROR(VLOOKUP(A176,Sheet1!$A$4:$N$2722,10,1),"-")</f>
        <v>0</v>
      </c>
      <c r="H176" s="235">
        <f>IFERROR(VLOOKUP(A176,Sheet1!$A$4:$N$2722,11,1),"-")</f>
        <v>2000</v>
      </c>
      <c r="I176" s="292">
        <f>IFERROR(VLOOKUP($A176,Sheet1!$A$4:$H$2722,8,1),"-")</f>
        <v>9.32</v>
      </c>
      <c r="J176" s="42">
        <f>I176-(I176*Cuprins!$H$42)</f>
        <v>9.32</v>
      </c>
      <c r="L176" s="824"/>
    </row>
    <row r="177" spans="1:12" ht="15" customHeight="1" x14ac:dyDescent="0.3">
      <c r="A177" s="106">
        <f>Sheet1!A2422</f>
        <v>603010116800</v>
      </c>
      <c r="B177" s="773" t="str">
        <f>IFERROR(VLOOKUP(A177,Sheet1!$A$4:$H$2722,5,0),"-")</f>
        <v>Tub izolant Kaiflex EF 13 x 089</v>
      </c>
      <c r="C177" s="774" t="e">
        <f>VLOOKUP(#REF!,Sheet1!$A$4:$H$2722,7,1)</f>
        <v>#REF!</v>
      </c>
      <c r="D177" s="775" t="e">
        <f>VLOOKUP(#REF!,Sheet1!$A$4:$H$2722,7,1)</f>
        <v>#REF!</v>
      </c>
      <c r="E177" s="247" t="str">
        <f>IFERROR(VLOOKUP(A177,Sheet1!$A$4:$N$2722,7,1),"-")</f>
        <v xml:space="preserve">ml </v>
      </c>
      <c r="F177" s="247">
        <f>IFERROR(VLOOKUP(A177,Sheet1!$A$4:$N$2722,9,1),"-")</f>
        <v>13</v>
      </c>
      <c r="G177" s="247">
        <f>IFERROR(VLOOKUP(A177,Sheet1!$A$4:$N$2722,10,1),"-")</f>
        <v>0</v>
      </c>
      <c r="H177" s="247">
        <f>IFERROR(VLOOKUP(A177,Sheet1!$A$4:$N$2722,11,1),"-")</f>
        <v>2000</v>
      </c>
      <c r="I177" s="26">
        <f>IFERROR(VLOOKUP($A177,Sheet1!$A$4:$H$2722,8,1),"-")</f>
        <v>11.25</v>
      </c>
      <c r="J177" s="26">
        <f>I177-(I177*Cuprins!$H$42)</f>
        <v>11.25</v>
      </c>
      <c r="K177" s="7"/>
      <c r="L177" s="824"/>
    </row>
    <row r="178" spans="1:12" ht="15" customHeight="1" x14ac:dyDescent="0.3">
      <c r="A178" s="107">
        <f>Sheet1!A2423</f>
        <v>603010119800</v>
      </c>
      <c r="B178" s="744" t="str">
        <f>IFERROR(VLOOKUP(A178,Sheet1!$A$4:$H$2722,5,0),"-")</f>
        <v>Tub izolant Kaiflex EF 19 x 015</v>
      </c>
      <c r="C178" s="728" t="e">
        <f>VLOOKUP(#REF!,Sheet1!$A$4:$H$2722,7,1)</f>
        <v>#REF!</v>
      </c>
      <c r="D178" s="745" t="e">
        <f>VLOOKUP(#REF!,Sheet1!$A$4:$H$2722,7,1)</f>
        <v>#REF!</v>
      </c>
      <c r="E178" s="235" t="str">
        <f>IFERROR(VLOOKUP(A178,Sheet1!$A$4:$N$2722,7,1),"-")</f>
        <v xml:space="preserve">ml </v>
      </c>
      <c r="F178" s="237">
        <f>IFERROR(VLOOKUP(A178,Sheet1!$A$4:$N$2722,9,1),"-")</f>
        <v>19</v>
      </c>
      <c r="G178" s="242">
        <f>IFERROR(VLOOKUP(A178,Sheet1!$A$4:$N$2722,10,1),"-")</f>
        <v>0</v>
      </c>
      <c r="H178" s="235">
        <f>IFERROR(VLOOKUP(A178,Sheet1!$A$4:$N$2722,11,1),"-")</f>
        <v>2000</v>
      </c>
      <c r="I178" s="292">
        <f>IFERROR(VLOOKUP($A178,Sheet1!$A$4:$H$2722,8,1),"-")</f>
        <v>5.16</v>
      </c>
      <c r="J178" s="42">
        <f>I178-(I178*Cuprins!$H$42)</f>
        <v>5.16</v>
      </c>
      <c r="L178" s="824"/>
    </row>
    <row r="179" spans="1:12" ht="15" customHeight="1" x14ac:dyDescent="0.3">
      <c r="A179" s="106">
        <f>Sheet1!A2424</f>
        <v>603010120100</v>
      </c>
      <c r="B179" s="773" t="str">
        <f>IFERROR(VLOOKUP(A179,Sheet1!$A$4:$H$2722,5,0),"-")</f>
        <v>Tub izolant Kaiflex EF 19 x 018</v>
      </c>
      <c r="C179" s="774" t="e">
        <f>VLOOKUP(#REF!,Sheet1!$A$4:$H$2722,7,1)</f>
        <v>#REF!</v>
      </c>
      <c r="D179" s="775" t="e">
        <f>VLOOKUP(#REF!,Sheet1!$A$4:$H$2722,7,1)</f>
        <v>#REF!</v>
      </c>
      <c r="E179" s="247" t="str">
        <f>IFERROR(VLOOKUP(A179,Sheet1!$A$4:$N$2722,7,1),"-")</f>
        <v xml:space="preserve">ml </v>
      </c>
      <c r="F179" s="247">
        <f>IFERROR(VLOOKUP(A179,Sheet1!$A$4:$N$2722,9,1),"-")</f>
        <v>19</v>
      </c>
      <c r="G179" s="247">
        <f>IFERROR(VLOOKUP(A179,Sheet1!$A$4:$N$2722,10,1),"-")</f>
        <v>0</v>
      </c>
      <c r="H179" s="247">
        <f>IFERROR(VLOOKUP(A179,Sheet1!$A$4:$N$2722,11,1),"-")</f>
        <v>2000</v>
      </c>
      <c r="I179" s="26">
        <f>IFERROR(VLOOKUP($A179,Sheet1!$A$4:$H$2722,8,1),"-")</f>
        <v>5.3</v>
      </c>
      <c r="J179" s="26">
        <f>I179-(I179*Cuprins!$H$42)</f>
        <v>5.3</v>
      </c>
      <c r="L179" s="824"/>
    </row>
    <row r="180" spans="1:12" ht="15" customHeight="1" x14ac:dyDescent="0.3">
      <c r="A180" s="107">
        <f>Sheet1!A2425</f>
        <v>603010120400</v>
      </c>
      <c r="B180" s="744" t="str">
        <f>IFERROR(VLOOKUP(A180,Sheet1!$A$4:$H$2722,5,0),"-")</f>
        <v>Tub izolant Kaiflex EF 19 x 020</v>
      </c>
      <c r="C180" s="728" t="e">
        <f>VLOOKUP(#REF!,Sheet1!$A$4:$H$2722,7,1)</f>
        <v>#REF!</v>
      </c>
      <c r="D180" s="745" t="e">
        <f>VLOOKUP(#REF!,Sheet1!$A$4:$H$2722,7,1)</f>
        <v>#REF!</v>
      </c>
      <c r="E180" s="235" t="str">
        <f>IFERROR(VLOOKUP(A180,Sheet1!$A$4:$N$2722,7,1),"-")</f>
        <v xml:space="preserve">ml </v>
      </c>
      <c r="F180" s="237">
        <f>IFERROR(VLOOKUP(A180,Sheet1!$A$4:$N$2722,9,1),"-")</f>
        <v>19</v>
      </c>
      <c r="G180" s="242">
        <f>IFERROR(VLOOKUP(A180,Sheet1!$A$4:$N$2722,10,1),"-")</f>
        <v>0</v>
      </c>
      <c r="H180" s="235">
        <f>IFERROR(VLOOKUP(A180,Sheet1!$A$4:$N$2722,11,1),"-")</f>
        <v>2000</v>
      </c>
      <c r="I180" s="292">
        <f>IFERROR(VLOOKUP($A180,Sheet1!$A$4:$H$2722,8,1),"-")</f>
        <v>5.32</v>
      </c>
      <c r="J180" s="42">
        <f>I180-(I180*Cuprins!$H$42)</f>
        <v>5.32</v>
      </c>
      <c r="K180" s="9"/>
      <c r="L180" s="824"/>
    </row>
    <row r="181" spans="1:12" ht="15" customHeight="1" x14ac:dyDescent="0.3">
      <c r="A181" s="106">
        <f>Sheet1!A2426</f>
        <v>603010120700</v>
      </c>
      <c r="B181" s="773" t="str">
        <f>IFERROR(VLOOKUP(A181,Sheet1!$A$4:$H$2722,5,0),"-")</f>
        <v>Tub izolant Kaiflex EF 19 x 022</v>
      </c>
      <c r="C181" s="774" t="e">
        <f>VLOOKUP(#REF!,Sheet1!$A$4:$H$2722,7,1)</f>
        <v>#REF!</v>
      </c>
      <c r="D181" s="775" t="e">
        <f>VLOOKUP(#REF!,Sheet1!$A$4:$H$2722,7,1)</f>
        <v>#REF!</v>
      </c>
      <c r="E181" s="247" t="str">
        <f>IFERROR(VLOOKUP(A181,Sheet1!$A$4:$N$2722,7,1),"-")</f>
        <v xml:space="preserve">ml </v>
      </c>
      <c r="F181" s="247">
        <f>IFERROR(VLOOKUP(A181,Sheet1!$A$4:$N$2722,9,1),"-")</f>
        <v>19</v>
      </c>
      <c r="G181" s="247">
        <f>IFERROR(VLOOKUP(A181,Sheet1!$A$4:$N$2722,10,1),"-")</f>
        <v>0</v>
      </c>
      <c r="H181" s="247">
        <f>IFERROR(VLOOKUP(A181,Sheet1!$A$4:$N$2722,11,1),"-")</f>
        <v>2000</v>
      </c>
      <c r="I181" s="26">
        <f>IFERROR(VLOOKUP($A181,Sheet1!$A$4:$H$2722,8,1),"-")</f>
        <v>5.53</v>
      </c>
      <c r="J181" s="26">
        <f>I181-(I181*Cuprins!$H$42)</f>
        <v>5.53</v>
      </c>
      <c r="L181" s="824"/>
    </row>
    <row r="182" spans="1:12" ht="15" customHeight="1" x14ac:dyDescent="0.3">
      <c r="A182" s="107">
        <f>Sheet1!A2427</f>
        <v>603010121000</v>
      </c>
      <c r="B182" s="744" t="str">
        <f>IFERROR(VLOOKUP(A182,Sheet1!$A$4:$H$2722,5,0),"-")</f>
        <v>Tub izolant Kaiflex EF 19 x 025</v>
      </c>
      <c r="C182" s="728" t="e">
        <f>VLOOKUP(#REF!,Sheet1!$A$4:$H$2722,7,1)</f>
        <v>#REF!</v>
      </c>
      <c r="D182" s="745" t="e">
        <f>VLOOKUP(#REF!,Sheet1!$A$4:$H$2722,7,1)</f>
        <v>#REF!</v>
      </c>
      <c r="E182" s="235" t="str">
        <f>IFERROR(VLOOKUP(A182,Sheet1!$A$4:$N$2722,7,1),"-")</f>
        <v xml:space="preserve">ml </v>
      </c>
      <c r="F182" s="237">
        <f>IFERROR(VLOOKUP(A182,Sheet1!$A$4:$N$2722,9,1),"-")</f>
        <v>19</v>
      </c>
      <c r="G182" s="242">
        <f>IFERROR(VLOOKUP(A182,Sheet1!$A$4:$N$2722,10,1),"-")</f>
        <v>0</v>
      </c>
      <c r="H182" s="235">
        <f>IFERROR(VLOOKUP(A182,Sheet1!$A$4:$N$2722,11,1),"-")</f>
        <v>2000</v>
      </c>
      <c r="I182" s="292">
        <f>IFERROR(VLOOKUP($A182,Sheet1!$A$4:$H$2722,8,1),"-")</f>
        <v>6.39</v>
      </c>
      <c r="J182" s="42">
        <f>I182-(I182*Cuprins!$H$42)</f>
        <v>6.39</v>
      </c>
      <c r="L182" s="824"/>
    </row>
    <row r="183" spans="1:12" ht="15" customHeight="1" x14ac:dyDescent="0.3">
      <c r="A183" s="106">
        <f>Sheet1!A2428</f>
        <v>603010121300</v>
      </c>
      <c r="B183" s="773" t="str">
        <f>IFERROR(VLOOKUP(A183,Sheet1!$A$4:$H$2722,5,0),"-")</f>
        <v>Tub izolant Kaiflex EF 19 x 028</v>
      </c>
      <c r="C183" s="774" t="e">
        <f>VLOOKUP(#REF!,Sheet1!$A$4:$H$2722,7,1)</f>
        <v>#REF!</v>
      </c>
      <c r="D183" s="775" t="e">
        <f>VLOOKUP(#REF!,Sheet1!$A$4:$H$2722,7,1)</f>
        <v>#REF!</v>
      </c>
      <c r="E183" s="247" t="str">
        <f>IFERROR(VLOOKUP(A183,Sheet1!$A$4:$N$2722,7,1),"-")</f>
        <v xml:space="preserve">ml </v>
      </c>
      <c r="F183" s="247">
        <f>IFERROR(VLOOKUP(A183,Sheet1!$A$4:$N$2722,9,1),"-")</f>
        <v>19</v>
      </c>
      <c r="G183" s="247">
        <f>IFERROR(VLOOKUP(A183,Sheet1!$A$4:$N$2722,10,1),"-")</f>
        <v>0</v>
      </c>
      <c r="H183" s="247">
        <f>IFERROR(VLOOKUP(A183,Sheet1!$A$4:$N$2722,11,1),"-")</f>
        <v>2000</v>
      </c>
      <c r="I183" s="26">
        <f>IFERROR(VLOOKUP($A183,Sheet1!$A$4:$H$2722,8,1),"-")</f>
        <v>6.43</v>
      </c>
      <c r="J183" s="26">
        <f>I183-(I183*Cuprins!$H$42)</f>
        <v>6.43</v>
      </c>
      <c r="L183" s="824"/>
    </row>
    <row r="184" spans="1:12" ht="15" customHeight="1" x14ac:dyDescent="0.3">
      <c r="A184" s="107">
        <f>Sheet1!A2429</f>
        <v>603010121600</v>
      </c>
      <c r="B184" s="744" t="str">
        <f>IFERROR(VLOOKUP(A184,Sheet1!$A$4:$H$2722,5,0),"-")</f>
        <v>Tub izolant Kaiflex EF 19 x 035</v>
      </c>
      <c r="C184" s="728" t="e">
        <f>VLOOKUP(#REF!,Sheet1!$A$4:$H$2722,7,1)</f>
        <v>#REF!</v>
      </c>
      <c r="D184" s="745" t="e">
        <f>VLOOKUP(#REF!,Sheet1!$A$4:$H$2722,7,1)</f>
        <v>#REF!</v>
      </c>
      <c r="E184" s="235" t="str">
        <f>IFERROR(VLOOKUP(A184,Sheet1!$A$4:$N$2722,7,1),"-")</f>
        <v xml:space="preserve">ml </v>
      </c>
      <c r="F184" s="237">
        <f>IFERROR(VLOOKUP(A184,Sheet1!$A$4:$N$2722,9,1),"-")</f>
        <v>19</v>
      </c>
      <c r="G184" s="242">
        <f>IFERROR(VLOOKUP(A184,Sheet1!$A$4:$N$2722,10,1),"-")</f>
        <v>0</v>
      </c>
      <c r="H184" s="235">
        <f>IFERROR(VLOOKUP(A184,Sheet1!$A$4:$N$2722,11,1),"-")</f>
        <v>2000</v>
      </c>
      <c r="I184" s="292">
        <f>IFERROR(VLOOKUP($A184,Sheet1!$A$4:$H$2722,8,1),"-")</f>
        <v>7.61</v>
      </c>
      <c r="J184" s="42">
        <f>I184-(I184*Cuprins!$H$42)</f>
        <v>7.61</v>
      </c>
      <c r="L184" s="824"/>
    </row>
    <row r="185" spans="1:12" ht="15" customHeight="1" x14ac:dyDescent="0.3">
      <c r="A185" s="106">
        <f>Sheet1!A2430</f>
        <v>603010121900</v>
      </c>
      <c r="B185" s="773" t="str">
        <f>IFERROR(VLOOKUP(A185,Sheet1!$A$4:$H$2722,5,0),"-")</f>
        <v>Tub izolant Kaiflex EF 19 x 042</v>
      </c>
      <c r="C185" s="774" t="e">
        <f>VLOOKUP(#REF!,Sheet1!$A$4:$H$2722,7,1)</f>
        <v>#REF!</v>
      </c>
      <c r="D185" s="775" t="e">
        <f>VLOOKUP(#REF!,Sheet1!$A$4:$H$2722,7,1)</f>
        <v>#REF!</v>
      </c>
      <c r="E185" s="247" t="str">
        <f>IFERROR(VLOOKUP(A185,Sheet1!$A$4:$N$2722,7,1),"-")</f>
        <v xml:space="preserve">ml </v>
      </c>
      <c r="F185" s="247">
        <f>IFERROR(VLOOKUP(A185,Sheet1!$A$4:$N$2722,9,1),"-")</f>
        <v>19</v>
      </c>
      <c r="G185" s="247">
        <f>IFERROR(VLOOKUP(A185,Sheet1!$A$4:$N$2722,10,1),"-")</f>
        <v>0</v>
      </c>
      <c r="H185" s="247">
        <f>IFERROR(VLOOKUP(A185,Sheet1!$A$4:$N$2722,11,1),"-")</f>
        <v>2000</v>
      </c>
      <c r="I185" s="26">
        <f>IFERROR(VLOOKUP($A185,Sheet1!$A$4:$H$2722,8,1),"-")</f>
        <v>8.73</v>
      </c>
      <c r="J185" s="26">
        <f>I185-(I185*Cuprins!$H$42)</f>
        <v>8.73</v>
      </c>
      <c r="L185" s="824"/>
    </row>
    <row r="186" spans="1:12" ht="15" customHeight="1" x14ac:dyDescent="0.3">
      <c r="A186" s="107">
        <f>Sheet1!A2431</f>
        <v>603010122200</v>
      </c>
      <c r="B186" s="744" t="str">
        <f>IFERROR(VLOOKUP(A186,Sheet1!$A$4:$H$2722,5,0),"-")</f>
        <v>Tub izolant Kaiflex EF 19 x 048</v>
      </c>
      <c r="C186" s="728" t="e">
        <f>VLOOKUP(#REF!,Sheet1!$A$4:$H$2722,7,1)</f>
        <v>#REF!</v>
      </c>
      <c r="D186" s="745" t="e">
        <f>VLOOKUP(#REF!,Sheet1!$A$4:$H$2722,7,1)</f>
        <v>#REF!</v>
      </c>
      <c r="E186" s="235" t="str">
        <f>IFERROR(VLOOKUP(A186,Sheet1!$A$4:$N$2722,7,1),"-")</f>
        <v xml:space="preserve">ml </v>
      </c>
      <c r="F186" s="237">
        <f>IFERROR(VLOOKUP(A186,Sheet1!$A$4:$N$2722,9,1),"-")</f>
        <v>19</v>
      </c>
      <c r="G186" s="242">
        <f>IFERROR(VLOOKUP(A186,Sheet1!$A$4:$N$2722,10,1),"-")</f>
        <v>0</v>
      </c>
      <c r="H186" s="235">
        <f>IFERROR(VLOOKUP(A186,Sheet1!$A$4:$N$2722,11,1),"-")</f>
        <v>2000</v>
      </c>
      <c r="I186" s="292">
        <f>IFERROR(VLOOKUP($A186,Sheet1!$A$4:$H$2722,8,1),"-")</f>
        <v>10.29</v>
      </c>
      <c r="J186" s="42">
        <f>I186-(I186*Cuprins!$H$42)</f>
        <v>10.29</v>
      </c>
      <c r="L186" s="824"/>
    </row>
    <row r="187" spans="1:12" ht="15" customHeight="1" x14ac:dyDescent="0.3">
      <c r="A187" s="106">
        <f>Sheet1!A2432</f>
        <v>603010122500</v>
      </c>
      <c r="B187" s="773" t="str">
        <f>IFERROR(VLOOKUP(A187,Sheet1!$A$4:$H$2722,5,0),"-")</f>
        <v>Tub izolant Kaiflex EF 19 x 054</v>
      </c>
      <c r="C187" s="774" t="e">
        <f>VLOOKUP(#REF!,Sheet1!$A$4:$H$2722,7,1)</f>
        <v>#REF!</v>
      </c>
      <c r="D187" s="775" t="e">
        <f>VLOOKUP(#REF!,Sheet1!$A$4:$H$2722,7,1)</f>
        <v>#REF!</v>
      </c>
      <c r="E187" s="247" t="str">
        <f>IFERROR(VLOOKUP(A187,Sheet1!$A$4:$N$2722,7,1),"-")</f>
        <v xml:space="preserve">ml </v>
      </c>
      <c r="F187" s="247">
        <f>IFERROR(VLOOKUP(A187,Sheet1!$A$4:$N$2722,9,1),"-")</f>
        <v>19</v>
      </c>
      <c r="G187" s="247">
        <f>IFERROR(VLOOKUP(A187,Sheet1!$A$4:$N$2722,10,1),"-")</f>
        <v>0</v>
      </c>
      <c r="H187" s="247">
        <f>IFERROR(VLOOKUP(A187,Sheet1!$A$4:$N$2722,11,1),"-")</f>
        <v>2000</v>
      </c>
      <c r="I187" s="26">
        <f>IFERROR(VLOOKUP($A187,Sheet1!$A$4:$H$2722,8,1),"-")</f>
        <v>10.68</v>
      </c>
      <c r="J187" s="26">
        <f>I187-(I187*Cuprins!$H$42)</f>
        <v>10.68</v>
      </c>
      <c r="L187" s="824"/>
    </row>
    <row r="188" spans="1:12" ht="15" customHeight="1" x14ac:dyDescent="0.3">
      <c r="A188" s="107">
        <f>Sheet1!A2433</f>
        <v>603010122800</v>
      </c>
      <c r="B188" s="744" t="str">
        <f>IFERROR(VLOOKUP(A188,Sheet1!$A$4:$H$2722,5,0),"-")</f>
        <v>Tub izolant Kaiflex EF 19 x 060</v>
      </c>
      <c r="C188" s="728" t="e">
        <f>VLOOKUP(#REF!,Sheet1!$A$4:$H$2722,7,1)</f>
        <v>#REF!</v>
      </c>
      <c r="D188" s="745" t="e">
        <f>VLOOKUP(#REF!,Sheet1!$A$4:$H$2722,7,1)</f>
        <v>#REF!</v>
      </c>
      <c r="E188" s="235" t="str">
        <f>IFERROR(VLOOKUP(A188,Sheet1!$A$4:$N$2722,7,1),"-")</f>
        <v xml:space="preserve">ml </v>
      </c>
      <c r="F188" s="237">
        <f>IFERROR(VLOOKUP(A188,Sheet1!$A$4:$N$2722,9,1),"-")</f>
        <v>19</v>
      </c>
      <c r="G188" s="242">
        <f>IFERROR(VLOOKUP(A188,Sheet1!$A$4:$N$2722,10,1),"-")</f>
        <v>0</v>
      </c>
      <c r="H188" s="235">
        <f>IFERROR(VLOOKUP(A188,Sheet1!$A$4:$N$2722,11,1),"-")</f>
        <v>2000</v>
      </c>
      <c r="I188" s="292">
        <f>IFERROR(VLOOKUP($A188,Sheet1!$A$4:$H$2722,8,1),"-")</f>
        <v>11.63</v>
      </c>
      <c r="J188" s="42">
        <f>I188-(I188*Cuprins!$H$42)</f>
        <v>11.63</v>
      </c>
      <c r="L188" s="824"/>
    </row>
    <row r="189" spans="1:12" ht="15" customHeight="1" x14ac:dyDescent="0.3">
      <c r="A189" s="106">
        <f>Sheet1!A2434</f>
        <v>603010123100</v>
      </c>
      <c r="B189" s="773" t="str">
        <f>IFERROR(VLOOKUP(A189,Sheet1!$A$4:$H$2722,5,0),"-")</f>
        <v>Tub izolant Kaiflex EF 19 x 064</v>
      </c>
      <c r="C189" s="774" t="e">
        <f>VLOOKUP(#REF!,Sheet1!$A$4:$H$2722,7,1)</f>
        <v>#REF!</v>
      </c>
      <c r="D189" s="775" t="e">
        <f>VLOOKUP(#REF!,Sheet1!$A$4:$H$2722,7,1)</f>
        <v>#REF!</v>
      </c>
      <c r="E189" s="247" t="str">
        <f>IFERROR(VLOOKUP(A189,Sheet1!$A$4:$N$2722,7,1),"-")</f>
        <v xml:space="preserve">ml </v>
      </c>
      <c r="F189" s="247">
        <f>IFERROR(VLOOKUP(A189,Sheet1!$A$4:$N$2722,9,1),"-")</f>
        <v>19</v>
      </c>
      <c r="G189" s="247">
        <f>IFERROR(VLOOKUP(A189,Sheet1!$A$4:$N$2722,10,1),"-")</f>
        <v>0</v>
      </c>
      <c r="H189" s="247">
        <f>IFERROR(VLOOKUP(A189,Sheet1!$A$4:$N$2722,11,1),"-")</f>
        <v>2000</v>
      </c>
      <c r="I189" s="26">
        <f>IFERROR(VLOOKUP($A189,Sheet1!$A$4:$H$2722,8,1),"-")</f>
        <v>14.28</v>
      </c>
      <c r="J189" s="26">
        <f>I189-(I189*Cuprins!$H$42)</f>
        <v>14.28</v>
      </c>
      <c r="L189" s="824"/>
    </row>
    <row r="190" spans="1:12" ht="15" customHeight="1" x14ac:dyDescent="0.3">
      <c r="A190" s="107">
        <f>Sheet1!A2435</f>
        <v>603010123700</v>
      </c>
      <c r="B190" s="744" t="str">
        <f>IFERROR(VLOOKUP(A190,Sheet1!$A$4:$H$2722,5,0),"-")</f>
        <v>Tub izolant Kaiflex EF 19 x 076</v>
      </c>
      <c r="C190" s="728" t="e">
        <f>VLOOKUP(#REF!,Sheet1!$A$4:$H$2722,7,1)</f>
        <v>#REF!</v>
      </c>
      <c r="D190" s="745" t="e">
        <f>VLOOKUP(#REF!,Sheet1!$A$4:$H$2722,7,1)</f>
        <v>#REF!</v>
      </c>
      <c r="E190" s="235" t="str">
        <f>IFERROR(VLOOKUP(A190,Sheet1!$A$4:$N$2722,7,1),"-")</f>
        <v xml:space="preserve">ml </v>
      </c>
      <c r="F190" s="237">
        <f>IFERROR(VLOOKUP(A190,Sheet1!$A$4:$N$2722,9,1),"-")</f>
        <v>19</v>
      </c>
      <c r="G190" s="242">
        <f>IFERROR(VLOOKUP(A190,Sheet1!$A$4:$N$2722,10,1),"-")</f>
        <v>0</v>
      </c>
      <c r="H190" s="235">
        <f>IFERROR(VLOOKUP(A190,Sheet1!$A$4:$N$2722,11,1),"-")</f>
        <v>2000</v>
      </c>
      <c r="I190" s="292">
        <f>IFERROR(VLOOKUP($A190,Sheet1!$A$4:$H$2722,8,1),"-")</f>
        <v>14.65</v>
      </c>
      <c r="J190" s="42">
        <f>I190-(I190*Cuprins!$H$42)</f>
        <v>14.65</v>
      </c>
      <c r="L190" s="824"/>
    </row>
    <row r="191" spans="1:12" ht="15" customHeight="1" x14ac:dyDescent="0.3">
      <c r="A191" s="106">
        <f>Sheet1!A2436</f>
        <v>603010124300</v>
      </c>
      <c r="B191" s="773" t="str">
        <f>IFERROR(VLOOKUP(A191,Sheet1!$A$4:$H$2722,5,0),"-")</f>
        <v>Tub izolant Kaiflex EF 19 x 089</v>
      </c>
      <c r="C191" s="774" t="e">
        <f>VLOOKUP(#REF!,Sheet1!$A$4:$H$2722,7,1)</f>
        <v>#REF!</v>
      </c>
      <c r="D191" s="775" t="e">
        <f>VLOOKUP(#REF!,Sheet1!$A$4:$H$2722,7,1)</f>
        <v>#REF!</v>
      </c>
      <c r="E191" s="247" t="str">
        <f>IFERROR(VLOOKUP(A191,Sheet1!$A$4:$N$2722,7,1),"-")</f>
        <v xml:space="preserve">ml </v>
      </c>
      <c r="F191" s="247">
        <f>IFERROR(VLOOKUP(A191,Sheet1!$A$4:$N$2722,9,1),"-")</f>
        <v>19</v>
      </c>
      <c r="G191" s="247">
        <f>IFERROR(VLOOKUP(A191,Sheet1!$A$4:$N$2722,10,1),"-")</f>
        <v>0</v>
      </c>
      <c r="H191" s="247">
        <f>IFERROR(VLOOKUP(A191,Sheet1!$A$4:$N$2722,11,1),"-")</f>
        <v>2000</v>
      </c>
      <c r="I191" s="26">
        <f>IFERROR(VLOOKUP($A191,Sheet1!$A$4:$H$2722,8,1),"-")</f>
        <v>17.21</v>
      </c>
      <c r="J191" s="26">
        <f>I191-(I191*Cuprins!$H$42)</f>
        <v>17.21</v>
      </c>
      <c r="L191" s="824"/>
    </row>
    <row r="192" spans="1:12" ht="15" customHeight="1" x14ac:dyDescent="0.3">
      <c r="A192" s="107">
        <f>Sheet1!A2437</f>
        <v>603010131500</v>
      </c>
      <c r="B192" s="744" t="str">
        <f>IFERROR(VLOOKUP(A192,Sheet1!$A$4:$H$2722,5,0),"-")</f>
        <v>Tub izolant Kaiflex EF 25 x 022</v>
      </c>
      <c r="C192" s="728" t="e">
        <f>VLOOKUP(#REF!,Sheet1!$A$4:$H$2722,7,1)</f>
        <v>#REF!</v>
      </c>
      <c r="D192" s="745" t="e">
        <f>VLOOKUP(#REF!,Sheet1!$A$4:$H$2722,7,1)</f>
        <v>#REF!</v>
      </c>
      <c r="E192" s="235" t="str">
        <f>IFERROR(VLOOKUP(A192,Sheet1!$A$4:$N$2722,7,1),"-")</f>
        <v xml:space="preserve">ml </v>
      </c>
      <c r="F192" s="237">
        <f>IFERROR(VLOOKUP(A192,Sheet1!$A$4:$N$2722,9,1),"-")</f>
        <v>25</v>
      </c>
      <c r="G192" s="242">
        <f>IFERROR(VLOOKUP(A192,Sheet1!$A$4:$N$2722,10,1),"-")</f>
        <v>0</v>
      </c>
      <c r="H192" s="235">
        <f>IFERROR(VLOOKUP(A192,Sheet1!$A$4:$N$2722,11,1),"-")</f>
        <v>2000</v>
      </c>
      <c r="I192" s="292">
        <f>IFERROR(VLOOKUP($A192,Sheet1!$A$4:$H$2722,8,1),"-")</f>
        <v>9.91</v>
      </c>
      <c r="J192" s="42">
        <f>I192-(I192*Cuprins!$H$42)</f>
        <v>9.91</v>
      </c>
      <c r="L192" s="824"/>
    </row>
    <row r="193" spans="1:12" ht="15" customHeight="1" x14ac:dyDescent="0.3">
      <c r="A193" s="106">
        <f>Sheet1!A2438</f>
        <v>603010131700</v>
      </c>
      <c r="B193" s="773" t="str">
        <f>IFERROR(VLOOKUP(A193,Sheet1!$A$4:$H$2722,5,0),"-")</f>
        <v>Tub izolant Kaiflex EF 25 x 028</v>
      </c>
      <c r="C193" s="774" t="e">
        <f>VLOOKUP(#REF!,Sheet1!$A$4:$H$2722,7,1)</f>
        <v>#REF!</v>
      </c>
      <c r="D193" s="775" t="e">
        <f>VLOOKUP(#REF!,Sheet1!$A$4:$H$2722,7,1)</f>
        <v>#REF!</v>
      </c>
      <c r="E193" s="247" t="str">
        <f>IFERROR(VLOOKUP(A193,Sheet1!$A$4:$N$2722,7,1),"-")</f>
        <v>ml</v>
      </c>
      <c r="F193" s="247">
        <f>IFERROR(VLOOKUP(A193,Sheet1!$A$4:$N$2722,9,1),"-")</f>
        <v>25</v>
      </c>
      <c r="G193" s="247">
        <f>IFERROR(VLOOKUP(A193,Sheet1!$A$4:$N$2722,10,1),"-")</f>
        <v>0</v>
      </c>
      <c r="H193" s="247">
        <f>IFERROR(VLOOKUP(A193,Sheet1!$A$4:$N$2722,11,1),"-")</f>
        <v>2000</v>
      </c>
      <c r="I193" s="26">
        <f>IFERROR(VLOOKUP($A193,Sheet1!$A$4:$H$2722,8,1),"-")</f>
        <v>10.81</v>
      </c>
      <c r="J193" s="26">
        <f>I193-(I193*Cuprins!$H$42)</f>
        <v>10.81</v>
      </c>
      <c r="L193" s="824"/>
    </row>
    <row r="194" spans="1:12" ht="15" customHeight="1" x14ac:dyDescent="0.3">
      <c r="A194" s="107">
        <f>Sheet1!A2439</f>
        <v>603010132100</v>
      </c>
      <c r="B194" s="744" t="str">
        <f>IFERROR(VLOOKUP(A194,Sheet1!$A$4:$H$2722,5,0),"-")</f>
        <v>Tub izolant Kaiflex EF 25 x 042</v>
      </c>
      <c r="C194" s="728" t="e">
        <f>VLOOKUP(#REF!,Sheet1!$A$4:$H$2722,7,1)</f>
        <v>#REF!</v>
      </c>
      <c r="D194" s="745" t="e">
        <f>VLOOKUP(#REF!,Sheet1!$A$4:$H$2722,7,1)</f>
        <v>#REF!</v>
      </c>
      <c r="E194" s="235" t="str">
        <f>IFERROR(VLOOKUP(A194,Sheet1!$A$4:$N$2722,7,1),"-")</f>
        <v>ml</v>
      </c>
      <c r="F194" s="237">
        <f>IFERROR(VLOOKUP(A194,Sheet1!$A$4:$N$2722,9,1),"-")</f>
        <v>25</v>
      </c>
      <c r="G194" s="242">
        <f>IFERROR(VLOOKUP(A194,Sheet1!$A$4:$N$2722,10,1),"-")</f>
        <v>0</v>
      </c>
      <c r="H194" s="235">
        <f>IFERROR(VLOOKUP(A194,Sheet1!$A$4:$N$2722,11,1),"-")</f>
        <v>2000</v>
      </c>
      <c r="I194" s="292">
        <f>IFERROR(VLOOKUP($A194,Sheet1!$A$4:$H$2722,8,1),"-")</f>
        <v>15.35</v>
      </c>
      <c r="J194" s="42">
        <f>I194-(I194*Cuprins!$H$42)</f>
        <v>15.35</v>
      </c>
      <c r="L194" s="824"/>
    </row>
    <row r="195" spans="1:12" ht="15" customHeight="1" x14ac:dyDescent="0.3">
      <c r="A195" s="106">
        <f>Sheet1!A2440</f>
        <v>603010132300</v>
      </c>
      <c r="B195" s="773" t="str">
        <f>IFERROR(VLOOKUP(A195,Sheet1!$A$4:$H$2722,5,0),"-")</f>
        <v>Tub izolant Kaiflex EF 25 x 048</v>
      </c>
      <c r="C195" s="774" t="e">
        <f>VLOOKUP(#REF!,Sheet1!$A$4:$H$2722,7,1)</f>
        <v>#REF!</v>
      </c>
      <c r="D195" s="775" t="e">
        <f>VLOOKUP(#REF!,Sheet1!$A$4:$H$2722,7,1)</f>
        <v>#REF!</v>
      </c>
      <c r="E195" s="247" t="str">
        <f>IFERROR(VLOOKUP(A195,Sheet1!$A$4:$N$2722,7,1),"-")</f>
        <v>ml</v>
      </c>
      <c r="F195" s="247">
        <f>IFERROR(VLOOKUP(A195,Sheet1!$A$4:$N$2722,9,1),"-")</f>
        <v>25</v>
      </c>
      <c r="G195" s="247">
        <f>IFERROR(VLOOKUP(A195,Sheet1!$A$4:$N$2722,10,1),"-")</f>
        <v>0</v>
      </c>
      <c r="H195" s="247">
        <f>IFERROR(VLOOKUP(A195,Sheet1!$A$4:$N$2722,11,1),"-")</f>
        <v>2000</v>
      </c>
      <c r="I195" s="26">
        <f>IFERROR(VLOOKUP($A195,Sheet1!$A$4:$H$2722,8,1),"-")</f>
        <v>17.5</v>
      </c>
      <c r="J195" s="26">
        <f>I195-(I195*Cuprins!$H$42)</f>
        <v>17.5</v>
      </c>
      <c r="L195" s="824"/>
    </row>
    <row r="196" spans="1:12" ht="15" customHeight="1" x14ac:dyDescent="0.3">
      <c r="A196" s="107">
        <f>Sheet1!A2441</f>
        <v>603010132500</v>
      </c>
      <c r="B196" s="744" t="str">
        <f>IFERROR(VLOOKUP(A196,Sheet1!$A$4:$H$2722,5,0),"-")</f>
        <v>Tub izolant Kaiflex EF 25 x 054</v>
      </c>
      <c r="C196" s="728" t="e">
        <f>VLOOKUP(#REF!,Sheet1!$A$4:$H$2722,7,1)</f>
        <v>#REF!</v>
      </c>
      <c r="D196" s="745" t="e">
        <f>VLOOKUP(#REF!,Sheet1!$A$4:$H$2722,7,1)</f>
        <v>#REF!</v>
      </c>
      <c r="E196" s="235" t="str">
        <f>IFERROR(VLOOKUP(A196,Sheet1!$A$4:$N$2722,7,1),"-")</f>
        <v xml:space="preserve">ml </v>
      </c>
      <c r="F196" s="237">
        <f>IFERROR(VLOOKUP(A196,Sheet1!$A$4:$N$2722,9,1),"-")</f>
        <v>25</v>
      </c>
      <c r="G196" s="242">
        <f>IFERROR(VLOOKUP(A196,Sheet1!$A$4:$N$2722,10,1),"-")</f>
        <v>0</v>
      </c>
      <c r="H196" s="235">
        <f>IFERROR(VLOOKUP(A196,Sheet1!$A$4:$N$2722,11,1),"-")</f>
        <v>2000</v>
      </c>
      <c r="I196" s="292">
        <f>IFERROR(VLOOKUP($A196,Sheet1!$A$4:$H$2722,8,1),"-")</f>
        <v>19.73</v>
      </c>
      <c r="J196" s="42">
        <f>I196-(I196*Cuprins!$H$42)</f>
        <v>19.73</v>
      </c>
      <c r="L196" s="824"/>
    </row>
    <row r="197" spans="1:12" ht="15" customHeight="1" x14ac:dyDescent="0.3">
      <c r="A197" s="106">
        <f>Sheet1!A2442</f>
        <v>603010132700</v>
      </c>
      <c r="B197" s="773" t="str">
        <f>IFERROR(VLOOKUP(A197,Sheet1!$A$4:$H$2722,5,0),"-")</f>
        <v>Tub izolant Kaiflex EF 25 x 060</v>
      </c>
      <c r="C197" s="774" t="e">
        <f>VLOOKUP(#REF!,Sheet1!$A$4:$H$2722,7,1)</f>
        <v>#REF!</v>
      </c>
      <c r="D197" s="775" t="e">
        <f>VLOOKUP(#REF!,Sheet1!$A$4:$H$2722,7,1)</f>
        <v>#REF!</v>
      </c>
      <c r="E197" s="247" t="str">
        <f>IFERROR(VLOOKUP(A197,Sheet1!$A$4:$N$2722,7,1),"-")</f>
        <v>ml</v>
      </c>
      <c r="F197" s="247">
        <f>IFERROR(VLOOKUP(A197,Sheet1!$A$4:$N$2722,9,1),"-")</f>
        <v>25</v>
      </c>
      <c r="G197" s="247">
        <f>IFERROR(VLOOKUP(A197,Sheet1!$A$4:$N$2722,10,1),"-")</f>
        <v>0</v>
      </c>
      <c r="H197" s="247">
        <f>IFERROR(VLOOKUP(A197,Sheet1!$A$4:$N$2722,11,1),"-")</f>
        <v>2000</v>
      </c>
      <c r="I197" s="26">
        <f>IFERROR(VLOOKUP($A197,Sheet1!$A$4:$H$2722,8,1),"-")</f>
        <v>21.17</v>
      </c>
      <c r="J197" s="26">
        <f>I197-(I197*Cuprins!$H$42)</f>
        <v>21.17</v>
      </c>
      <c r="L197" s="824"/>
    </row>
    <row r="198" spans="1:12" ht="15" customHeight="1" x14ac:dyDescent="0.3">
      <c r="A198" s="107">
        <f>Sheet1!A2443</f>
        <v>603010132900</v>
      </c>
      <c r="B198" s="744" t="str">
        <f>IFERROR(VLOOKUP(A198,Sheet1!$A$4:$H$2722,5,0),"-")</f>
        <v>Tub izolant Kaiflex EF 25 x 064</v>
      </c>
      <c r="C198" s="728" t="e">
        <f>VLOOKUP(#REF!,Sheet1!$A$4:$H$2722,7,1)</f>
        <v>#REF!</v>
      </c>
      <c r="D198" s="745" t="e">
        <f>VLOOKUP(#REF!,Sheet1!$A$4:$H$2722,7,1)</f>
        <v>#REF!</v>
      </c>
      <c r="E198" s="235" t="str">
        <f>IFERROR(VLOOKUP(A198,Sheet1!$A$4:$N$2722,7,1),"-")</f>
        <v>ml</v>
      </c>
      <c r="F198" s="237">
        <f>IFERROR(VLOOKUP(A198,Sheet1!$A$4:$N$2722,9,1),"-")</f>
        <v>25</v>
      </c>
      <c r="G198" s="242">
        <f>IFERROR(VLOOKUP(A198,Sheet1!$A$4:$N$2722,10,1),"-")</f>
        <v>0</v>
      </c>
      <c r="H198" s="235">
        <f>IFERROR(VLOOKUP(A198,Sheet1!$A$4:$N$2722,11,1),"-")</f>
        <v>2000</v>
      </c>
      <c r="I198" s="292">
        <f>IFERROR(VLOOKUP($A198,Sheet1!$A$4:$H$2722,8,1),"-")</f>
        <v>22.8</v>
      </c>
      <c r="J198" s="42">
        <f>I198-(I198*Cuprins!$H$42)</f>
        <v>22.8</v>
      </c>
      <c r="L198" s="824"/>
    </row>
    <row r="199" spans="1:12" ht="15" customHeight="1" x14ac:dyDescent="0.3">
      <c r="A199" s="106">
        <f>Sheet1!A2444</f>
        <v>603010133200</v>
      </c>
      <c r="B199" s="773" t="str">
        <f>IFERROR(VLOOKUP(A199,Sheet1!$A$4:$H$2722,5,0),"-")</f>
        <v>Tub izolant Kaiflex EF 25 x 076</v>
      </c>
      <c r="C199" s="774" t="e">
        <f>VLOOKUP(#REF!,Sheet1!$A$4:$H$2722,7,1)</f>
        <v>#REF!</v>
      </c>
      <c r="D199" s="775" t="e">
        <f>VLOOKUP(#REF!,Sheet1!$A$4:$H$2722,7,1)</f>
        <v>#REF!</v>
      </c>
      <c r="E199" s="247" t="str">
        <f>IFERROR(VLOOKUP(A199,Sheet1!$A$4:$N$2722,7,1),"-")</f>
        <v xml:space="preserve">ml </v>
      </c>
      <c r="F199" s="247">
        <f>IFERROR(VLOOKUP(A199,Sheet1!$A$4:$N$2722,9,1),"-")</f>
        <v>25</v>
      </c>
      <c r="G199" s="247">
        <f>IFERROR(VLOOKUP(A199,Sheet1!$A$4:$N$2722,10,1),"-")</f>
        <v>0</v>
      </c>
      <c r="H199" s="247">
        <f>IFERROR(VLOOKUP(A199,Sheet1!$A$4:$N$2722,11,1),"-")</f>
        <v>2000</v>
      </c>
      <c r="I199" s="26">
        <f>IFERROR(VLOOKUP($A199,Sheet1!$A$4:$H$2722,8,1),"-")</f>
        <v>25.17</v>
      </c>
      <c r="J199" s="26">
        <f>I199-(I199*Cuprins!$H$42)</f>
        <v>25.17</v>
      </c>
      <c r="L199" s="824"/>
    </row>
    <row r="200" spans="1:12" ht="15" customHeight="1" x14ac:dyDescent="0.3">
      <c r="A200" s="107">
        <f>Sheet1!A2445</f>
        <v>603010133300</v>
      </c>
      <c r="B200" s="744" t="str">
        <f>IFERROR(VLOOKUP(A200,Sheet1!$A$4:$H$2722,5,0),"-")</f>
        <v>Tub izolant Kaiflex EF 25 x 080</v>
      </c>
      <c r="C200" s="728" t="e">
        <f>VLOOKUP(#REF!,Sheet1!$A$4:$H$2722,7,1)</f>
        <v>#REF!</v>
      </c>
      <c r="D200" s="745" t="e">
        <f>VLOOKUP(#REF!,Sheet1!$A$4:$H$2722,7,1)</f>
        <v>#REF!</v>
      </c>
      <c r="E200" s="235" t="str">
        <f>IFERROR(VLOOKUP(A200,Sheet1!$A$4:$N$2722,7,1),"-")</f>
        <v xml:space="preserve">ml </v>
      </c>
      <c r="F200" s="237">
        <f>IFERROR(VLOOKUP(A200,Sheet1!$A$4:$N$2722,9,1),"-")</f>
        <v>25</v>
      </c>
      <c r="G200" s="242">
        <f>IFERROR(VLOOKUP(A200,Sheet1!$A$4:$N$2722,10,1),"-")</f>
        <v>0</v>
      </c>
      <c r="H200" s="235">
        <f>IFERROR(VLOOKUP(A200,Sheet1!$A$4:$N$2722,11,1),"-")</f>
        <v>2000</v>
      </c>
      <c r="I200" s="292">
        <f>IFERROR(VLOOKUP($A200,Sheet1!$A$4:$H$2722,8,1),"-")</f>
        <v>28.49</v>
      </c>
      <c r="J200" s="42">
        <f>I200-(I200*Cuprins!$H$42)</f>
        <v>28.49</v>
      </c>
      <c r="L200" s="824"/>
    </row>
    <row r="201" spans="1:12" ht="15" customHeight="1" x14ac:dyDescent="0.3">
      <c r="A201" s="106">
        <f>Sheet1!A2446</f>
        <v>603010133500</v>
      </c>
      <c r="B201" s="773" t="str">
        <f>IFERROR(VLOOKUP(A201,Sheet1!$A$4:$H$2722,5,0),"-")</f>
        <v>Tub izolant Kaiflex EF 25 x 089</v>
      </c>
      <c r="C201" s="774" t="e">
        <f>VLOOKUP(#REF!,Sheet1!$A$4:$H$2722,7,1)</f>
        <v>#REF!</v>
      </c>
      <c r="D201" s="775" t="e">
        <f>VLOOKUP(#REF!,Sheet1!$A$4:$H$2722,7,1)</f>
        <v>#REF!</v>
      </c>
      <c r="E201" s="247" t="str">
        <f>IFERROR(VLOOKUP(A201,Sheet1!$A$4:$N$2722,7,1),"-")</f>
        <v xml:space="preserve">ml </v>
      </c>
      <c r="F201" s="247">
        <f>IFERROR(VLOOKUP(A201,Sheet1!$A$4:$N$2722,9,1),"-")</f>
        <v>25</v>
      </c>
      <c r="G201" s="247">
        <f>IFERROR(VLOOKUP(A201,Sheet1!$A$4:$N$2722,10,1),"-")</f>
        <v>0</v>
      </c>
      <c r="H201" s="247">
        <f>IFERROR(VLOOKUP(A201,Sheet1!$A$4:$N$2722,11,1),"-")</f>
        <v>2000</v>
      </c>
      <c r="I201" s="26">
        <f>IFERROR(VLOOKUP($A201,Sheet1!$A$4:$H$2722,8,1),"-")</f>
        <v>28.52</v>
      </c>
      <c r="J201" s="26">
        <f>I201-(I201*Cuprins!$H$42)</f>
        <v>28.52</v>
      </c>
      <c r="L201" s="824"/>
    </row>
    <row r="202" spans="1:12" ht="15" customHeight="1" x14ac:dyDescent="0.3">
      <c r="A202" s="107">
        <f>Sheet1!A2447</f>
        <v>603010134700</v>
      </c>
      <c r="B202" s="744" t="str">
        <f>IFERROR(VLOOKUP(A202,Sheet1!$A$4:$H$2722,5,0),"-")</f>
        <v>Tub izolant Kaiflex EF 25 x 114</v>
      </c>
      <c r="C202" s="728" t="e">
        <f>VLOOKUP(#REF!,Sheet1!$A$4:$H$2722,7,1)</f>
        <v>#REF!</v>
      </c>
      <c r="D202" s="745" t="e">
        <f>VLOOKUP(#REF!,Sheet1!$A$4:$H$2722,7,1)</f>
        <v>#REF!</v>
      </c>
      <c r="E202" s="235" t="str">
        <f>IFERROR(VLOOKUP(A202,Sheet1!$A$4:$N$2722,7,1),"-")</f>
        <v xml:space="preserve">ml </v>
      </c>
      <c r="F202" s="237">
        <f>IFERROR(VLOOKUP(A202,Sheet1!$A$4:$N$2722,9,1),"-")</f>
        <v>25</v>
      </c>
      <c r="G202" s="242">
        <f>IFERROR(VLOOKUP(A202,Sheet1!$A$4:$N$2722,10,1),"-")</f>
        <v>0</v>
      </c>
      <c r="H202" s="235">
        <f>IFERROR(VLOOKUP(A202,Sheet1!$A$4:$N$2722,11,1),"-")</f>
        <v>2000</v>
      </c>
      <c r="I202" s="292">
        <f>IFERROR(VLOOKUP($A202,Sheet1!$A$4:$H$2722,8,1),"-")</f>
        <v>43.73</v>
      </c>
      <c r="J202" s="42">
        <f>I202-(I202*Cuprins!$H$42)</f>
        <v>43.73</v>
      </c>
      <c r="L202" s="824"/>
    </row>
    <row r="203" spans="1:12" ht="15" customHeight="1" x14ac:dyDescent="0.3">
      <c r="A203" s="106">
        <f>Sheet1!A2448</f>
        <v>603010135000</v>
      </c>
      <c r="B203" s="773" t="str">
        <f>IFERROR(VLOOKUP(A203,Sheet1!$A$4:$H$2722,5,0),"-")</f>
        <v>Tub izolant Kaiflex EF 32 x 042</v>
      </c>
      <c r="C203" s="774" t="e">
        <f>VLOOKUP(#REF!,Sheet1!$A$4:$H$2722,7,1)</f>
        <v>#REF!</v>
      </c>
      <c r="D203" s="775" t="e">
        <f>VLOOKUP(#REF!,Sheet1!$A$4:$H$2722,7,1)</f>
        <v>#REF!</v>
      </c>
      <c r="E203" s="247" t="str">
        <f>IFERROR(VLOOKUP(A203,Sheet1!$A$4:$N$2722,7,1),"-")</f>
        <v>ml</v>
      </c>
      <c r="F203" s="247">
        <f>IFERROR(VLOOKUP(A203,Sheet1!$A$4:$N$2722,9,1),"-")</f>
        <v>32</v>
      </c>
      <c r="G203" s="247">
        <f>IFERROR(VLOOKUP(A203,Sheet1!$A$4:$N$2722,10,1),"-")</f>
        <v>0</v>
      </c>
      <c r="H203" s="247">
        <f>IFERROR(VLOOKUP(A203,Sheet1!$A$4:$N$2722,11,1),"-")</f>
        <v>2000</v>
      </c>
      <c r="I203" s="26">
        <f>IFERROR(VLOOKUP($A203,Sheet1!$A$4:$H$2722,8,1),"-")</f>
        <v>20.02</v>
      </c>
      <c r="J203" s="26">
        <f>I203-(I203*Cuprins!$H$42)</f>
        <v>20.02</v>
      </c>
      <c r="L203" s="824"/>
    </row>
    <row r="204" spans="1:12" ht="15" customHeight="1" x14ac:dyDescent="0.3">
      <c r="A204" s="107">
        <f>Sheet1!A2449</f>
        <v>603010135300</v>
      </c>
      <c r="B204" s="744" t="str">
        <f>IFERROR(VLOOKUP(A204,Sheet1!$A$4:$H$2722,5,0),"-")</f>
        <v>Tub izolant Kaiflex EF 32 x 048</v>
      </c>
      <c r="C204" s="728" t="e">
        <f>VLOOKUP(#REF!,Sheet1!$A$4:$H$2722,7,1)</f>
        <v>#REF!</v>
      </c>
      <c r="D204" s="745" t="e">
        <f>VLOOKUP(#REF!,Sheet1!$A$4:$H$2722,7,1)</f>
        <v>#REF!</v>
      </c>
      <c r="E204" s="235" t="str">
        <f>IFERROR(VLOOKUP(A204,Sheet1!$A$4:$N$2722,7,1),"-")</f>
        <v xml:space="preserve">ml </v>
      </c>
      <c r="F204" s="237">
        <f>IFERROR(VLOOKUP(A204,Sheet1!$A$4:$N$2722,9,1),"-")</f>
        <v>32</v>
      </c>
      <c r="G204" s="242">
        <f>IFERROR(VLOOKUP(A204,Sheet1!$A$4:$N$2722,10,1),"-")</f>
        <v>0</v>
      </c>
      <c r="H204" s="235">
        <f>IFERROR(VLOOKUP(A204,Sheet1!$A$4:$N$2722,11,1),"-")</f>
        <v>2000</v>
      </c>
      <c r="I204" s="292">
        <f>IFERROR(VLOOKUP($A204,Sheet1!$A$4:$H$2722,8,1),"-")</f>
        <v>22.23</v>
      </c>
      <c r="J204" s="42">
        <f>I204-(I204*Cuprins!$H$42)</f>
        <v>22.23</v>
      </c>
      <c r="L204" s="824"/>
    </row>
    <row r="205" spans="1:12" ht="15" customHeight="1" x14ac:dyDescent="0.3">
      <c r="A205" s="106">
        <f>Sheet1!A2450</f>
        <v>603010135900</v>
      </c>
      <c r="B205" s="773" t="str">
        <f>IFERROR(VLOOKUP(A205,Sheet1!$A$4:$H$2722,5,0),"-")</f>
        <v>Tub izolant Kaiflex EF 32 x 060</v>
      </c>
      <c r="C205" s="774" t="e">
        <f>VLOOKUP(#REF!,Sheet1!$A$4:$H$2722,7,1)</f>
        <v>#REF!</v>
      </c>
      <c r="D205" s="775" t="e">
        <f>VLOOKUP(#REF!,Sheet1!$A$4:$H$2722,7,1)</f>
        <v>#REF!</v>
      </c>
      <c r="E205" s="247" t="str">
        <f>IFERROR(VLOOKUP(A205,Sheet1!$A$4:$N$2722,7,1),"-")</f>
        <v>ml</v>
      </c>
      <c r="F205" s="247">
        <f>IFERROR(VLOOKUP(A205,Sheet1!$A$4:$N$2722,9,1),"-")</f>
        <v>32</v>
      </c>
      <c r="G205" s="247">
        <f>IFERROR(VLOOKUP(A205,Sheet1!$A$4:$N$2722,10,1),"-")</f>
        <v>0</v>
      </c>
      <c r="H205" s="247">
        <f>IFERROR(VLOOKUP(A205,Sheet1!$A$4:$N$2722,11,1),"-")</f>
        <v>2000</v>
      </c>
      <c r="I205" s="26">
        <f>IFERROR(VLOOKUP($A205,Sheet1!$A$4:$H$2722,8,1),"-")</f>
        <v>28.75</v>
      </c>
      <c r="J205" s="26">
        <f>I205-(I205*Cuprins!$H$42)</f>
        <v>28.75</v>
      </c>
      <c r="L205" s="824"/>
    </row>
    <row r="206" spans="1:12" ht="15" customHeight="1" x14ac:dyDescent="0.3">
      <c r="A206" s="107">
        <f>Sheet1!A2451</f>
        <v>603010136100</v>
      </c>
      <c r="B206" s="744" t="str">
        <f>IFERROR(VLOOKUP(A206,Sheet1!$A$4:$H$2722,5,0),"-")</f>
        <v>Tub izolant Kaiflex EF 32 x 064</v>
      </c>
      <c r="C206" s="728" t="e">
        <f>VLOOKUP(#REF!,Sheet1!$A$4:$H$2722,7,1)</f>
        <v>#REF!</v>
      </c>
      <c r="D206" s="745" t="e">
        <f>VLOOKUP(#REF!,Sheet1!$A$4:$H$2722,7,1)</f>
        <v>#REF!</v>
      </c>
      <c r="E206" s="235" t="str">
        <f>IFERROR(VLOOKUP(A206,Sheet1!$A$4:$N$2722,7,1),"-")</f>
        <v>ml</v>
      </c>
      <c r="F206" s="237">
        <f>IFERROR(VLOOKUP(A206,Sheet1!$A$4:$N$2722,9,1),"-")</f>
        <v>32</v>
      </c>
      <c r="G206" s="242">
        <f>IFERROR(VLOOKUP(A206,Sheet1!$A$4:$N$2722,10,1),"-")</f>
        <v>0</v>
      </c>
      <c r="H206" s="235">
        <f>IFERROR(VLOOKUP(A206,Sheet1!$A$4:$N$2722,11,1),"-")</f>
        <v>2000</v>
      </c>
      <c r="I206" s="292">
        <f>IFERROR(VLOOKUP($A206,Sheet1!$A$4:$H$2722,8,1),"-")</f>
        <v>31.69</v>
      </c>
      <c r="J206" s="42">
        <f>I206-(I206*Cuprins!$H$42)</f>
        <v>31.69</v>
      </c>
      <c r="L206" s="824"/>
    </row>
    <row r="207" spans="1:12" ht="15" customHeight="1" x14ac:dyDescent="0.3">
      <c r="A207" s="106">
        <f>Sheet1!A2452</f>
        <v>603010136500</v>
      </c>
      <c r="B207" s="773" t="str">
        <f>IFERROR(VLOOKUP(A207,Sheet1!$A$4:$H$2722,5,0),"-")</f>
        <v>Tub izolant Kaiflex EF 32 x 076</v>
      </c>
      <c r="C207" s="774" t="e">
        <f>VLOOKUP(#REF!,Sheet1!$A$4:$H$2722,7,1)</f>
        <v>#REF!</v>
      </c>
      <c r="D207" s="775" t="e">
        <f>VLOOKUP(#REF!,Sheet1!$A$4:$H$2722,7,1)</f>
        <v>#REF!</v>
      </c>
      <c r="E207" s="247" t="str">
        <f>IFERROR(VLOOKUP(A207,Sheet1!$A$4:$N$2722,7,1),"-")</f>
        <v>ml</v>
      </c>
      <c r="F207" s="247">
        <f>IFERROR(VLOOKUP(A207,Sheet1!$A$4:$N$2722,9,1),"-")</f>
        <v>32</v>
      </c>
      <c r="G207" s="247">
        <f>IFERROR(VLOOKUP(A207,Sheet1!$A$4:$N$2722,10,1),"-")</f>
        <v>0</v>
      </c>
      <c r="H207" s="247">
        <f>IFERROR(VLOOKUP(A207,Sheet1!$A$4:$N$2722,11,1),"-")</f>
        <v>2000</v>
      </c>
      <c r="I207" s="26">
        <f>IFERROR(VLOOKUP($A207,Sheet1!$A$4:$H$2722,8,1),"-")</f>
        <v>24.43</v>
      </c>
      <c r="J207" s="26">
        <f>I207-(I207*Cuprins!$H$42)</f>
        <v>24.43</v>
      </c>
      <c r="L207" s="824"/>
    </row>
    <row r="208" spans="1:12" ht="15" customHeight="1" x14ac:dyDescent="0.3">
      <c r="A208" s="108">
        <f>Sheet1!A2453</f>
        <v>603010136900</v>
      </c>
      <c r="B208" s="614" t="str">
        <f>IFERROR(VLOOKUP(A208,Sheet1!$A$4:$H$2722,5,0),"-")</f>
        <v>Tub izolant Kaiflex EF 32 x 089</v>
      </c>
      <c r="C208" s="609" t="e">
        <f>VLOOKUP(#REF!,Sheet1!$A$4:$H$2722,7,1)</f>
        <v>#REF!</v>
      </c>
      <c r="D208" s="615" t="e">
        <f>VLOOKUP(#REF!,Sheet1!$A$4:$H$2722,7,1)</f>
        <v>#REF!</v>
      </c>
      <c r="E208" s="264" t="str">
        <f>IFERROR(VLOOKUP(A208,Sheet1!$A$4:$N$2722,7,1),"-")</f>
        <v>ml</v>
      </c>
      <c r="F208" s="238">
        <f>IFERROR(VLOOKUP(A208,Sheet1!$A$4:$N$2722,9,1),"-")</f>
        <v>32</v>
      </c>
      <c r="G208" s="264">
        <f>IFERROR(VLOOKUP(A208,Sheet1!$A$4:$N$2722,10,1),"-")</f>
        <v>0</v>
      </c>
      <c r="H208" s="264">
        <f>IFERROR(VLOOKUP(A208,Sheet1!$A$4:$N$2722,11,1),"-")</f>
        <v>2000</v>
      </c>
      <c r="I208" s="302">
        <f>IFERROR(VLOOKUP($A208,Sheet1!$A$4:$H$2722,8,1),"-")</f>
        <v>46.35</v>
      </c>
      <c r="J208" s="43">
        <f>I208-(I208*Cuprins!$H$42)</f>
        <v>46.35</v>
      </c>
      <c r="L208" s="824"/>
    </row>
    <row r="209" spans="1:12" ht="15" customHeight="1" x14ac:dyDescent="0.3">
      <c r="L209" s="824"/>
    </row>
    <row r="210" spans="1:12" ht="15" customHeight="1" x14ac:dyDescent="0.3">
      <c r="L210" s="820" t="s">
        <v>3561</v>
      </c>
    </row>
    <row r="211" spans="1:12" ht="15" customHeight="1" thickBot="1" x14ac:dyDescent="0.35">
      <c r="L211" s="820"/>
    </row>
    <row r="212" spans="1:12" ht="15" customHeight="1" x14ac:dyDescent="0.3">
      <c r="A212" s="686"/>
      <c r="B212" s="794" t="s">
        <v>3559</v>
      </c>
      <c r="C212" s="794"/>
      <c r="D212" s="794"/>
      <c r="E212" s="794"/>
      <c r="F212" s="794"/>
      <c r="G212" s="794"/>
      <c r="H212" s="794"/>
      <c r="I212" s="738"/>
      <c r="J212" s="664"/>
      <c r="L212" s="820"/>
    </row>
    <row r="213" spans="1:12" ht="15" customHeight="1" x14ac:dyDescent="0.3">
      <c r="A213" s="687"/>
      <c r="B213" s="676"/>
      <c r="C213" s="676"/>
      <c r="D213" s="676"/>
      <c r="E213" s="676"/>
      <c r="F213" s="676"/>
      <c r="G213" s="676"/>
      <c r="H213" s="676"/>
      <c r="I213" s="739"/>
      <c r="J213" s="665"/>
      <c r="K213" s="7"/>
      <c r="L213" s="820"/>
    </row>
    <row r="214" spans="1:12" ht="15" customHeight="1" thickBot="1" x14ac:dyDescent="0.35">
      <c r="A214" s="688"/>
      <c r="B214" s="795"/>
      <c r="C214" s="795"/>
      <c r="D214" s="795"/>
      <c r="E214" s="795"/>
      <c r="F214" s="795"/>
      <c r="G214" s="795"/>
      <c r="H214" s="795"/>
      <c r="I214" s="740"/>
      <c r="J214" s="666"/>
      <c r="L214" s="820"/>
    </row>
    <row r="215" spans="1:12" ht="15" customHeight="1" x14ac:dyDescent="0.3">
      <c r="A215" s="1"/>
      <c r="B215" s="381"/>
      <c r="C215" s="4"/>
      <c r="D215" s="4"/>
      <c r="E215" s="4"/>
      <c r="F215" s="4"/>
      <c r="G215" s="4"/>
      <c r="H215" s="5"/>
      <c r="I215" s="3"/>
      <c r="J215" s="3"/>
      <c r="L215" s="820"/>
    </row>
    <row r="216" spans="1:12" ht="15" customHeight="1" x14ac:dyDescent="0.3">
      <c r="A216" s="667"/>
      <c r="B216" s="669" t="s">
        <v>3603</v>
      </c>
      <c r="C216" s="669"/>
      <c r="D216" s="669"/>
      <c r="E216" s="669"/>
      <c r="F216" s="669"/>
      <c r="G216" s="669"/>
      <c r="H216" s="669"/>
      <c r="I216" s="671"/>
      <c r="J216" s="672"/>
      <c r="L216" s="820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820"/>
    </row>
    <row r="218" spans="1:12" ht="15" customHeight="1" x14ac:dyDescent="0.3">
      <c r="A218" s="520" t="s">
        <v>2989</v>
      </c>
      <c r="B218" s="630" t="s">
        <v>2996</v>
      </c>
      <c r="C218" s="631"/>
      <c r="D218" s="786"/>
      <c r="E218" s="642" t="s">
        <v>3035</v>
      </c>
      <c r="F218" s="789" t="s">
        <v>2991</v>
      </c>
      <c r="G218" s="789" t="s">
        <v>2990</v>
      </c>
      <c r="H218" s="780" t="s">
        <v>3010</v>
      </c>
      <c r="I218" s="783" t="s">
        <v>3430</v>
      </c>
      <c r="J218" s="498" t="s">
        <v>3430</v>
      </c>
      <c r="L218" s="820"/>
    </row>
    <row r="219" spans="1:12" ht="15" customHeight="1" x14ac:dyDescent="0.3">
      <c r="A219" s="521"/>
      <c r="B219" s="632"/>
      <c r="C219" s="633"/>
      <c r="D219" s="787"/>
      <c r="E219" s="643"/>
      <c r="F219" s="790"/>
      <c r="G219" s="790"/>
      <c r="H219" s="781"/>
      <c r="I219" s="784"/>
      <c r="J219" s="500"/>
      <c r="L219" s="820"/>
    </row>
    <row r="220" spans="1:12" ht="15" customHeight="1" x14ac:dyDescent="0.3">
      <c r="A220" s="785"/>
      <c r="B220" s="634"/>
      <c r="C220" s="635"/>
      <c r="D220" s="788"/>
      <c r="E220" s="644"/>
      <c r="F220" s="791"/>
      <c r="G220" s="791"/>
      <c r="H220" s="782"/>
      <c r="I220" s="784"/>
      <c r="J220" s="500"/>
      <c r="L220" s="820"/>
    </row>
    <row r="221" spans="1:12" ht="15" customHeight="1" x14ac:dyDescent="0.3">
      <c r="A221" s="106">
        <f>Sheet1!A2509</f>
        <v>604010100100</v>
      </c>
      <c r="B221" s="773" t="str">
        <f>IFERROR(VLOOKUP(A221,Sheet1!$A$4:$H$2722,5,0),"-")</f>
        <v>Saltea Kaiflex EF 06 mm 1x30m</v>
      </c>
      <c r="C221" s="774" t="e">
        <f>VLOOKUP(#REF!,Sheet1!$A$4:$H$2722,7,1)</f>
        <v>#REF!</v>
      </c>
      <c r="D221" s="775" t="e">
        <f>VLOOKUP(#REF!,Sheet1!$A$4:$H$2722,7,1)</f>
        <v>#REF!</v>
      </c>
      <c r="E221" s="247" t="str">
        <f>IFERROR(VLOOKUP(A221,Sheet1!$A$4:$N$2722,7,1),"-")</f>
        <v xml:space="preserve">mp </v>
      </c>
      <c r="F221" s="247">
        <f>IFERROR(VLOOKUP(A221,Sheet1!$A$4:$N$2722,9,1),"-")</f>
        <v>0</v>
      </c>
      <c r="G221" s="247">
        <f>IFERROR(VLOOKUP(A221,Sheet1!$A$4:$N$2722,10,1),"-")</f>
        <v>0</v>
      </c>
      <c r="H221" s="247">
        <f>IFERROR(VLOOKUP(A221,Sheet1!$A$4:$N$2722,11,1),"-")</f>
        <v>0</v>
      </c>
      <c r="I221" s="26">
        <f>IFERROR(VLOOKUP($A221,Sheet1!$A$4:$H$2722,8,1),"-")</f>
        <v>16.899999999999999</v>
      </c>
      <c r="J221" s="26">
        <f>I221-(I221*Cuprins!$H$46)</f>
        <v>16.899999999999999</v>
      </c>
      <c r="L221" s="820"/>
    </row>
    <row r="222" spans="1:12" ht="15" customHeight="1" x14ac:dyDescent="0.3">
      <c r="A222" s="107">
        <f>Sheet1!A2510</f>
        <v>604010100400</v>
      </c>
      <c r="B222" s="744" t="str">
        <f>IFERROR(VLOOKUP(A222,Sheet1!$A$4:$H$2722,5,0),"-")</f>
        <v>Saltea Kaiflex EF 10 mm 1x20m</v>
      </c>
      <c r="C222" s="728"/>
      <c r="D222" s="745"/>
      <c r="E222" s="235" t="str">
        <f>IFERROR(VLOOKUP(A222,Sheet1!$A$4:$N$2722,7,1),"-")</f>
        <v xml:space="preserve">mp </v>
      </c>
      <c r="F222" s="237">
        <f>IFERROR(VLOOKUP(A222,Sheet1!$A$4:$N$2722,9,1),"-")</f>
        <v>0</v>
      </c>
      <c r="G222" s="242">
        <f>IFERROR(VLOOKUP(A222,Sheet1!$A$4:$N$2722,10,1),"-")</f>
        <v>0</v>
      </c>
      <c r="H222" s="235">
        <f>IFERROR(VLOOKUP(A222,Sheet1!$A$4:$N$2722,11,1),"-")</f>
        <v>0</v>
      </c>
      <c r="I222" s="292">
        <f>IFERROR(VLOOKUP($A222,Sheet1!$A$4:$H$2722,8,1),"-")</f>
        <v>23.32</v>
      </c>
      <c r="J222" s="42">
        <f>I222-(I222*Cuprins!$H$46)</f>
        <v>23.32</v>
      </c>
      <c r="L222" s="820"/>
    </row>
    <row r="223" spans="1:12" ht="15" customHeight="1" x14ac:dyDescent="0.3">
      <c r="A223" s="106">
        <f>Sheet1!A2511</f>
        <v>604010100700</v>
      </c>
      <c r="B223" s="773" t="str">
        <f>IFERROR(VLOOKUP(A223,Sheet1!$A$4:$H$2722,5,0),"-")</f>
        <v>Saltea Kaiflex EF 13 mm 1x14m</v>
      </c>
      <c r="C223" s="774" t="e">
        <f>VLOOKUP(#REF!,Sheet1!$A$4:$H$2722,7,1)</f>
        <v>#REF!</v>
      </c>
      <c r="D223" s="775" t="e">
        <f>VLOOKUP(#REF!,Sheet1!$A$4:$H$2722,7,1)</f>
        <v>#REF!</v>
      </c>
      <c r="E223" s="247" t="str">
        <f>IFERROR(VLOOKUP(A223,Sheet1!$A$4:$N$2722,7,1),"-")</f>
        <v xml:space="preserve">mp </v>
      </c>
      <c r="F223" s="247">
        <f>IFERROR(VLOOKUP(A223,Sheet1!$A$4:$N$2722,9,1),"-")</f>
        <v>0</v>
      </c>
      <c r="G223" s="247">
        <f>IFERROR(VLOOKUP(A223,Sheet1!$A$4:$N$2722,10,1),"-")</f>
        <v>0</v>
      </c>
      <c r="H223" s="247">
        <f>IFERROR(VLOOKUP(A223,Sheet1!$A$4:$N$2722,11,1),"-")</f>
        <v>0</v>
      </c>
      <c r="I223" s="26">
        <f>IFERROR(VLOOKUP($A223,Sheet1!$A$4:$H$2722,8,1),"-")</f>
        <v>29.77</v>
      </c>
      <c r="J223" s="26">
        <f>I223-(I223*Cuprins!$H$46)</f>
        <v>29.77</v>
      </c>
      <c r="L223" s="820"/>
    </row>
    <row r="224" spans="1:12" ht="15" customHeight="1" x14ac:dyDescent="0.3">
      <c r="A224" s="107">
        <f>Sheet1!A2512</f>
        <v>604010101000</v>
      </c>
      <c r="B224" s="744" t="str">
        <f>IFERROR(VLOOKUP(A224,Sheet1!$A$4:$H$2722,5,0),"-")</f>
        <v>Saltea Kaiflex EF 16 mm 1x12m</v>
      </c>
      <c r="C224" s="728" t="e">
        <f>VLOOKUP(#REF!,Sheet1!$A$4:$H$2722,7,1)</f>
        <v>#REF!</v>
      </c>
      <c r="D224" s="745" t="e">
        <f>VLOOKUP(#REF!,Sheet1!$A$4:$H$2722,7,1)</f>
        <v>#REF!</v>
      </c>
      <c r="E224" s="235" t="str">
        <f>IFERROR(VLOOKUP(A224,Sheet1!$A$4:$N$2722,7,1),"-")</f>
        <v xml:space="preserve">mp </v>
      </c>
      <c r="F224" s="237">
        <f>IFERROR(VLOOKUP(A224,Sheet1!$A$4:$N$2722,9,1),"-")</f>
        <v>0</v>
      </c>
      <c r="G224" s="242">
        <f>IFERROR(VLOOKUP(A224,Sheet1!$A$4:$N$2722,10,1),"-")</f>
        <v>0</v>
      </c>
      <c r="H224" s="235">
        <f>IFERROR(VLOOKUP(A224,Sheet1!$A$4:$N$2722,11,1),"-")</f>
        <v>0</v>
      </c>
      <c r="I224" s="292">
        <f>IFERROR(VLOOKUP($A224,Sheet1!$A$4:$H$2722,8,1),"-")</f>
        <v>36.659999999999997</v>
      </c>
      <c r="J224" s="42">
        <f>I224-(I224*Cuprins!$H$46)</f>
        <v>36.659999999999997</v>
      </c>
      <c r="L224" s="820"/>
    </row>
    <row r="225" spans="1:12" ht="15" customHeight="1" x14ac:dyDescent="0.3">
      <c r="A225" s="106">
        <f>Sheet1!A2513</f>
        <v>604010101300</v>
      </c>
      <c r="B225" s="773" t="str">
        <f>IFERROR(VLOOKUP(A225,Sheet1!$A$4:$H$2722,5,0),"-")</f>
        <v>Saltea Kaiflex EF 19 mm 1x10m</v>
      </c>
      <c r="C225" s="774" t="e">
        <f>VLOOKUP(#REF!,Sheet1!$A$4:$H$2722,7,1)</f>
        <v>#REF!</v>
      </c>
      <c r="D225" s="775" t="e">
        <f>VLOOKUP(#REF!,Sheet1!$A$4:$H$2722,7,1)</f>
        <v>#REF!</v>
      </c>
      <c r="E225" s="247" t="str">
        <f>IFERROR(VLOOKUP(A225,Sheet1!$A$4:$N$2722,7,1),"-")</f>
        <v xml:space="preserve">mp </v>
      </c>
      <c r="F225" s="247">
        <f>IFERROR(VLOOKUP(A225,Sheet1!$A$4:$N$2722,9,1),"-")</f>
        <v>0</v>
      </c>
      <c r="G225" s="247">
        <f>IFERROR(VLOOKUP(A225,Sheet1!$A$4:$N$2722,10,1),"-")</f>
        <v>0</v>
      </c>
      <c r="H225" s="247">
        <f>IFERROR(VLOOKUP(A225,Sheet1!$A$4:$N$2722,11,1),"-")</f>
        <v>0</v>
      </c>
      <c r="I225" s="26">
        <f>IFERROR(VLOOKUP($A225,Sheet1!$A$4:$H$2722,8,1),"-")</f>
        <v>41.96</v>
      </c>
      <c r="J225" s="26">
        <f>I225-(I225*Cuprins!$H$46)</f>
        <v>41.96</v>
      </c>
      <c r="L225" s="494">
        <f>L173+1</f>
        <v>152</v>
      </c>
    </row>
    <row r="226" spans="1:12" ht="15" customHeight="1" x14ac:dyDescent="0.3">
      <c r="A226" s="107">
        <f>Sheet1!A2514</f>
        <v>604010101600</v>
      </c>
      <c r="B226" s="744" t="str">
        <f>IFERROR(VLOOKUP(A226,Sheet1!$A$4:$H$2722,5,0),"-")</f>
        <v>Saltea Kaiflex EF 25 mm 1x8m</v>
      </c>
      <c r="C226" s="728" t="e">
        <f>VLOOKUP(#REF!,Sheet1!$A$4:$H$2722,7,1)</f>
        <v>#REF!</v>
      </c>
      <c r="D226" s="745" t="e">
        <f>VLOOKUP(#REF!,Sheet1!$A$4:$H$2722,7,1)</f>
        <v>#REF!</v>
      </c>
      <c r="E226" s="235" t="str">
        <f>IFERROR(VLOOKUP(A226,Sheet1!$A$4:$N$2722,7,1),"-")</f>
        <v xml:space="preserve">mp </v>
      </c>
      <c r="F226" s="237">
        <f>IFERROR(VLOOKUP(A226,Sheet1!$A$4:$N$2722,9,1),"-")</f>
        <v>0</v>
      </c>
      <c r="G226" s="242">
        <f>IFERROR(VLOOKUP(A226,Sheet1!$A$4:$N$2722,10,1),"-")</f>
        <v>0</v>
      </c>
      <c r="H226" s="235">
        <f>IFERROR(VLOOKUP(A226,Sheet1!$A$4:$N$2722,11,1),"-")</f>
        <v>0</v>
      </c>
      <c r="I226" s="292">
        <f>IFERROR(VLOOKUP($A226,Sheet1!$A$4:$H$2722,8,1),"-")</f>
        <v>57.04</v>
      </c>
      <c r="J226" s="42">
        <f>I226-(I226*Cuprins!$H$46)</f>
        <v>57.04</v>
      </c>
      <c r="L226" s="494"/>
    </row>
    <row r="227" spans="1:12" ht="15" customHeight="1" x14ac:dyDescent="0.3">
      <c r="A227" s="106">
        <f>Sheet1!A2515</f>
        <v>604010101900</v>
      </c>
      <c r="B227" s="773" t="str">
        <f>IFERROR(VLOOKUP(A227,Sheet1!$A$4:$H$2722,5,0),"-")</f>
        <v>Saltea Kaiflex EF 32 mm_x000D_
  1x6m</v>
      </c>
      <c r="C227" s="774" t="e">
        <f>VLOOKUP(#REF!,Sheet1!$A$4:$H$2722,7,1)</f>
        <v>#REF!</v>
      </c>
      <c r="D227" s="775" t="e">
        <f>VLOOKUP(#REF!,Sheet1!$A$4:$H$2722,7,1)</f>
        <v>#REF!</v>
      </c>
      <c r="E227" s="247" t="str">
        <f>IFERROR(VLOOKUP(A227,Sheet1!$A$4:$N$2722,7,1),"-")</f>
        <v xml:space="preserve">mp </v>
      </c>
      <c r="F227" s="247">
        <f>IFERROR(VLOOKUP(A227,Sheet1!$A$4:$N$2722,9,1),"-")</f>
        <v>0</v>
      </c>
      <c r="G227" s="247">
        <f>IFERROR(VLOOKUP(A227,Sheet1!$A$4:$N$2722,10,1),"-")</f>
        <v>0</v>
      </c>
      <c r="H227" s="247">
        <f>IFERROR(VLOOKUP(A227,Sheet1!$A$4:$N$2722,11,1),"-")</f>
        <v>0</v>
      </c>
      <c r="I227" s="26">
        <f>IFERROR(VLOOKUP($A227,Sheet1!$A$4:$H$2722,8,1),"-")</f>
        <v>73.260000000000005</v>
      </c>
      <c r="J227" s="26">
        <f>I227-(I227*Cuprins!$H$46)</f>
        <v>73.260000000000005</v>
      </c>
      <c r="L227" s="824" t="s">
        <v>3562</v>
      </c>
    </row>
    <row r="228" spans="1:12" ht="15" customHeight="1" x14ac:dyDescent="0.3">
      <c r="A228" s="107">
        <f>Sheet1!A2516</f>
        <v>604010110100</v>
      </c>
      <c r="B228" s="744" t="str">
        <f>IFERROR(VLOOKUP(A228,Sheet1!$A$4:$H$2722,5,0),"-")</f>
        <v>Saltea Kaiflex ST 06 mm SK 1x30m</v>
      </c>
      <c r="C228" s="728" t="e">
        <f>VLOOKUP(#REF!,Sheet1!$A$4:$H$2722,7,1)</f>
        <v>#REF!</v>
      </c>
      <c r="D228" s="745" t="e">
        <f>VLOOKUP(#REF!,Sheet1!$A$4:$H$2722,7,1)</f>
        <v>#REF!</v>
      </c>
      <c r="E228" s="235" t="str">
        <f>IFERROR(VLOOKUP(A228,Sheet1!$A$4:$N$2722,7,1),"-")</f>
        <v xml:space="preserve">mp </v>
      </c>
      <c r="F228" s="237">
        <f>IFERROR(VLOOKUP(A228,Sheet1!$A$4:$N$2722,9,1),"-")</f>
        <v>0</v>
      </c>
      <c r="G228" s="242">
        <f>IFERROR(VLOOKUP(A228,Sheet1!$A$4:$N$2722,10,1),"-")</f>
        <v>0</v>
      </c>
      <c r="H228" s="235">
        <f>IFERROR(VLOOKUP(A228,Sheet1!$A$4:$N$2722,11,1),"-")</f>
        <v>0</v>
      </c>
      <c r="I228" s="292">
        <f>IFERROR(VLOOKUP($A228,Sheet1!$A$4:$H$2722,8,1),"-")</f>
        <v>28.33</v>
      </c>
      <c r="J228" s="42">
        <f>I228-(I228*Cuprins!$H$46)</f>
        <v>28.33</v>
      </c>
      <c r="L228" s="824"/>
    </row>
    <row r="229" spans="1:12" ht="15" customHeight="1" x14ac:dyDescent="0.3">
      <c r="A229" s="106">
        <f>Sheet1!A2517</f>
        <v>604010110400</v>
      </c>
      <c r="B229" s="773" t="str">
        <f>IFERROR(VLOOKUP(A229,Sheet1!$A$4:$H$2722,5,0),"-")</f>
        <v>Saltea Kaiflex EF 10 mm/E-SK  1x20 m</v>
      </c>
      <c r="C229" s="774" t="e">
        <f>VLOOKUP(#REF!,Sheet1!$A$4:$H$2722,7,1)</f>
        <v>#REF!</v>
      </c>
      <c r="D229" s="775" t="e">
        <f>VLOOKUP(#REF!,Sheet1!$A$4:$H$2722,7,1)</f>
        <v>#REF!</v>
      </c>
      <c r="E229" s="247" t="str">
        <f>IFERROR(VLOOKUP(A229,Sheet1!$A$4:$N$2722,7,1),"-")</f>
        <v xml:space="preserve">mp </v>
      </c>
      <c r="F229" s="247">
        <f>IFERROR(VLOOKUP(A229,Sheet1!$A$4:$N$2722,9,1),"-")</f>
        <v>0</v>
      </c>
      <c r="G229" s="247">
        <f>IFERROR(VLOOKUP(A229,Sheet1!$A$4:$N$2722,10,1),"-")</f>
        <v>0</v>
      </c>
      <c r="H229" s="247">
        <f>IFERROR(VLOOKUP(A229,Sheet1!$A$4:$N$2722,11,1),"-")</f>
        <v>0</v>
      </c>
      <c r="I229" s="26">
        <f>IFERROR(VLOOKUP($A229,Sheet1!$A$4:$H$2722,8,1),"-")</f>
        <v>34.75</v>
      </c>
      <c r="J229" s="26">
        <f>I229-(I229*Cuprins!$H$46)</f>
        <v>34.75</v>
      </c>
      <c r="L229" s="824"/>
    </row>
    <row r="230" spans="1:12" ht="15" customHeight="1" x14ac:dyDescent="0.3">
      <c r="A230" s="107">
        <f>Sheet1!A2518</f>
        <v>604010110700</v>
      </c>
      <c r="B230" s="744" t="str">
        <f>IFERROR(VLOOKUP(A230,Sheet1!$A$4:$H$2722,5,0),"-")</f>
        <v>Saltea Kaiflex EF 13 mm/SK  1x14m</v>
      </c>
      <c r="C230" s="728" t="e">
        <f>VLOOKUP(#REF!,Sheet1!$A$4:$H$2722,7,1)</f>
        <v>#REF!</v>
      </c>
      <c r="D230" s="745" t="e">
        <f>VLOOKUP(#REF!,Sheet1!$A$4:$H$2722,7,1)</f>
        <v>#REF!</v>
      </c>
      <c r="E230" s="235" t="str">
        <f>IFERROR(VLOOKUP(A230,Sheet1!$A$4:$N$2722,7,1),"-")</f>
        <v xml:space="preserve">mp </v>
      </c>
      <c r="F230" s="237">
        <f>IFERROR(VLOOKUP(A230,Sheet1!$A$4:$N$2722,9,1),"-")</f>
        <v>0</v>
      </c>
      <c r="G230" s="242">
        <f>IFERROR(VLOOKUP(A230,Sheet1!$A$4:$N$2722,10,1),"-")</f>
        <v>0</v>
      </c>
      <c r="H230" s="235">
        <f>IFERROR(VLOOKUP(A230,Sheet1!$A$4:$N$2722,11,1),"-")</f>
        <v>0</v>
      </c>
      <c r="I230" s="292">
        <f>IFERROR(VLOOKUP($A230,Sheet1!$A$4:$H$2722,8,1),"-")</f>
        <v>40.479999999999997</v>
      </c>
      <c r="J230" s="42">
        <f>I230-(I230*Cuprins!$H$46)</f>
        <v>40.479999999999997</v>
      </c>
      <c r="L230" s="824"/>
    </row>
    <row r="231" spans="1:12" ht="15" customHeight="1" x14ac:dyDescent="0.3">
      <c r="A231" s="106">
        <f>Sheet1!A2519</f>
        <v>604010111300</v>
      </c>
      <c r="B231" s="773" t="str">
        <f>IFERROR(VLOOKUP(A231,Sheet1!$A$4:$H$2722,5,0),"-")</f>
        <v>Saltea Kaiflex EF 19 mm/SK _x000D_
 1x10 m</v>
      </c>
      <c r="C231" s="774" t="e">
        <f>VLOOKUP(#REF!,Sheet1!$A$4:$H$2722,7,1)</f>
        <v>#REF!</v>
      </c>
      <c r="D231" s="775" t="e">
        <f>VLOOKUP(#REF!,Sheet1!$A$4:$H$2722,7,1)</f>
        <v>#REF!</v>
      </c>
      <c r="E231" s="247" t="str">
        <f>IFERROR(VLOOKUP(A231,Sheet1!$A$4:$N$2722,7,1),"-")</f>
        <v xml:space="preserve">mp </v>
      </c>
      <c r="F231" s="247">
        <f>IFERROR(VLOOKUP(A231,Sheet1!$A$4:$N$2722,9,1),"-")</f>
        <v>0</v>
      </c>
      <c r="G231" s="247">
        <f>IFERROR(VLOOKUP(A231,Sheet1!$A$4:$N$2722,10,1),"-")</f>
        <v>0</v>
      </c>
      <c r="H231" s="247">
        <f>IFERROR(VLOOKUP(A231,Sheet1!$A$4:$N$2722,11,1),"-")</f>
        <v>0</v>
      </c>
      <c r="I231" s="26">
        <f>IFERROR(VLOOKUP($A231,Sheet1!$A$4:$H$2722,8,1),"-")</f>
        <v>53.78</v>
      </c>
      <c r="J231" s="26">
        <f>I231-(I231*Cuprins!$H$46)</f>
        <v>53.78</v>
      </c>
      <c r="L231" s="824"/>
    </row>
    <row r="232" spans="1:12" ht="15" customHeight="1" x14ac:dyDescent="0.3">
      <c r="A232" s="107">
        <f>Sheet1!A2520</f>
        <v>604010111600</v>
      </c>
      <c r="B232" s="744" t="str">
        <f>IFERROR(VLOOKUP(A232,Sheet1!$A$4:$H$2722,5,0),"-")</f>
        <v>Saltea Kaiflex EF 25 mm/SK  1x8m</v>
      </c>
      <c r="C232" s="728" t="e">
        <f>VLOOKUP(#REF!,Sheet1!$A$4:$H$2722,7,1)</f>
        <v>#REF!</v>
      </c>
      <c r="D232" s="745" t="e">
        <f>VLOOKUP(#REF!,Sheet1!$A$4:$H$2722,7,1)</f>
        <v>#REF!</v>
      </c>
      <c r="E232" s="235" t="str">
        <f>IFERROR(VLOOKUP(A232,Sheet1!$A$4:$N$2722,7,1),"-")</f>
        <v xml:space="preserve">mp </v>
      </c>
      <c r="F232" s="237">
        <f>IFERROR(VLOOKUP(A232,Sheet1!$A$4:$N$2722,9,1),"-")</f>
        <v>0</v>
      </c>
      <c r="G232" s="242">
        <f>IFERROR(VLOOKUP(A232,Sheet1!$A$4:$N$2722,10,1),"-")</f>
        <v>0</v>
      </c>
      <c r="H232" s="235">
        <f>IFERROR(VLOOKUP(A232,Sheet1!$A$4:$N$2722,11,1),"-")</f>
        <v>0</v>
      </c>
      <c r="I232" s="292">
        <f>IFERROR(VLOOKUP($A232,Sheet1!$A$4:$H$2722,8,1),"-")</f>
        <v>68.47</v>
      </c>
      <c r="J232" s="42">
        <f>I232-(I232*Cuprins!$H$46)</f>
        <v>68.47</v>
      </c>
      <c r="L232" s="824"/>
    </row>
    <row r="233" spans="1:12" ht="15" customHeight="1" x14ac:dyDescent="0.3">
      <c r="A233" s="106">
        <f>Sheet1!A2521</f>
        <v>604010111900</v>
      </c>
      <c r="B233" s="773" t="str">
        <f>IFERROR(VLOOKUP(A233,Sheet1!$A$4:$H$2722,5,0),"-")</f>
        <v>Saltea Kaiflex EF 32 mm/SK  1x6m</v>
      </c>
      <c r="C233" s="774" t="e">
        <f>VLOOKUP(#REF!,Sheet1!$A$4:$H$2722,7,1)</f>
        <v>#REF!</v>
      </c>
      <c r="D233" s="775" t="e">
        <f>VLOOKUP(#REF!,Sheet1!$A$4:$H$2722,7,1)</f>
        <v>#REF!</v>
      </c>
      <c r="E233" s="247" t="str">
        <f>IFERROR(VLOOKUP(A233,Sheet1!$A$4:$N$2722,7,1),"-")</f>
        <v xml:space="preserve">mp </v>
      </c>
      <c r="F233" s="247">
        <f>IFERROR(VLOOKUP(A233,Sheet1!$A$4:$N$2722,9,1),"-")</f>
        <v>0</v>
      </c>
      <c r="G233" s="247">
        <f>IFERROR(VLOOKUP(A233,Sheet1!$A$4:$N$2722,10,1),"-")</f>
        <v>0</v>
      </c>
      <c r="H233" s="247">
        <f>IFERROR(VLOOKUP(A233,Sheet1!$A$4:$N$2722,11,1),"-")</f>
        <v>0</v>
      </c>
      <c r="I233" s="26">
        <f>IFERROR(VLOOKUP($A233,Sheet1!$A$4:$H$2722,8,1),"-")</f>
        <v>84.69</v>
      </c>
      <c r="J233" s="26">
        <f>I233-(I233*Cuprins!$H$46)</f>
        <v>84.69</v>
      </c>
      <c r="L233" s="824"/>
    </row>
    <row r="234" spans="1:12" ht="15" customHeight="1" x14ac:dyDescent="0.3">
      <c r="A234" s="107">
        <f>Sheet1!A2522</f>
        <v>604010210700</v>
      </c>
      <c r="B234" s="744" t="str">
        <f>IFERROR(VLOOKUP(A234,Sheet1!$A$4:$H$2722,5,0),"-")</f>
        <v>Saltea Kaiflex EF-E 13 mm 1x14m SK</v>
      </c>
      <c r="C234" s="728" t="e">
        <f>VLOOKUP(#REF!,Sheet1!$A$4:$H$2722,7,1)</f>
        <v>#REF!</v>
      </c>
      <c r="D234" s="745" t="e">
        <f>VLOOKUP(#REF!,Sheet1!$A$4:$H$2722,7,1)</f>
        <v>#REF!</v>
      </c>
      <c r="E234" s="235" t="str">
        <f>IFERROR(VLOOKUP(A234,Sheet1!$A$4:$N$2722,7,1),"-")</f>
        <v xml:space="preserve">mp </v>
      </c>
      <c r="F234" s="237">
        <f>IFERROR(VLOOKUP(A234,Sheet1!$A$4:$N$2722,9,1),"-")</f>
        <v>0</v>
      </c>
      <c r="G234" s="242">
        <f>IFERROR(VLOOKUP(A234,Sheet1!$A$4:$N$2722,10,1),"-")</f>
        <v>0</v>
      </c>
      <c r="H234" s="235">
        <f>IFERROR(VLOOKUP(A234,Sheet1!$A$4:$N$2722,11,1),"-")</f>
        <v>0</v>
      </c>
      <c r="I234" s="292">
        <f>IFERROR(VLOOKUP($A234,Sheet1!$A$4:$H$2722,8,1),"-")</f>
        <v>36.25</v>
      </c>
      <c r="J234" s="42">
        <f>I234-(I234*Cuprins!$H$46)</f>
        <v>36.25</v>
      </c>
      <c r="L234" s="824"/>
    </row>
    <row r="235" spans="1:12" ht="15" customHeight="1" x14ac:dyDescent="0.3">
      <c r="A235" s="106">
        <f>Sheet1!A2523</f>
        <v>604010211300</v>
      </c>
      <c r="B235" s="626" t="str">
        <f>IFERROR(VLOOKUP(A235,Sheet1!$A$4:$H$2722,5,0),"-")</f>
        <v>Saltea Kaiflex EF-E 19 mm 1x10m SK</v>
      </c>
      <c r="C235" s="627"/>
      <c r="D235" s="628"/>
      <c r="E235" s="247" t="str">
        <f>IFERROR(VLOOKUP(A235,Sheet1!$A$4:$N$2722,7,1),"-")</f>
        <v xml:space="preserve">mp </v>
      </c>
      <c r="F235" s="247">
        <f>IFERROR(VLOOKUP(A235,Sheet1!$A$4:$N$2722,9,1),"-")</f>
        <v>0</v>
      </c>
      <c r="G235" s="247">
        <f>IFERROR(VLOOKUP(A235,Sheet1!$A$4:$N$2722,10,1),"-")</f>
        <v>0</v>
      </c>
      <c r="H235" s="247">
        <f>IFERROR(VLOOKUP(A235,Sheet1!$A$4:$N$2722,11,1),"-")</f>
        <v>0</v>
      </c>
      <c r="I235" s="26">
        <f>IFERROR(VLOOKUP($A235,Sheet1!$A$4:$H$2722,8,1),"-")</f>
        <v>46.66</v>
      </c>
      <c r="J235" s="26">
        <f>I235-(I235*Cuprins!$H$46)</f>
        <v>46.66</v>
      </c>
      <c r="L235" s="824"/>
    </row>
    <row r="236" spans="1:12" ht="15" customHeight="1" x14ac:dyDescent="0.3">
      <c r="A236" s="108"/>
      <c r="B236" s="410"/>
      <c r="C236" s="411"/>
      <c r="D236" s="412"/>
      <c r="E236" s="264"/>
      <c r="F236" s="238"/>
      <c r="G236" s="264"/>
      <c r="H236" s="264"/>
      <c r="I236" s="302"/>
      <c r="J236" s="43"/>
      <c r="L236" s="824"/>
    </row>
    <row r="237" spans="1:12" ht="15" customHeight="1" x14ac:dyDescent="0.3">
      <c r="A237" s="390"/>
      <c r="B237" s="382"/>
      <c r="C237" s="382"/>
      <c r="D237" s="382"/>
      <c r="E237" s="315"/>
      <c r="F237" s="315"/>
      <c r="G237" s="315"/>
      <c r="H237" s="315"/>
      <c r="I237" s="219"/>
      <c r="J237" s="219"/>
      <c r="L237" s="824"/>
    </row>
    <row r="238" spans="1:12" ht="15" customHeight="1" x14ac:dyDescent="0.3">
      <c r="A238" s="667"/>
      <c r="B238" s="669" t="s">
        <v>3560</v>
      </c>
      <c r="C238" s="669"/>
      <c r="D238" s="669"/>
      <c r="E238" s="669"/>
      <c r="F238" s="669"/>
      <c r="G238" s="669"/>
      <c r="H238" s="669"/>
      <c r="I238" s="671"/>
      <c r="J238" s="672"/>
      <c r="L238" s="824"/>
    </row>
    <row r="239" spans="1:12" ht="15" customHeight="1" x14ac:dyDescent="0.3">
      <c r="A239" s="668"/>
      <c r="B239" s="670"/>
      <c r="C239" s="670"/>
      <c r="D239" s="670"/>
      <c r="E239" s="670"/>
      <c r="F239" s="670"/>
      <c r="G239" s="670"/>
      <c r="H239" s="670"/>
      <c r="I239" s="673"/>
      <c r="J239" s="674"/>
      <c r="L239" s="824"/>
    </row>
    <row r="240" spans="1:12" ht="15" customHeight="1" x14ac:dyDescent="0.3">
      <c r="A240" s="520" t="s">
        <v>2989</v>
      </c>
      <c r="B240" s="630" t="s">
        <v>2996</v>
      </c>
      <c r="C240" s="631"/>
      <c r="D240" s="786"/>
      <c r="E240" s="642" t="s">
        <v>3035</v>
      </c>
      <c r="F240" s="789" t="s">
        <v>2991</v>
      </c>
      <c r="G240" s="789" t="s">
        <v>2990</v>
      </c>
      <c r="H240" s="780" t="s">
        <v>3010</v>
      </c>
      <c r="I240" s="783" t="s">
        <v>3430</v>
      </c>
      <c r="J240" s="498" t="s">
        <v>3430</v>
      </c>
      <c r="L240" s="824"/>
    </row>
    <row r="241" spans="1:12" ht="15" customHeight="1" x14ac:dyDescent="0.3">
      <c r="A241" s="521"/>
      <c r="B241" s="632"/>
      <c r="C241" s="633"/>
      <c r="D241" s="787"/>
      <c r="E241" s="643"/>
      <c r="F241" s="790"/>
      <c r="G241" s="790"/>
      <c r="H241" s="781"/>
      <c r="I241" s="784"/>
      <c r="J241" s="500"/>
      <c r="L241" s="824"/>
    </row>
    <row r="242" spans="1:12" ht="15" customHeight="1" x14ac:dyDescent="0.3">
      <c r="A242" s="785"/>
      <c r="B242" s="634"/>
      <c r="C242" s="635"/>
      <c r="D242" s="788"/>
      <c r="E242" s="644"/>
      <c r="F242" s="791"/>
      <c r="G242" s="791"/>
      <c r="H242" s="782"/>
      <c r="I242" s="784"/>
      <c r="J242" s="500"/>
      <c r="L242" s="824"/>
    </row>
    <row r="243" spans="1:12" ht="15" customHeight="1" x14ac:dyDescent="0.3">
      <c r="A243" s="106">
        <f>Sheet1!A2540</f>
        <v>608510100400</v>
      </c>
      <c r="B243" s="773" t="str">
        <f>IFERROR(VLOOKUP(A243,Sheet1!$A$4:$H$2722,5,0),"-")</f>
        <v>Adeziv kaiflex  414  0,70 l ( 660 gr)</v>
      </c>
      <c r="C243" s="774" t="e">
        <f>VLOOKUP(#REF!,Sheet1!$A$4:$H$2722,7,1)</f>
        <v>#REF!</v>
      </c>
      <c r="D243" s="775" t="e">
        <f>VLOOKUP(#REF!,Sheet1!$A$4:$H$2722,7,1)</f>
        <v>#REF!</v>
      </c>
      <c r="E243" s="247" t="str">
        <f>IFERROR(VLOOKUP(A243,Sheet1!$A$4:$N$2722,7,1),"-")</f>
        <v>buc</v>
      </c>
      <c r="F243" s="247">
        <f>IFERROR(VLOOKUP(A243,Sheet1!$A$4:$N$2722,9,1),"-")</f>
        <v>0</v>
      </c>
      <c r="G243" s="247">
        <f>IFERROR(VLOOKUP(A243,Sheet1!$A$4:$N$2722,10,1),"-")</f>
        <v>0</v>
      </c>
      <c r="H243" s="247">
        <f>IFERROR(VLOOKUP(A243,Sheet1!$A$4:$N$2722,11,1),"-")</f>
        <v>0</v>
      </c>
      <c r="I243" s="26">
        <f>IFERROR(VLOOKUP($A243,Sheet1!$A$4:$H$2722,8,1),"-")</f>
        <v>68.28</v>
      </c>
      <c r="J243" s="26">
        <f>I243-(I243*Cuprins!$H$46)</f>
        <v>68.28</v>
      </c>
      <c r="L243" s="824"/>
    </row>
    <row r="244" spans="1:12" ht="15" customHeight="1" x14ac:dyDescent="0.3">
      <c r="A244" s="107">
        <f>Sheet1!A2541</f>
        <v>608510100600</v>
      </c>
      <c r="B244" s="744" t="str">
        <f>IFERROR(VLOOKUP(A244,Sheet1!$A$4:$H$2722,5,0),"-")</f>
        <v xml:space="preserve">Adeziv kaiflex  2,60 l (2.200 gr)  </v>
      </c>
      <c r="C244" s="728"/>
      <c r="D244" s="745"/>
      <c r="E244" s="235" t="str">
        <f>IFERROR(VLOOKUP(A244,Sheet1!$A$4:$N$2722,7,1),"-")</f>
        <v>buc</v>
      </c>
      <c r="F244" s="237">
        <f>IFERROR(VLOOKUP(A244,Sheet1!$A$4:$N$2722,9,1),"-")</f>
        <v>0</v>
      </c>
      <c r="G244" s="242">
        <f>IFERROR(VLOOKUP(A244,Sheet1!$A$4:$N$2722,10,1),"-")</f>
        <v>0</v>
      </c>
      <c r="H244" s="235">
        <f>IFERROR(VLOOKUP(A244,Sheet1!$A$4:$N$2722,11,1),"-")</f>
        <v>0</v>
      </c>
      <c r="I244" s="292">
        <f>IFERROR(VLOOKUP($A244,Sheet1!$A$4:$H$2722,8,1),"-")</f>
        <v>178.98</v>
      </c>
      <c r="J244" s="42">
        <f>I244-(I244*Cuprins!$H$46)</f>
        <v>178.98</v>
      </c>
      <c r="L244" s="824"/>
    </row>
    <row r="245" spans="1:12" ht="15" customHeight="1" x14ac:dyDescent="0.3">
      <c r="A245" s="106">
        <f>Sheet1!A2542</f>
        <v>608510101000</v>
      </c>
      <c r="B245" s="773" t="str">
        <f>IFERROR(VLOOKUP(A245,Sheet1!$A$4:$H$2722,5,0),"-")</f>
        <v>Adeziv kaiflex EPDM  0,75 l (660 gr)</v>
      </c>
      <c r="C245" s="774" t="e">
        <f>VLOOKUP(#REF!,Sheet1!$A$4:$H$2722,7,1)</f>
        <v>#REF!</v>
      </c>
      <c r="D245" s="775" t="e">
        <f>VLOOKUP(#REF!,Sheet1!$A$4:$H$2722,7,1)</f>
        <v>#REF!</v>
      </c>
      <c r="E245" s="247" t="str">
        <f>IFERROR(VLOOKUP(A245,Sheet1!$A$4:$N$2722,7,1),"-")</f>
        <v>buc</v>
      </c>
      <c r="F245" s="247">
        <f>IFERROR(VLOOKUP(A245,Sheet1!$A$4:$N$2722,9,1),"-")</f>
        <v>0</v>
      </c>
      <c r="G245" s="247">
        <f>IFERROR(VLOOKUP(A245,Sheet1!$A$4:$N$2722,10,1),"-")</f>
        <v>0</v>
      </c>
      <c r="H245" s="247">
        <f>IFERROR(VLOOKUP(A245,Sheet1!$A$4:$N$2722,11,1),"-")</f>
        <v>0</v>
      </c>
      <c r="I245" s="26">
        <f>IFERROR(VLOOKUP($A245,Sheet1!$A$4:$H$2722,8,1),"-")</f>
        <v>119.4</v>
      </c>
      <c r="J245" s="26">
        <f>I245-(I245*Cuprins!$H$46)</f>
        <v>119.4</v>
      </c>
      <c r="L245" s="824"/>
    </row>
    <row r="246" spans="1:12" ht="15" customHeight="1" x14ac:dyDescent="0.3">
      <c r="A246" s="107">
        <f>Sheet1!A2543</f>
        <v>608510101500</v>
      </c>
      <c r="B246" s="744" t="str">
        <f>IFERROR(VLOOKUP(A246,Sheet1!$A$4:$H$2722,5,0),"-")</f>
        <v>Adeziv kaiflex 220 gr</v>
      </c>
      <c r="C246" s="728" t="e">
        <f>VLOOKUP(#REF!,Sheet1!$A$4:$H$2722,7,1)</f>
        <v>#REF!</v>
      </c>
      <c r="D246" s="745" t="e">
        <f>VLOOKUP(#REF!,Sheet1!$A$4:$H$2722,7,1)</f>
        <v>#REF!</v>
      </c>
      <c r="E246" s="235" t="str">
        <f>IFERROR(VLOOKUP(A246,Sheet1!$A$4:$N$2722,7,1),"-")</f>
        <v>buc</v>
      </c>
      <c r="F246" s="237">
        <f>IFERROR(VLOOKUP(A246,Sheet1!$A$4:$N$2722,9,1),"-")</f>
        <v>0</v>
      </c>
      <c r="G246" s="242">
        <f>IFERROR(VLOOKUP(A246,Sheet1!$A$4:$N$2722,10,1),"-")</f>
        <v>0</v>
      </c>
      <c r="H246" s="235">
        <f>IFERROR(VLOOKUP(A246,Sheet1!$A$4:$N$2722,11,1),"-")</f>
        <v>0</v>
      </c>
      <c r="I246" s="292">
        <f>IFERROR(VLOOKUP($A246,Sheet1!$A$4:$H$2722,8,1),"-")</f>
        <v>41.11</v>
      </c>
      <c r="J246" s="42">
        <f>I246-(I246*Cuprins!$H$46)</f>
        <v>41.11</v>
      </c>
      <c r="L246" s="824"/>
    </row>
    <row r="247" spans="1:12" ht="15" customHeight="1" x14ac:dyDescent="0.3">
      <c r="A247" s="106">
        <f>Sheet1!A2544</f>
        <v>608510201400</v>
      </c>
      <c r="B247" s="626" t="str">
        <f>IFERROR(VLOOKUP(A247,Sheet1!$A$4:$H$2722,5,0),"-")</f>
        <v>Diluant Kaiflex 1L</v>
      </c>
      <c r="C247" s="627" t="e">
        <f>VLOOKUP(#REF!,Sheet1!$A$4:$H$2722,7,1)</f>
        <v>#REF!</v>
      </c>
      <c r="D247" s="628" t="e">
        <f>VLOOKUP(#REF!,Sheet1!$A$4:$H$2722,7,1)</f>
        <v>#REF!</v>
      </c>
      <c r="E247" s="247" t="str">
        <f>IFERROR(VLOOKUP(A247,Sheet1!$A$4:$N$2722,7,1),"-")</f>
        <v>buc</v>
      </c>
      <c r="F247" s="247">
        <f>IFERROR(VLOOKUP(A247,Sheet1!$A$4:$N$2722,9,1),"-")</f>
        <v>0</v>
      </c>
      <c r="G247" s="247">
        <f>IFERROR(VLOOKUP(A247,Sheet1!$A$4:$N$2722,10,1),"-")</f>
        <v>0</v>
      </c>
      <c r="H247" s="247">
        <f>IFERROR(VLOOKUP(A247,Sheet1!$A$4:$N$2722,11,1),"-")</f>
        <v>0</v>
      </c>
      <c r="I247" s="26">
        <f>IFERROR(VLOOKUP($A247,Sheet1!$A$4:$H$2722,8,1),"-")</f>
        <v>54.94</v>
      </c>
      <c r="J247" s="26">
        <f>I247-(I247*Cuprins!$H$46)</f>
        <v>54.94</v>
      </c>
      <c r="L247" s="824"/>
    </row>
    <row r="248" spans="1:12" ht="15" customHeight="1" x14ac:dyDescent="0.3">
      <c r="A248" s="108"/>
      <c r="B248" s="410"/>
      <c r="C248" s="411"/>
      <c r="D248" s="412"/>
      <c r="E248" s="264"/>
      <c r="F248" s="238"/>
      <c r="G248" s="264"/>
      <c r="H248" s="264"/>
      <c r="I248" s="302"/>
      <c r="J248" s="43"/>
      <c r="L248" s="824"/>
    </row>
    <row r="249" spans="1:12" ht="15" customHeight="1" x14ac:dyDescent="0.3">
      <c r="L249" s="824"/>
    </row>
    <row r="250" spans="1:12" ht="15" customHeight="1" x14ac:dyDescent="0.3">
      <c r="L250" s="824"/>
    </row>
    <row r="251" spans="1:12" ht="15" customHeight="1" x14ac:dyDescent="0.3">
      <c r="L251" s="824"/>
    </row>
    <row r="252" spans="1:12" ht="15" customHeight="1" x14ac:dyDescent="0.3">
      <c r="L252" s="824"/>
    </row>
    <row r="253" spans="1:12" ht="15" customHeight="1" x14ac:dyDescent="0.3">
      <c r="L253" s="824"/>
    </row>
    <row r="254" spans="1:12" ht="15" customHeight="1" x14ac:dyDescent="0.3">
      <c r="L254" s="824"/>
    </row>
    <row r="255" spans="1:12" ht="15" customHeight="1" x14ac:dyDescent="0.3">
      <c r="L255" s="824"/>
    </row>
    <row r="256" spans="1:12" ht="15" customHeight="1" x14ac:dyDescent="0.3">
      <c r="L256" s="824"/>
    </row>
    <row r="257" spans="1:12" ht="15" customHeight="1" x14ac:dyDescent="0.3">
      <c r="L257" s="824"/>
    </row>
    <row r="258" spans="1:12" ht="15" customHeight="1" x14ac:dyDescent="0.3">
      <c r="L258" s="824"/>
    </row>
    <row r="259" spans="1:12" ht="15" customHeight="1" x14ac:dyDescent="0.3">
      <c r="L259" s="824"/>
    </row>
    <row r="260" spans="1:12" ht="15" customHeight="1" x14ac:dyDescent="0.3">
      <c r="L260" s="824"/>
    </row>
    <row r="261" spans="1:12" ht="15" customHeight="1" x14ac:dyDescent="0.3">
      <c r="L261" s="824"/>
    </row>
    <row r="262" spans="1:12" ht="15" customHeight="1" x14ac:dyDescent="0.3">
      <c r="L262" s="820" t="s">
        <v>3561</v>
      </c>
    </row>
    <row r="263" spans="1:12" ht="15" customHeight="1" x14ac:dyDescent="0.3">
      <c r="L263" s="820"/>
    </row>
    <row r="264" spans="1:12" ht="15" customHeight="1" x14ac:dyDescent="0.3">
      <c r="A264" s="667"/>
      <c r="B264" s="669" t="s">
        <v>3611</v>
      </c>
      <c r="C264" s="669"/>
      <c r="D264" s="669"/>
      <c r="E264" s="669"/>
      <c r="F264" s="669"/>
      <c r="G264" s="669"/>
      <c r="H264" s="669"/>
      <c r="I264" s="671"/>
      <c r="J264" s="672"/>
      <c r="L264" s="820"/>
    </row>
    <row r="265" spans="1:12" ht="15" customHeight="1" x14ac:dyDescent="0.3">
      <c r="A265" s="668"/>
      <c r="B265" s="670"/>
      <c r="C265" s="670"/>
      <c r="D265" s="670"/>
      <c r="E265" s="670"/>
      <c r="F265" s="670"/>
      <c r="G265" s="670"/>
      <c r="H265" s="670"/>
      <c r="I265" s="673"/>
      <c r="J265" s="674"/>
      <c r="L265" s="820"/>
    </row>
    <row r="266" spans="1:12" ht="15" customHeight="1" x14ac:dyDescent="0.3">
      <c r="A266" s="520" t="s">
        <v>2989</v>
      </c>
      <c r="B266" s="630" t="s">
        <v>2996</v>
      </c>
      <c r="C266" s="631"/>
      <c r="D266" s="786"/>
      <c r="E266" s="642" t="s">
        <v>3035</v>
      </c>
      <c r="F266" s="789" t="s">
        <v>2991</v>
      </c>
      <c r="G266" s="789" t="s">
        <v>2990</v>
      </c>
      <c r="H266" s="780" t="s">
        <v>3010</v>
      </c>
      <c r="I266" s="783" t="s">
        <v>3430</v>
      </c>
      <c r="J266" s="498" t="s">
        <v>3430</v>
      </c>
      <c r="L266" s="820"/>
    </row>
    <row r="267" spans="1:12" ht="15" customHeight="1" x14ac:dyDescent="0.3">
      <c r="A267" s="521"/>
      <c r="B267" s="632"/>
      <c r="C267" s="633"/>
      <c r="D267" s="787"/>
      <c r="E267" s="643"/>
      <c r="F267" s="790"/>
      <c r="G267" s="790"/>
      <c r="H267" s="781"/>
      <c r="I267" s="784"/>
      <c r="J267" s="500"/>
      <c r="L267" s="820"/>
    </row>
    <row r="268" spans="1:12" ht="15" customHeight="1" x14ac:dyDescent="0.3">
      <c r="A268" s="785"/>
      <c r="B268" s="634"/>
      <c r="C268" s="635"/>
      <c r="D268" s="788"/>
      <c r="E268" s="644"/>
      <c r="F268" s="791"/>
      <c r="G268" s="791"/>
      <c r="H268" s="782"/>
      <c r="I268" s="784"/>
      <c r="J268" s="500"/>
      <c r="L268" s="820"/>
    </row>
    <row r="269" spans="1:12" ht="15" customHeight="1" x14ac:dyDescent="0.3">
      <c r="A269" s="106">
        <f>Sheet1!A2565</f>
        <v>609010100000</v>
      </c>
      <c r="B269" s="773" t="str">
        <f>IFERROR(VLOOKUP(A269,Sheet1!$A$4:$H$2722,5,0),"-")</f>
        <v>Cutit de despicare Kaiflex</v>
      </c>
      <c r="C269" s="774" t="e">
        <f>VLOOKUP(#REF!,Sheet1!$A$4:$H$2722,7,1)</f>
        <v>#REF!</v>
      </c>
      <c r="D269" s="775" t="e">
        <f>VLOOKUP(#REF!,Sheet1!$A$4:$H$2722,7,1)</f>
        <v>#REF!</v>
      </c>
      <c r="E269" s="247" t="str">
        <f>IFERROR(VLOOKUP(A269,Sheet1!$A$4:$N$2722,7,1),"-")</f>
        <v>buc</v>
      </c>
      <c r="F269" s="247">
        <f>IFERROR(VLOOKUP(A269,Sheet1!$A$4:$N$2722,9,1),"-")</f>
        <v>0</v>
      </c>
      <c r="G269" s="247">
        <f>IFERROR(VLOOKUP(A269,Sheet1!$A$4:$N$2722,10,1),"-")</f>
        <v>0</v>
      </c>
      <c r="H269" s="247">
        <f>IFERROR(VLOOKUP(A269,Sheet1!$A$4:$N$2722,11,1),"-")</f>
        <v>0</v>
      </c>
      <c r="I269" s="26">
        <f>IFERROR(VLOOKUP($A269,Sheet1!$A$4:$H$2722,8,1),"-")</f>
        <v>156.25</v>
      </c>
      <c r="J269" s="26">
        <f>I269-(I269*Cuprins!$H$46)</f>
        <v>156.25</v>
      </c>
      <c r="L269" s="820"/>
    </row>
    <row r="270" spans="1:12" ht="15" customHeight="1" x14ac:dyDescent="0.3">
      <c r="A270" s="107">
        <f>Sheet1!A2566</f>
        <v>609010100200</v>
      </c>
      <c r="B270" s="744" t="str">
        <f>IFERROR(VLOOKUP(A270,Sheet1!$A$4:$H$2722,5,0),"-")</f>
        <v>Lame de rezerva Kaiflex (10 buc/set)</v>
      </c>
      <c r="C270" s="728" t="e">
        <f>VLOOKUP(#REF!,Sheet1!$A$4:$H$2722,7,1)</f>
        <v>#REF!</v>
      </c>
      <c r="D270" s="745" t="e">
        <f>VLOOKUP(#REF!,Sheet1!$A$4:$H$2722,7,1)</f>
        <v>#REF!</v>
      </c>
      <c r="E270" s="235" t="str">
        <f>IFERROR(VLOOKUP(A270,Sheet1!$A$4:$N$2722,7,1),"-")</f>
        <v>set</v>
      </c>
      <c r="F270" s="237">
        <f>IFERROR(VLOOKUP(A270,Sheet1!$A$4:$N$2722,9,1),"-")</f>
        <v>0</v>
      </c>
      <c r="G270" s="242">
        <f>IFERROR(VLOOKUP(A270,Sheet1!$A$4:$N$2722,10,1),"-")</f>
        <v>0</v>
      </c>
      <c r="H270" s="235">
        <f>IFERROR(VLOOKUP(A270,Sheet1!$A$4:$N$2722,11,1),"-")</f>
        <v>0</v>
      </c>
      <c r="I270" s="292">
        <f>IFERROR(VLOOKUP($A270,Sheet1!$A$4:$H$2722,8,1),"-")</f>
        <v>51.28</v>
      </c>
      <c r="J270" s="42">
        <f>I270-(I270*Cuprins!$H$46)</f>
        <v>51.28</v>
      </c>
      <c r="L270" s="820"/>
    </row>
    <row r="271" spans="1:12" ht="15" customHeight="1" x14ac:dyDescent="0.3">
      <c r="A271" s="106">
        <f>Sheet1!A2567</f>
        <v>609010101400</v>
      </c>
      <c r="B271" s="773" t="str">
        <f>IFERROR(VLOOKUP(A271,Sheet1!$A$4:$H$2722,5,0),"-")</f>
        <v>Dozator adeziv cioc scurt 17 mm</v>
      </c>
      <c r="C271" s="774" t="e">
        <f>VLOOKUP(#REF!,Sheet1!$A$4:$H$2722,7,1)</f>
        <v>#REF!</v>
      </c>
      <c r="D271" s="775" t="e">
        <f>VLOOKUP(#REF!,Sheet1!$A$4:$H$2722,7,1)</f>
        <v>#REF!</v>
      </c>
      <c r="E271" s="247" t="str">
        <f>IFERROR(VLOOKUP(A271,Sheet1!$A$4:$N$2722,7,1),"-")</f>
        <v>buc</v>
      </c>
      <c r="F271" s="247">
        <f>IFERROR(VLOOKUP(A271,Sheet1!$A$4:$N$2722,9,1),"-")</f>
        <v>0</v>
      </c>
      <c r="G271" s="247">
        <f>IFERROR(VLOOKUP(A271,Sheet1!$A$4:$N$2722,10,1),"-")</f>
        <v>0</v>
      </c>
      <c r="H271" s="247">
        <f>IFERROR(VLOOKUP(A271,Sheet1!$A$4:$N$2722,11,1),"-")</f>
        <v>0</v>
      </c>
      <c r="I271" s="26">
        <f>IFERROR(VLOOKUP($A271,Sheet1!$A$4:$H$2722,8,1),"-")</f>
        <v>210.09</v>
      </c>
      <c r="J271" s="26">
        <f>I271-(I271*Cuprins!$H$46)</f>
        <v>210.09</v>
      </c>
      <c r="L271" s="820"/>
    </row>
    <row r="272" spans="1:12" ht="15" customHeight="1" x14ac:dyDescent="0.3">
      <c r="A272" s="107">
        <f>Sheet1!A2568</f>
        <v>609010101600</v>
      </c>
      <c r="B272" s="744" t="str">
        <f>IFERROR(VLOOKUP(A272,Sheet1!$A$4:$H$2722,5,0),"-")</f>
        <v>Dozator adeziv cioc lung 17 mm</v>
      </c>
      <c r="C272" s="728" t="e">
        <f>VLOOKUP(#REF!,Sheet1!$A$4:$H$2722,7,1)</f>
        <v>#REF!</v>
      </c>
      <c r="D272" s="745" t="e">
        <f>VLOOKUP(#REF!,Sheet1!$A$4:$H$2722,7,1)</f>
        <v>#REF!</v>
      </c>
      <c r="E272" s="235" t="str">
        <f>IFERROR(VLOOKUP(A272,Sheet1!$A$4:$N$2722,7,1),"-")</f>
        <v>buc</v>
      </c>
      <c r="F272" s="237">
        <f>IFERROR(VLOOKUP(A272,Sheet1!$A$4:$N$2722,9,1),"-")</f>
        <v>0</v>
      </c>
      <c r="G272" s="242">
        <f>IFERROR(VLOOKUP(A272,Sheet1!$A$4:$N$2722,10,1),"-")</f>
        <v>0</v>
      </c>
      <c r="H272" s="235">
        <f>IFERROR(VLOOKUP(A272,Sheet1!$A$4:$N$2722,11,1),"-")</f>
        <v>0</v>
      </c>
      <c r="I272" s="292">
        <f>IFERROR(VLOOKUP($A272,Sheet1!$A$4:$H$2722,8,1),"-")</f>
        <v>218.43</v>
      </c>
      <c r="J272" s="42">
        <f>I272-(I272*Cuprins!$H$46)</f>
        <v>218.43</v>
      </c>
      <c r="L272" s="820"/>
    </row>
    <row r="273" spans="1:12" ht="15" customHeight="1" x14ac:dyDescent="0.3">
      <c r="A273" s="106">
        <f>Sheet1!A2569</f>
        <v>609010102400</v>
      </c>
      <c r="B273" s="773" t="str">
        <f>IFERROR(VLOOKUP(A273,Sheet1!$A$4:$H$2722,5,0),"-")</f>
        <v>Rola spuma poliuretanica PGR 310 - 5 mm</v>
      </c>
      <c r="C273" s="774" t="e">
        <f>VLOOKUP(#REF!,Sheet1!$A$4:$H$2722,7,1)</f>
        <v>#REF!</v>
      </c>
      <c r="D273" s="775" t="e">
        <f>VLOOKUP(#REF!,Sheet1!$A$4:$H$2722,7,1)</f>
        <v>#REF!</v>
      </c>
      <c r="E273" s="247" t="str">
        <f>IFERROR(VLOOKUP(A273,Sheet1!$A$4:$N$2722,7,1),"-")</f>
        <v xml:space="preserve">mp </v>
      </c>
      <c r="F273" s="247">
        <f>IFERROR(VLOOKUP(A273,Sheet1!$A$4:$N$2722,9,1),"-")</f>
        <v>0</v>
      </c>
      <c r="G273" s="247">
        <f>IFERROR(VLOOKUP(A273,Sheet1!$A$4:$N$2722,10,1),"-")</f>
        <v>0</v>
      </c>
      <c r="H273" s="247">
        <f>IFERROR(VLOOKUP(A273,Sheet1!$A$4:$N$2722,11,1),"-")</f>
        <v>0</v>
      </c>
      <c r="I273" s="26">
        <f>IFERROR(VLOOKUP($A273,Sheet1!$A$4:$H$2722,8,1),"-")</f>
        <v>72.92</v>
      </c>
      <c r="J273" s="26">
        <f>I273-(I273*Cuprins!$H$46)</f>
        <v>72.92</v>
      </c>
      <c r="L273" s="820"/>
    </row>
    <row r="274" spans="1:12" ht="15" customHeight="1" x14ac:dyDescent="0.3">
      <c r="A274" s="107">
        <f>Sheet1!A2570</f>
        <v>609010103500</v>
      </c>
      <c r="B274" s="744" t="str">
        <f>IFERROR(VLOOKUP(A274,Sheet1!$A$4:$H$2722,5,0),"-")</f>
        <v>Set 3 cutite + piatra de ascutit Kaiflex</v>
      </c>
      <c r="C274" s="728" t="e">
        <f>VLOOKUP(#REF!,Sheet1!$A$4:$H$2722,7,1)</f>
        <v>#REF!</v>
      </c>
      <c r="D274" s="745" t="e">
        <f>VLOOKUP(#REF!,Sheet1!$A$4:$H$2722,7,1)</f>
        <v>#REF!</v>
      </c>
      <c r="E274" s="235" t="str">
        <f>IFERROR(VLOOKUP(A274,Sheet1!$A$4:$N$2722,7,1),"-")</f>
        <v>set</v>
      </c>
      <c r="F274" s="237">
        <f>IFERROR(VLOOKUP(A274,Sheet1!$A$4:$N$2722,9,1),"-")</f>
        <v>0</v>
      </c>
      <c r="G274" s="242">
        <f>IFERROR(VLOOKUP(A274,Sheet1!$A$4:$N$2722,10,1),"-")</f>
        <v>0</v>
      </c>
      <c r="H274" s="235">
        <f>IFERROR(VLOOKUP(A274,Sheet1!$A$4:$N$2722,11,1),"-")</f>
        <v>0</v>
      </c>
      <c r="I274" s="292">
        <f>IFERROR(VLOOKUP($A274,Sheet1!$A$4:$H$2722,8,1),"-")</f>
        <v>125.38</v>
      </c>
      <c r="J274" s="42">
        <f>I274-(I274*Cuprins!$H$46)</f>
        <v>125.38</v>
      </c>
      <c r="L274" s="820"/>
    </row>
    <row r="275" spans="1:12" ht="15" customHeight="1" x14ac:dyDescent="0.3">
      <c r="A275" s="106">
        <f>Sheet1!A2571</f>
        <v>609010105000</v>
      </c>
      <c r="B275" s="773" t="str">
        <f>IFERROR(VLOOKUP(A275,Sheet1!$A$4:$H$2722,5,0),"-")</f>
        <v>Pensula Kaiflex 11 mm</v>
      </c>
      <c r="C275" s="774" t="e">
        <f>VLOOKUP(#REF!,Sheet1!$A$4:$H$2722,7,1)</f>
        <v>#REF!</v>
      </c>
      <c r="D275" s="775" t="e">
        <f>VLOOKUP(#REF!,Sheet1!$A$4:$H$2722,7,1)</f>
        <v>#REF!</v>
      </c>
      <c r="E275" s="247" t="str">
        <f>IFERROR(VLOOKUP(A275,Sheet1!$A$4:$N$2722,7,1),"-")</f>
        <v>buc</v>
      </c>
      <c r="F275" s="247">
        <f>IFERROR(VLOOKUP(A275,Sheet1!$A$4:$N$2722,9,1),"-")</f>
        <v>0</v>
      </c>
      <c r="G275" s="247">
        <f>IFERROR(VLOOKUP(A275,Sheet1!$A$4:$N$2722,10,1),"-")</f>
        <v>0</v>
      </c>
      <c r="H275" s="247">
        <f>IFERROR(VLOOKUP(A275,Sheet1!$A$4:$N$2722,11,1),"-")</f>
        <v>0</v>
      </c>
      <c r="I275" s="26">
        <f>IFERROR(VLOOKUP($A275,Sheet1!$A$4:$H$2722,8,1),"-")</f>
        <v>70.37</v>
      </c>
      <c r="J275" s="26">
        <f>I275-(I275*Cuprins!$H$46)</f>
        <v>70.37</v>
      </c>
      <c r="L275" s="820"/>
    </row>
    <row r="276" spans="1:12" ht="15" customHeight="1" x14ac:dyDescent="0.3">
      <c r="A276" s="107">
        <f>Sheet1!A2572</f>
        <v>609010105500</v>
      </c>
      <c r="B276" s="744" t="str">
        <f>IFERROR(VLOOKUP(A276,Sheet1!$A$4:$H$2722,5,0),"-")</f>
        <v>Pensula Kaiflex 17 mm</v>
      </c>
      <c r="C276" s="728" t="e">
        <f>VLOOKUP(#REF!,Sheet1!$A$4:$H$2722,7,1)</f>
        <v>#REF!</v>
      </c>
      <c r="D276" s="745" t="e">
        <f>VLOOKUP(#REF!,Sheet1!$A$4:$H$2722,7,1)</f>
        <v>#REF!</v>
      </c>
      <c r="E276" s="235" t="str">
        <f>IFERROR(VLOOKUP(A276,Sheet1!$A$4:$N$2722,7,1),"-")</f>
        <v>buc</v>
      </c>
      <c r="F276" s="237">
        <f>IFERROR(VLOOKUP(A276,Sheet1!$A$4:$N$2722,9,1),"-")</f>
        <v>0</v>
      </c>
      <c r="G276" s="242">
        <f>IFERROR(VLOOKUP(A276,Sheet1!$A$4:$N$2722,10,1),"-")</f>
        <v>0</v>
      </c>
      <c r="H276" s="235">
        <f>IFERROR(VLOOKUP(A276,Sheet1!$A$4:$N$2722,11,1),"-")</f>
        <v>0</v>
      </c>
      <c r="I276" s="292">
        <f>IFERROR(VLOOKUP($A276,Sheet1!$A$4:$H$2722,8,1),"-")</f>
        <v>70.349999999999994</v>
      </c>
      <c r="J276" s="42">
        <f>I276-(I276*Cuprins!$H$46)</f>
        <v>70.349999999999994</v>
      </c>
      <c r="L276" s="820"/>
    </row>
    <row r="277" spans="1:12" ht="15" customHeight="1" x14ac:dyDescent="0.3">
      <c r="A277" s="106">
        <f>Sheet1!A2573</f>
        <v>609599105000</v>
      </c>
      <c r="B277" s="626" t="str">
        <f>IFERROR(VLOOKUP(A277,Sheet1!$A$4:$H$2722,5,0),"-")</f>
        <v>Marker negru 2 capete</v>
      </c>
      <c r="C277" s="627" t="e">
        <f>VLOOKUP(#REF!,Sheet1!$A$4:$H$2722,7,1)</f>
        <v>#REF!</v>
      </c>
      <c r="D277" s="628" t="e">
        <f>VLOOKUP(#REF!,Sheet1!$A$4:$H$2722,7,1)</f>
        <v>#REF!</v>
      </c>
      <c r="E277" s="247" t="str">
        <f>IFERROR(VLOOKUP(A277,Sheet1!$A$4:$N$2722,7,1),"-")</f>
        <v>buc</v>
      </c>
      <c r="F277" s="247">
        <f>IFERROR(VLOOKUP(A277,Sheet1!$A$4:$N$2722,9,1),"-")</f>
        <v>0</v>
      </c>
      <c r="G277" s="247">
        <f>IFERROR(VLOOKUP(A277,Sheet1!$A$4:$N$2722,10,1),"-")</f>
        <v>0</v>
      </c>
      <c r="H277" s="247">
        <f>IFERROR(VLOOKUP(A277,Sheet1!$A$4:$N$2722,11,1),"-")</f>
        <v>0</v>
      </c>
      <c r="I277" s="26">
        <f>IFERROR(VLOOKUP($A277,Sheet1!$A$4:$H$2722,8,1),"-")</f>
        <v>4.57</v>
      </c>
      <c r="J277" s="26">
        <f>I277-(I277*Cuprins!$H$46)</f>
        <v>4.57</v>
      </c>
      <c r="L277" s="494">
        <f>L225+1</f>
        <v>153</v>
      </c>
    </row>
    <row r="278" spans="1:12" ht="15" customHeight="1" x14ac:dyDescent="0.3">
      <c r="A278" s="108"/>
      <c r="B278" s="410"/>
      <c r="C278" s="411"/>
      <c r="D278" s="412"/>
      <c r="E278" s="264"/>
      <c r="F278" s="238"/>
      <c r="G278" s="264"/>
      <c r="H278" s="264"/>
      <c r="I278" s="302"/>
      <c r="J278" s="43"/>
      <c r="L278" s="494"/>
    </row>
    <row r="279" spans="1:12" ht="15" customHeight="1" x14ac:dyDescent="0.3">
      <c r="A279" s="390"/>
      <c r="B279" s="382"/>
      <c r="C279" s="382"/>
      <c r="D279" s="382"/>
      <c r="E279" s="315"/>
      <c r="F279" s="315"/>
      <c r="G279" s="315"/>
      <c r="H279" s="315"/>
      <c r="I279" s="219"/>
      <c r="J279" s="219"/>
      <c r="L279" s="824" t="s">
        <v>3562</v>
      </c>
    </row>
    <row r="280" spans="1:12" ht="15" customHeight="1" x14ac:dyDescent="0.3">
      <c r="A280" s="390"/>
      <c r="B280" s="382"/>
      <c r="C280" s="382"/>
      <c r="D280" s="382"/>
      <c r="E280" s="315"/>
      <c r="F280" s="315"/>
      <c r="G280" s="315"/>
      <c r="H280" s="315"/>
      <c r="I280" s="219"/>
      <c r="J280" s="219"/>
      <c r="L280" s="824"/>
    </row>
    <row r="281" spans="1:12" ht="15" customHeight="1" x14ac:dyDescent="0.3">
      <c r="A281" s="390"/>
      <c r="B281" s="382"/>
      <c r="C281" s="382"/>
      <c r="D281" s="382"/>
      <c r="E281" s="315"/>
      <c r="F281" s="315"/>
      <c r="G281" s="315"/>
      <c r="H281" s="315"/>
      <c r="I281" s="219"/>
      <c r="J281" s="219"/>
      <c r="L281" s="824"/>
    </row>
    <row r="282" spans="1:12" ht="15" customHeight="1" x14ac:dyDescent="0.3">
      <c r="A282" s="390"/>
      <c r="B282" s="382"/>
      <c r="C282" s="382"/>
      <c r="D282" s="382"/>
      <c r="E282" s="315"/>
      <c r="F282" s="315"/>
      <c r="G282" s="315"/>
      <c r="H282" s="315"/>
      <c r="I282" s="219"/>
      <c r="J282" s="219"/>
      <c r="L282" s="824"/>
    </row>
    <row r="283" spans="1:12" ht="15" customHeight="1" x14ac:dyDescent="0.3">
      <c r="A283" s="390"/>
      <c r="B283" s="382"/>
      <c r="C283" s="382"/>
      <c r="D283" s="382"/>
      <c r="E283" s="315"/>
      <c r="F283" s="315"/>
      <c r="G283" s="315"/>
      <c r="H283" s="315"/>
      <c r="I283" s="219"/>
      <c r="J283" s="219"/>
      <c r="L283" s="824"/>
    </row>
    <row r="284" spans="1:12" ht="15" customHeight="1" x14ac:dyDescent="0.3">
      <c r="A284" s="390"/>
      <c r="B284" s="382"/>
      <c r="C284" s="382"/>
      <c r="D284" s="382"/>
      <c r="E284" s="315"/>
      <c r="F284" s="315"/>
      <c r="G284" s="315"/>
      <c r="H284" s="315"/>
      <c r="I284" s="219"/>
      <c r="J284" s="219"/>
      <c r="L284" s="824"/>
    </row>
    <row r="285" spans="1:12" ht="15" customHeight="1" x14ac:dyDescent="0.3">
      <c r="L285" s="824"/>
    </row>
    <row r="286" spans="1:12" ht="15" customHeight="1" x14ac:dyDescent="0.3">
      <c r="L286" s="824"/>
    </row>
    <row r="287" spans="1:12" ht="15" customHeight="1" x14ac:dyDescent="0.3">
      <c r="L287" s="824"/>
    </row>
    <row r="288" spans="1:12" ht="15" customHeight="1" x14ac:dyDescent="0.3">
      <c r="L288" s="824"/>
    </row>
    <row r="289" spans="12:12" ht="15" customHeight="1" x14ac:dyDescent="0.3">
      <c r="L289" s="824"/>
    </row>
    <row r="290" spans="12:12" ht="15" customHeight="1" x14ac:dyDescent="0.3">
      <c r="L290" s="824"/>
    </row>
    <row r="291" spans="12:12" ht="15" customHeight="1" x14ac:dyDescent="0.3">
      <c r="L291" s="824"/>
    </row>
    <row r="292" spans="12:12" ht="15" customHeight="1" x14ac:dyDescent="0.3">
      <c r="L292" s="824"/>
    </row>
    <row r="293" spans="12:12" ht="15" customHeight="1" x14ac:dyDescent="0.3">
      <c r="L293" s="824"/>
    </row>
    <row r="294" spans="12:12" ht="15" customHeight="1" x14ac:dyDescent="0.3">
      <c r="L294" s="824"/>
    </row>
    <row r="295" spans="12:12" ht="15" customHeight="1" x14ac:dyDescent="0.3">
      <c r="L295" s="824"/>
    </row>
    <row r="296" spans="12:12" ht="15" customHeight="1" x14ac:dyDescent="0.3">
      <c r="L296" s="824"/>
    </row>
    <row r="297" spans="12:12" ht="15" customHeight="1" x14ac:dyDescent="0.3">
      <c r="L297" s="824"/>
    </row>
    <row r="298" spans="12:12" ht="15" customHeight="1" x14ac:dyDescent="0.3">
      <c r="L298" s="824"/>
    </row>
    <row r="299" spans="12:12" ht="15" customHeight="1" x14ac:dyDescent="0.3">
      <c r="L299" s="824"/>
    </row>
    <row r="300" spans="12:12" ht="15" customHeight="1" x14ac:dyDescent="0.3">
      <c r="L300" s="824"/>
    </row>
    <row r="301" spans="12:12" ht="15" customHeight="1" x14ac:dyDescent="0.3">
      <c r="L301" s="824"/>
    </row>
    <row r="302" spans="12:12" ht="15" customHeight="1" x14ac:dyDescent="0.3">
      <c r="L302" s="824"/>
    </row>
    <row r="303" spans="12:12" ht="15" customHeight="1" x14ac:dyDescent="0.3">
      <c r="L303" s="824"/>
    </row>
    <row r="304" spans="12:12" ht="15" customHeight="1" x14ac:dyDescent="0.3">
      <c r="L304" s="824"/>
    </row>
    <row r="305" spans="12:12" ht="15" customHeight="1" x14ac:dyDescent="0.3">
      <c r="L305" s="824"/>
    </row>
    <row r="306" spans="12:12" ht="15" customHeight="1" x14ac:dyDescent="0.3">
      <c r="L306" s="824"/>
    </row>
    <row r="307" spans="12:12" ht="15" customHeight="1" x14ac:dyDescent="0.3">
      <c r="L307" s="824"/>
    </row>
    <row r="308" spans="12:12" ht="15" customHeight="1" x14ac:dyDescent="0.3">
      <c r="L308" s="824"/>
    </row>
    <row r="309" spans="12:12" ht="15" customHeight="1" x14ac:dyDescent="0.3">
      <c r="L309" s="824"/>
    </row>
    <row r="310" spans="12:12" ht="15" customHeight="1" x14ac:dyDescent="0.3">
      <c r="L310" s="824"/>
    </row>
    <row r="311" spans="12:12" ht="15" customHeight="1" x14ac:dyDescent="0.3">
      <c r="L311" s="824"/>
    </row>
    <row r="312" spans="12:12" ht="15" customHeight="1" x14ac:dyDescent="0.3">
      <c r="L312" s="824"/>
    </row>
    <row r="313" spans="12:12" ht="15" customHeight="1" x14ac:dyDescent="0.3">
      <c r="L313" s="824"/>
    </row>
  </sheetData>
  <mergeCells count="301">
    <mergeCell ref="L262:L276"/>
    <mergeCell ref="L277:L278"/>
    <mergeCell ref="L279:L313"/>
    <mergeCell ref="A56:A58"/>
    <mergeCell ref="B56:H58"/>
    <mergeCell ref="I56:J58"/>
    <mergeCell ref="L54:L68"/>
    <mergeCell ref="L69:L70"/>
    <mergeCell ref="L71:L105"/>
    <mergeCell ref="L158:L172"/>
    <mergeCell ref="L173:L174"/>
    <mergeCell ref="L175:L209"/>
    <mergeCell ref="L210:L224"/>
    <mergeCell ref="L225:L226"/>
    <mergeCell ref="L227:L261"/>
    <mergeCell ref="A266:A268"/>
    <mergeCell ref="B266:D268"/>
    <mergeCell ref="E266:E268"/>
    <mergeCell ref="F266:F268"/>
    <mergeCell ref="G266:G268"/>
    <mergeCell ref="H266:H268"/>
    <mergeCell ref="I266:I268"/>
    <mergeCell ref="J266:J268"/>
    <mergeCell ref="B155:D155"/>
    <mergeCell ref="A264:A265"/>
    <mergeCell ref="B264:H265"/>
    <mergeCell ref="I264:J265"/>
    <mergeCell ref="I76:J77"/>
    <mergeCell ref="A78:A80"/>
    <mergeCell ref="B78:D80"/>
    <mergeCell ref="E78:E80"/>
    <mergeCell ref="F78:F80"/>
    <mergeCell ref="G78:G80"/>
    <mergeCell ref="H78:H80"/>
    <mergeCell ref="I78:I80"/>
    <mergeCell ref="J78:J80"/>
    <mergeCell ref="B121:D121"/>
    <mergeCell ref="B122:D122"/>
    <mergeCell ref="B123:D123"/>
    <mergeCell ref="B124:D124"/>
    <mergeCell ref="B125:D125"/>
    <mergeCell ref="B126:D126"/>
    <mergeCell ref="B127:D127"/>
    <mergeCell ref="B128:D128"/>
    <mergeCell ref="B84:D84"/>
    <mergeCell ref="I240:I242"/>
    <mergeCell ref="B141:D141"/>
    <mergeCell ref="A240:A242"/>
    <mergeCell ref="I32:J33"/>
    <mergeCell ref="A34:A36"/>
    <mergeCell ref="B34:D36"/>
    <mergeCell ref="E34:E36"/>
    <mergeCell ref="F34:F36"/>
    <mergeCell ref="G34:G36"/>
    <mergeCell ref="H34:H36"/>
    <mergeCell ref="I34:I36"/>
    <mergeCell ref="J34:J36"/>
    <mergeCell ref="I22:J23"/>
    <mergeCell ref="A24:A26"/>
    <mergeCell ref="B24:D26"/>
    <mergeCell ref="E24:E26"/>
    <mergeCell ref="F24:F26"/>
    <mergeCell ref="G24:G26"/>
    <mergeCell ref="H24:H26"/>
    <mergeCell ref="I24:I26"/>
    <mergeCell ref="J24:J26"/>
    <mergeCell ref="A22:A23"/>
    <mergeCell ref="B22:H23"/>
    <mergeCell ref="H240:H242"/>
    <mergeCell ref="B166:D168"/>
    <mergeCell ref="B178:D178"/>
    <mergeCell ref="B29:D29"/>
    <mergeCell ref="B30:D30"/>
    <mergeCell ref="A60:A61"/>
    <mergeCell ref="B60:H61"/>
    <mergeCell ref="A76:A77"/>
    <mergeCell ref="B76:H77"/>
    <mergeCell ref="B40:D40"/>
    <mergeCell ref="B53:D53"/>
    <mergeCell ref="B75:D75"/>
    <mergeCell ref="B51:D51"/>
    <mergeCell ref="B52:D52"/>
    <mergeCell ref="B73:D73"/>
    <mergeCell ref="B74:D74"/>
    <mergeCell ref="A32:A33"/>
    <mergeCell ref="B32:H33"/>
    <mergeCell ref="A62:A64"/>
    <mergeCell ref="B62:D64"/>
    <mergeCell ref="E62:E64"/>
    <mergeCell ref="B177:D177"/>
    <mergeCell ref="B179:D179"/>
    <mergeCell ref="B180:D180"/>
    <mergeCell ref="B181:D181"/>
    <mergeCell ref="B182:D182"/>
    <mergeCell ref="E166:E168"/>
    <mergeCell ref="F166:F168"/>
    <mergeCell ref="G166:G168"/>
    <mergeCell ref="E240:E242"/>
    <mergeCell ref="F240:F242"/>
    <mergeCell ref="G240:G242"/>
    <mergeCell ref="L19:L53"/>
    <mergeCell ref="B151:D151"/>
    <mergeCell ref="B152:D152"/>
    <mergeCell ref="B153:D153"/>
    <mergeCell ref="B154:D154"/>
    <mergeCell ref="B129:D129"/>
    <mergeCell ref="B130:D130"/>
    <mergeCell ref="B131:D131"/>
    <mergeCell ref="B132:D132"/>
    <mergeCell ref="B119:D119"/>
    <mergeCell ref="B120:D120"/>
    <mergeCell ref="G44:G46"/>
    <mergeCell ref="H44:H46"/>
    <mergeCell ref="I44:I46"/>
    <mergeCell ref="J44:J46"/>
    <mergeCell ref="B65:D65"/>
    <mergeCell ref="B66:D66"/>
    <mergeCell ref="B48:D48"/>
    <mergeCell ref="B49:D49"/>
    <mergeCell ref="B50:D50"/>
    <mergeCell ref="B81:D81"/>
    <mergeCell ref="B82:D82"/>
    <mergeCell ref="B83:D83"/>
    <mergeCell ref="B67:D67"/>
    <mergeCell ref="L106:L120"/>
    <mergeCell ref="L121:L122"/>
    <mergeCell ref="L123:L157"/>
    <mergeCell ref="J240:J242"/>
    <mergeCell ref="J166:J168"/>
    <mergeCell ref="B138:D138"/>
    <mergeCell ref="B139:D139"/>
    <mergeCell ref="B140:D140"/>
    <mergeCell ref="B169:D169"/>
    <mergeCell ref="B170:D170"/>
    <mergeCell ref="B171:D171"/>
    <mergeCell ref="B172:D172"/>
    <mergeCell ref="B173:D173"/>
    <mergeCell ref="B174:D174"/>
    <mergeCell ref="B149:D149"/>
    <mergeCell ref="B150:D150"/>
    <mergeCell ref="I112:J113"/>
    <mergeCell ref="I114:I116"/>
    <mergeCell ref="J114:J116"/>
    <mergeCell ref="B218:D220"/>
    <mergeCell ref="B108:H110"/>
    <mergeCell ref="I108:J110"/>
    <mergeCell ref="B204:D204"/>
    <mergeCell ref="B205:D205"/>
    <mergeCell ref="A42:A43"/>
    <mergeCell ref="B42:H43"/>
    <mergeCell ref="I42:J43"/>
    <mergeCell ref="A44:A46"/>
    <mergeCell ref="B44:D46"/>
    <mergeCell ref="E44:E46"/>
    <mergeCell ref="F44:F46"/>
    <mergeCell ref="B47:D47"/>
    <mergeCell ref="A238:A239"/>
    <mergeCell ref="B238:H239"/>
    <mergeCell ref="I238:J239"/>
    <mergeCell ref="A218:A220"/>
    <mergeCell ref="A108:A110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75:D175"/>
    <mergeCell ref="B176:D176"/>
    <mergeCell ref="B69:D69"/>
    <mergeCell ref="B70:D70"/>
    <mergeCell ref="B71:D71"/>
    <mergeCell ref="B72:D72"/>
    <mergeCell ref="I60:J61"/>
    <mergeCell ref="F62:F64"/>
    <mergeCell ref="G62:G64"/>
    <mergeCell ref="H62:H64"/>
    <mergeCell ref="I62:I64"/>
    <mergeCell ref="J62:J64"/>
    <mergeCell ref="B68:D68"/>
    <mergeCell ref="B277:D277"/>
    <mergeCell ref="B271:D271"/>
    <mergeCell ref="B272:D272"/>
    <mergeCell ref="B273:D273"/>
    <mergeCell ref="B274:D274"/>
    <mergeCell ref="B275:D275"/>
    <mergeCell ref="B276:D276"/>
    <mergeCell ref="B244:D244"/>
    <mergeCell ref="B245:D245"/>
    <mergeCell ref="B246:D246"/>
    <mergeCell ref="B247:D247"/>
    <mergeCell ref="B269:D269"/>
    <mergeCell ref="B270:D270"/>
    <mergeCell ref="B243:D243"/>
    <mergeCell ref="B231:D231"/>
    <mergeCell ref="B232:D232"/>
    <mergeCell ref="B233:D233"/>
    <mergeCell ref="B234:D234"/>
    <mergeCell ref="B235:D235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40:D242"/>
    <mergeCell ref="E218:E220"/>
    <mergeCell ref="F218:F220"/>
    <mergeCell ref="G218:G220"/>
    <mergeCell ref="H218:H220"/>
    <mergeCell ref="A212:A214"/>
    <mergeCell ref="B212:H214"/>
    <mergeCell ref="I212:J214"/>
    <mergeCell ref="A216:A217"/>
    <mergeCell ref="B216:H217"/>
    <mergeCell ref="I216:J217"/>
    <mergeCell ref="I218:I220"/>
    <mergeCell ref="J218:J220"/>
    <mergeCell ref="B221:D221"/>
    <mergeCell ref="B222:D222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6:D196"/>
    <mergeCell ref="B197:D197"/>
    <mergeCell ref="B191:D191"/>
    <mergeCell ref="B192:D192"/>
    <mergeCell ref="B193:D193"/>
    <mergeCell ref="B194:D194"/>
    <mergeCell ref="B195:D195"/>
    <mergeCell ref="H166:H168"/>
    <mergeCell ref="I166:I168"/>
    <mergeCell ref="B133:D133"/>
    <mergeCell ref="B134:D134"/>
    <mergeCell ref="A160:A162"/>
    <mergeCell ref="B160:H162"/>
    <mergeCell ref="I160:J162"/>
    <mergeCell ref="A164:A165"/>
    <mergeCell ref="B164:H165"/>
    <mergeCell ref="I164:J165"/>
    <mergeCell ref="A166:A168"/>
    <mergeCell ref="B135:D135"/>
    <mergeCell ref="B136:D136"/>
    <mergeCell ref="B143:D143"/>
    <mergeCell ref="B144:D144"/>
    <mergeCell ref="B145:D145"/>
    <mergeCell ref="B146:D146"/>
    <mergeCell ref="B147:D147"/>
    <mergeCell ref="B148:D148"/>
    <mergeCell ref="B137:D137"/>
    <mergeCell ref="B142:D142"/>
    <mergeCell ref="A114:A116"/>
    <mergeCell ref="B114:D116"/>
    <mergeCell ref="E114:E116"/>
    <mergeCell ref="F114:F116"/>
    <mergeCell ref="G114:G116"/>
    <mergeCell ref="H114:H116"/>
    <mergeCell ref="B117:D117"/>
    <mergeCell ref="B118:D118"/>
    <mergeCell ref="A112:A113"/>
    <mergeCell ref="B112:H113"/>
    <mergeCell ref="B19:D19"/>
    <mergeCell ref="B27:D27"/>
    <mergeCell ref="B28:D28"/>
    <mergeCell ref="B37:D37"/>
    <mergeCell ref="B38:D38"/>
    <mergeCell ref="B39:D39"/>
    <mergeCell ref="B41:D41"/>
    <mergeCell ref="B20:D20"/>
    <mergeCell ref="B14:D14"/>
    <mergeCell ref="B15:D15"/>
    <mergeCell ref="B16:D16"/>
    <mergeCell ref="B17:D17"/>
    <mergeCell ref="L17:L18"/>
    <mergeCell ref="B18:D18"/>
    <mergeCell ref="F10:F12"/>
    <mergeCell ref="G10:G12"/>
    <mergeCell ref="H10:H12"/>
    <mergeCell ref="I10:I12"/>
    <mergeCell ref="J10:J12"/>
    <mergeCell ref="B13:D13"/>
    <mergeCell ref="L2:L16"/>
    <mergeCell ref="A4:A6"/>
    <mergeCell ref="B4:H6"/>
    <mergeCell ref="I4:J6"/>
    <mergeCell ref="A8:A9"/>
    <mergeCell ref="B8:H9"/>
    <mergeCell ref="I8:J9"/>
    <mergeCell ref="A10:A12"/>
    <mergeCell ref="B10:D12"/>
    <mergeCell ref="E10:E12"/>
  </mergeCells>
  <hyperlinks>
    <hyperlink ref="A1" location="Cuprins!A1" display="cuprins" xr:uid="{00000000-0004-0000-2A00-000000000000}"/>
    <hyperlink ref="C1" location="'Fisa de proiect'!A1" display="Fisa de Proiect" xr:uid="{00000000-0004-0000-2A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  <rowBreaks count="1" manualBreakCount="1">
    <brk id="53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A4A6"/>
  </sheetPr>
  <dimension ref="A1:L53"/>
  <sheetViews>
    <sheetView view="pageBreakPreview" zoomScale="87" zoomScaleNormal="130" zoomScaleSheetLayoutView="70" workbookViewId="0">
      <pane ySplit="1" topLeftCell="A2" activePane="bottomLeft" state="frozen"/>
      <selection pane="bottomLeft" activeCell="L19" sqref="L19:L53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10" width="11.332031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I1" s="6"/>
      <c r="J1" s="6"/>
      <c r="L1"/>
    </row>
    <row r="2" spans="1:12" ht="15" customHeight="1" x14ac:dyDescent="0.3">
      <c r="L2" s="820" t="s">
        <v>3559</v>
      </c>
    </row>
    <row r="3" spans="1:12" ht="15" customHeight="1" thickBot="1" x14ac:dyDescent="0.35">
      <c r="L3" s="820"/>
    </row>
    <row r="4" spans="1:12" ht="15" customHeight="1" x14ac:dyDescent="0.3">
      <c r="A4" s="686"/>
      <c r="B4" s="794" t="s">
        <v>3559</v>
      </c>
      <c r="C4" s="794"/>
      <c r="D4" s="794"/>
      <c r="E4" s="794"/>
      <c r="F4" s="794"/>
      <c r="G4" s="794"/>
      <c r="H4" s="794"/>
      <c r="I4" s="738"/>
      <c r="J4" s="664"/>
      <c r="L4" s="820"/>
    </row>
    <row r="5" spans="1:12" ht="15" customHeight="1" x14ac:dyDescent="0.3">
      <c r="A5" s="687"/>
      <c r="B5" s="676"/>
      <c r="C5" s="676"/>
      <c r="D5" s="676"/>
      <c r="E5" s="676"/>
      <c r="F5" s="676"/>
      <c r="G5" s="676"/>
      <c r="H5" s="676"/>
      <c r="I5" s="739"/>
      <c r="J5" s="665"/>
      <c r="L5" s="820"/>
    </row>
    <row r="6" spans="1:12" ht="15" customHeight="1" thickBot="1" x14ac:dyDescent="0.35">
      <c r="A6" s="688"/>
      <c r="B6" s="795"/>
      <c r="C6" s="795"/>
      <c r="D6" s="795"/>
      <c r="E6" s="795"/>
      <c r="F6" s="795"/>
      <c r="G6" s="795"/>
      <c r="H6" s="795"/>
      <c r="I6" s="740"/>
      <c r="J6" s="666"/>
      <c r="L6" s="820"/>
    </row>
    <row r="7" spans="1:12" ht="15" customHeight="1" x14ac:dyDescent="0.3">
      <c r="A7" s="1"/>
      <c r="B7" s="389"/>
      <c r="C7" s="4"/>
      <c r="D7" s="4"/>
      <c r="E7" s="4"/>
      <c r="F7" s="4"/>
      <c r="G7" s="4"/>
      <c r="H7" s="5"/>
      <c r="I7" s="3"/>
      <c r="J7" s="3"/>
      <c r="K7" s="7"/>
      <c r="L7" s="820"/>
    </row>
    <row r="8" spans="1:12" ht="15" customHeight="1" x14ac:dyDescent="0.3">
      <c r="A8" s="667"/>
      <c r="B8" s="669" t="s">
        <v>3563</v>
      </c>
      <c r="C8" s="669"/>
      <c r="D8" s="669"/>
      <c r="E8" s="669"/>
      <c r="F8" s="669"/>
      <c r="G8" s="669"/>
      <c r="H8" s="669"/>
      <c r="I8" s="671"/>
      <c r="J8" s="672"/>
      <c r="L8" s="820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820"/>
    </row>
    <row r="10" spans="1:12" ht="15" customHeight="1" x14ac:dyDescent="0.3">
      <c r="A10" s="520" t="s">
        <v>2989</v>
      </c>
      <c r="B10" s="630" t="s">
        <v>2996</v>
      </c>
      <c r="C10" s="631"/>
      <c r="D10" s="786"/>
      <c r="E10" s="642" t="s">
        <v>3035</v>
      </c>
      <c r="F10" s="789" t="s">
        <v>2991</v>
      </c>
      <c r="G10" s="789" t="s">
        <v>2990</v>
      </c>
      <c r="H10" s="780" t="s">
        <v>3010</v>
      </c>
      <c r="I10" s="783" t="s">
        <v>3430</v>
      </c>
      <c r="J10" s="498" t="s">
        <v>3431</v>
      </c>
      <c r="L10" s="820"/>
    </row>
    <row r="11" spans="1:12" ht="15" customHeight="1" x14ac:dyDescent="0.3">
      <c r="A11" s="521"/>
      <c r="B11" s="632"/>
      <c r="C11" s="633"/>
      <c r="D11" s="787"/>
      <c r="E11" s="643"/>
      <c r="F11" s="790"/>
      <c r="G11" s="790"/>
      <c r="H11" s="781"/>
      <c r="I11" s="784"/>
      <c r="J11" s="500"/>
      <c r="L11" s="820"/>
    </row>
    <row r="12" spans="1:12" ht="15" customHeight="1" x14ac:dyDescent="0.3">
      <c r="A12" s="785"/>
      <c r="B12" s="634"/>
      <c r="C12" s="635"/>
      <c r="D12" s="788"/>
      <c r="E12" s="644"/>
      <c r="F12" s="791"/>
      <c r="G12" s="791"/>
      <c r="H12" s="782"/>
      <c r="I12" s="784"/>
      <c r="J12" s="500"/>
      <c r="L12" s="820"/>
    </row>
    <row r="13" spans="1:12" ht="15" customHeight="1" x14ac:dyDescent="0.3">
      <c r="A13" s="106">
        <f>Sheet1!A2574</f>
        <v>651012100500</v>
      </c>
      <c r="B13" s="773" t="str">
        <f>IFERROR(VLOOKUP(A13,Sheet1!$A$4:$H$2722,5,0),"-")</f>
        <v>PROMASPRAY P300  20 kg</v>
      </c>
      <c r="C13" s="774" t="e">
        <f>VLOOKUP(#REF!,Sheet1!$A$4:$H$2722,7,1)</f>
        <v>#REF!</v>
      </c>
      <c r="D13" s="775" t="e">
        <f>VLOOKUP(#REF!,Sheet1!$A$4:$H$2722,7,1)</f>
        <v>#REF!</v>
      </c>
      <c r="E13" s="247" t="str">
        <f>IFERROR(VLOOKUP(A13,Sheet1!$A$4:$N$2722,7,1),"-")</f>
        <v xml:space="preserve">kg </v>
      </c>
      <c r="F13" s="247">
        <f>IFERROR(VLOOKUP(A13,Sheet1!$A$4:$N$2722,9,1),"-")</f>
        <v>0</v>
      </c>
      <c r="G13" s="247">
        <f>IFERROR(VLOOKUP(A13,Sheet1!$A$4:$N$2722,10,1),"-")</f>
        <v>0</v>
      </c>
      <c r="H13" s="247">
        <f>IFERROR(VLOOKUP(A13,Sheet1!$A$4:$N$2722,11,1),"-")</f>
        <v>0</v>
      </c>
      <c r="I13" s="26">
        <f>IFERROR(VLOOKUP($A13,Sheet1!$A$4:$H$2722,8,1),"-")</f>
        <v>17.940000000000001</v>
      </c>
      <c r="J13" s="26">
        <f>I13-(I13*Cuprins!$H$44)</f>
        <v>17.940000000000001</v>
      </c>
      <c r="L13" s="820"/>
    </row>
    <row r="14" spans="1:12" ht="15" customHeight="1" x14ac:dyDescent="0.3">
      <c r="A14" s="107">
        <f>Sheet1!A2575</f>
        <v>651012101000</v>
      </c>
      <c r="B14" s="744" t="str">
        <f>IFERROR(VLOOKUP(A14,Sheet1!$A$4:$H$2722,5,0),"-")</f>
        <v>PROMASEAL-AG 310 ml gri</v>
      </c>
      <c r="C14" s="728"/>
      <c r="D14" s="745"/>
      <c r="E14" s="235" t="str">
        <f>IFERROR(VLOOKUP(A14,Sheet1!$A$4:$N$2722,7,1),"-")</f>
        <v>buc</v>
      </c>
      <c r="F14" s="237">
        <f>IFERROR(VLOOKUP(A14,Sheet1!$A$4:$N$2722,9,1),"-")</f>
        <v>0</v>
      </c>
      <c r="G14" s="242">
        <f>IFERROR(VLOOKUP(A14,Sheet1!$A$4:$N$2722,10,1),"-")</f>
        <v>0</v>
      </c>
      <c r="H14" s="235">
        <f>IFERROR(VLOOKUP(A14,Sheet1!$A$4:$N$2722,11,1),"-")</f>
        <v>0</v>
      </c>
      <c r="I14" s="292">
        <f>IFERROR(VLOOKUP($A14,Sheet1!$A$4:$H$2722,8,1),"-")</f>
        <v>105.91</v>
      </c>
      <c r="J14" s="42">
        <f>I14-(I14*Cuprins!$H$44)</f>
        <v>105.91</v>
      </c>
      <c r="L14" s="820"/>
    </row>
    <row r="15" spans="1:12" ht="15" customHeight="1" x14ac:dyDescent="0.3">
      <c r="A15" s="106">
        <f>Sheet1!A2576</f>
        <v>651012101500</v>
      </c>
      <c r="B15" s="773" t="str">
        <f>IFERROR(VLOOKUP(A15,Sheet1!$A$4:$H$2722,5,0),"-")</f>
        <v>PROMASEAL-A 310 ml alb</v>
      </c>
      <c r="C15" s="774" t="e">
        <f>VLOOKUP(#REF!,Sheet1!$A$4:$H$2722,7,1)</f>
        <v>#REF!</v>
      </c>
      <c r="D15" s="775" t="e">
        <f>VLOOKUP(#REF!,Sheet1!$A$4:$H$2722,7,1)</f>
        <v>#REF!</v>
      </c>
      <c r="E15" s="247" t="str">
        <f>IFERROR(VLOOKUP(A15,Sheet1!$A$4:$N$2722,7,1),"-")</f>
        <v>tub</v>
      </c>
      <c r="F15" s="247">
        <f>IFERROR(VLOOKUP(A15,Sheet1!$A$4:$N$2722,9,1),"-")</f>
        <v>0</v>
      </c>
      <c r="G15" s="247">
        <f>IFERROR(VLOOKUP(A15,Sheet1!$A$4:$N$2722,10,1),"-")</f>
        <v>0</v>
      </c>
      <c r="H15" s="247">
        <f>IFERROR(VLOOKUP(A15,Sheet1!$A$4:$N$2722,11,1),"-")</f>
        <v>0</v>
      </c>
      <c r="I15" s="26">
        <f>IFERROR(VLOOKUP($A15,Sheet1!$A$4:$H$2722,8,1),"-")</f>
        <v>47.95</v>
      </c>
      <c r="J15" s="26">
        <f>I15-(I15*Cuprins!$H$44)</f>
        <v>47.95</v>
      </c>
      <c r="K15" s="8"/>
      <c r="L15" s="820"/>
    </row>
    <row r="16" spans="1:12" ht="15" customHeight="1" x14ac:dyDescent="0.3">
      <c r="A16" s="107">
        <f>Sheet1!A2577</f>
        <v>651012101550</v>
      </c>
      <c r="B16" s="744" t="str">
        <f>IFERROR(VLOOKUP(A16,Sheet1!$A$4:$H$2722,5,0),"-")</f>
        <v>PROMASEAL -A spray gri 12 kg</v>
      </c>
      <c r="C16" s="728" t="e">
        <f>VLOOKUP(#REF!,Sheet1!$A$4:$H$2722,7,1)</f>
        <v>#REF!</v>
      </c>
      <c r="D16" s="745" t="e">
        <f>VLOOKUP(#REF!,Sheet1!$A$4:$H$2722,7,1)</f>
        <v>#REF!</v>
      </c>
      <c r="E16" s="235" t="str">
        <f>IFERROR(VLOOKUP(A16,Sheet1!$A$4:$N$2722,7,1),"-")</f>
        <v xml:space="preserve">kg </v>
      </c>
      <c r="F16" s="237">
        <f>IFERROR(VLOOKUP(A16,Sheet1!$A$4:$N$2722,9,1),"-")</f>
        <v>0</v>
      </c>
      <c r="G16" s="242">
        <f>IFERROR(VLOOKUP(A16,Sheet1!$A$4:$N$2722,10,1),"-")</f>
        <v>0</v>
      </c>
      <c r="H16" s="235">
        <f>IFERROR(VLOOKUP(A16,Sheet1!$A$4:$N$2722,11,1),"-")</f>
        <v>0</v>
      </c>
      <c r="I16" s="292">
        <f>IFERROR(VLOOKUP($A16,Sheet1!$A$4:$H$2722,8,1),"-")</f>
        <v>151.34</v>
      </c>
      <c r="J16" s="42">
        <f>I16-(I16*Cuprins!$H$44)</f>
        <v>151.34</v>
      </c>
      <c r="L16" s="820"/>
    </row>
    <row r="17" spans="1:12" ht="15" customHeight="1" x14ac:dyDescent="0.3">
      <c r="A17" s="106">
        <f>Sheet1!A2578</f>
        <v>651012105000</v>
      </c>
      <c r="B17" s="773" t="str">
        <f>IFERROR(VLOOKUP(A17,Sheet1!$A$4:$H$2722,5,0),"-")</f>
        <v>PROMAFOAM C  750 ml (manual)</v>
      </c>
      <c r="C17" s="774" t="e">
        <f>VLOOKUP(#REF!,Sheet1!$A$4:$H$2722,7,1)</f>
        <v>#REF!</v>
      </c>
      <c r="D17" s="775" t="e">
        <f>VLOOKUP(#REF!,Sheet1!$A$4:$H$2722,7,1)</f>
        <v>#REF!</v>
      </c>
      <c r="E17" s="247" t="str">
        <f>IFERROR(VLOOKUP(A17,Sheet1!$A$4:$N$2722,7,1),"-")</f>
        <v>tub</v>
      </c>
      <c r="F17" s="247">
        <f>IFERROR(VLOOKUP(A17,Sheet1!$A$4:$N$2722,9,1),"-")</f>
        <v>0</v>
      </c>
      <c r="G17" s="247">
        <f>IFERROR(VLOOKUP(A17,Sheet1!$A$4:$N$2722,10,1),"-")</f>
        <v>0</v>
      </c>
      <c r="H17" s="247">
        <f>IFERROR(VLOOKUP(A17,Sheet1!$A$4:$N$2722,11,1),"-")</f>
        <v>0</v>
      </c>
      <c r="I17" s="26">
        <f>IFERROR(VLOOKUP($A17,Sheet1!$A$4:$H$2722,8,1),"-")</f>
        <v>252.94</v>
      </c>
      <c r="J17" s="26">
        <f>I17-(I17*Cuprins!$H$44)</f>
        <v>252.94</v>
      </c>
      <c r="L17" s="494">
        <f>'Izolatii tehnice'!L277+1</f>
        <v>154</v>
      </c>
    </row>
    <row r="18" spans="1:12" ht="15" customHeight="1" x14ac:dyDescent="0.3">
      <c r="A18" s="107">
        <f>Sheet1!A2579</f>
        <v>651012201000</v>
      </c>
      <c r="B18" s="744" t="str">
        <f>IFERROR(VLOOKUP(A18,Sheet1!$A$4:$H$2722,5,0),"-")</f>
        <v>PROMASTOP-I LICHID</v>
      </c>
      <c r="C18" s="728" t="e">
        <f>VLOOKUP(#REF!,Sheet1!$A$4:$H$2722,7,1)</f>
        <v>#REF!</v>
      </c>
      <c r="D18" s="745" t="e">
        <f>VLOOKUP(#REF!,Sheet1!$A$4:$H$2722,7,1)</f>
        <v>#REF!</v>
      </c>
      <c r="E18" s="235" t="str">
        <f>IFERROR(VLOOKUP(A18,Sheet1!$A$4:$N$2722,7,1),"-")</f>
        <v xml:space="preserve">kg </v>
      </c>
      <c r="F18" s="237">
        <f>IFERROR(VLOOKUP(A18,Sheet1!$A$4:$N$2722,9,1),"-")</f>
        <v>0</v>
      </c>
      <c r="G18" s="242">
        <f>IFERROR(VLOOKUP(A18,Sheet1!$A$4:$N$2722,10,1),"-")</f>
        <v>0</v>
      </c>
      <c r="H18" s="235">
        <f>IFERROR(VLOOKUP(A18,Sheet1!$A$4:$N$2722,11,1),"-")</f>
        <v>0</v>
      </c>
      <c r="I18" s="292">
        <f>IFERROR(VLOOKUP($A18,Sheet1!$A$4:$H$2722,8,1),"-")</f>
        <v>105.98</v>
      </c>
      <c r="J18" s="42">
        <f>I18-(I18*Cuprins!$H$44)</f>
        <v>105.98</v>
      </c>
      <c r="L18" s="494"/>
    </row>
    <row r="19" spans="1:12" ht="15" customHeight="1" x14ac:dyDescent="0.3">
      <c r="A19" s="106">
        <f>Sheet1!A2580</f>
        <v>651012202000</v>
      </c>
      <c r="B19" s="773" t="str">
        <f>IFERROR(VLOOKUP(A19,Sheet1!$A$4:$H$2722,5,0),"-")</f>
        <v>PROMASTOP-I PASTE</v>
      </c>
      <c r="C19" s="774" t="e">
        <f>VLOOKUP(#REF!,Sheet1!$A$4:$H$2722,7,1)</f>
        <v>#REF!</v>
      </c>
      <c r="D19" s="775" t="e">
        <f>VLOOKUP(#REF!,Sheet1!$A$4:$H$2722,7,1)</f>
        <v>#REF!</v>
      </c>
      <c r="E19" s="247" t="str">
        <f>IFERROR(VLOOKUP(A19,Sheet1!$A$4:$N$2722,7,1),"-")</f>
        <v xml:space="preserve">kg </v>
      </c>
      <c r="F19" s="247">
        <f>IFERROR(VLOOKUP(A19,Sheet1!$A$4:$N$2722,9,1),"-")</f>
        <v>0</v>
      </c>
      <c r="G19" s="247">
        <f>IFERROR(VLOOKUP(A19,Sheet1!$A$4:$N$2722,10,1),"-")</f>
        <v>0</v>
      </c>
      <c r="H19" s="247">
        <f>IFERROR(VLOOKUP(A19,Sheet1!$A$4:$N$2722,11,1),"-")</f>
        <v>0</v>
      </c>
      <c r="I19" s="26">
        <f>IFERROR(VLOOKUP($A19,Sheet1!$A$4:$H$2722,8,1),"-")</f>
        <v>118.8</v>
      </c>
      <c r="J19" s="26">
        <f>I19-(I19*Cuprins!$H$44)</f>
        <v>118.8</v>
      </c>
      <c r="L19" s="824" t="s">
        <v>3563</v>
      </c>
    </row>
    <row r="20" spans="1:12" ht="15" customHeight="1" x14ac:dyDescent="0.3">
      <c r="A20" s="107">
        <f>Sheet1!A2581</f>
        <v>651012205000</v>
      </c>
      <c r="B20" s="744" t="str">
        <f>IFERROR(VLOOKUP(A20,Sheet1!$A$4:$H$2722,5,0),"-")</f>
        <v>PROMASTOP CC LICHID 12,5 kg</v>
      </c>
      <c r="C20" s="728" t="e">
        <f>VLOOKUP(#REF!,Sheet1!$A$4:$H$2722,7,1)</f>
        <v>#REF!</v>
      </c>
      <c r="D20" s="745" t="e">
        <f>VLOOKUP(#REF!,Sheet1!$A$4:$H$2722,7,1)</f>
        <v>#REF!</v>
      </c>
      <c r="E20" s="235" t="str">
        <f>IFERROR(VLOOKUP(A20,Sheet1!$A$4:$N$2722,7,1),"-")</f>
        <v xml:space="preserve">kg </v>
      </c>
      <c r="F20" s="237">
        <f>IFERROR(VLOOKUP(A20,Sheet1!$A$4:$N$2722,9,1),"-")</f>
        <v>0</v>
      </c>
      <c r="G20" s="242">
        <f>IFERROR(VLOOKUP(A20,Sheet1!$A$4:$N$2722,10,1),"-")</f>
        <v>0</v>
      </c>
      <c r="H20" s="235">
        <f>IFERROR(VLOOKUP(A20,Sheet1!$A$4:$N$2722,11,1),"-")</f>
        <v>0</v>
      </c>
      <c r="I20" s="292">
        <f>IFERROR(VLOOKUP($A20,Sheet1!$A$4:$H$2722,8,1),"-")</f>
        <v>95.63</v>
      </c>
      <c r="J20" s="42">
        <f>I20-(I20*Cuprins!$H$44)</f>
        <v>95.63</v>
      </c>
      <c r="L20" s="824"/>
    </row>
    <row r="21" spans="1:12" ht="15" customHeight="1" x14ac:dyDescent="0.3">
      <c r="A21" s="106">
        <f>Sheet1!A2582</f>
        <v>651012301000</v>
      </c>
      <c r="B21" s="773" t="str">
        <f>IFERROR(VLOOKUP(A21,Sheet1!$A$4:$H$2722,5,0),"-")</f>
        <v>PROMASTOP UCE UNICOLLAR</v>
      </c>
      <c r="C21" s="774" t="e">
        <f>VLOOKUP(#REF!,Sheet1!$A$4:$H$2722,7,1)</f>
        <v>#REF!</v>
      </c>
      <c r="D21" s="775" t="e">
        <f>VLOOKUP(#REF!,Sheet1!$A$4:$H$2722,7,1)</f>
        <v>#REF!</v>
      </c>
      <c r="E21" s="247" t="str">
        <f>IFERROR(VLOOKUP(A21,Sheet1!$A$4:$N$2722,7,1),"-")</f>
        <v>buc</v>
      </c>
      <c r="F21" s="247">
        <f>IFERROR(VLOOKUP(A21,Sheet1!$A$4:$N$2722,9,1),"-")</f>
        <v>0</v>
      </c>
      <c r="G21" s="247">
        <f>IFERROR(VLOOKUP(A21,Sheet1!$A$4:$N$2722,10,1),"-")</f>
        <v>0</v>
      </c>
      <c r="H21" s="247">
        <f>IFERROR(VLOOKUP(A21,Sheet1!$A$4:$N$2722,11,1),"-")</f>
        <v>0</v>
      </c>
      <c r="I21" s="26">
        <f>IFERROR(VLOOKUP($A21,Sheet1!$A$4:$H$2722,8,1),"-")</f>
        <v>1783.16</v>
      </c>
      <c r="J21" s="26">
        <f>I21-(I21*Cuprins!$H$44)</f>
        <v>1783.16</v>
      </c>
      <c r="L21" s="824"/>
    </row>
    <row r="22" spans="1:12" ht="15" customHeight="1" x14ac:dyDescent="0.3">
      <c r="A22" s="107">
        <f>Sheet1!A2583</f>
        <v>651012302000</v>
      </c>
      <c r="B22" s="744" t="str">
        <f>IFERROR(VLOOKUP(A22,Sheet1!$A$4:$H$2722,5,0),"-")</f>
        <v>PROMAFOUR GLUE 1000  310 ml</v>
      </c>
      <c r="C22" s="728" t="e">
        <f>VLOOKUP(#REF!,Sheet1!$A$4:$H$2722,7,1)</f>
        <v>#REF!</v>
      </c>
      <c r="D22" s="745" t="e">
        <f>VLOOKUP(#REF!,Sheet1!$A$4:$H$2722,7,1)</f>
        <v>#REF!</v>
      </c>
      <c r="E22" s="235" t="str">
        <f>IFERROR(VLOOKUP(A22,Sheet1!$A$4:$N$2722,7,1),"-")</f>
        <v>buc</v>
      </c>
      <c r="F22" s="237">
        <f>IFERROR(VLOOKUP(A22,Sheet1!$A$4:$N$2722,9,1),"-")</f>
        <v>0</v>
      </c>
      <c r="G22" s="242">
        <f>IFERROR(VLOOKUP(A22,Sheet1!$A$4:$N$2722,10,1),"-")</f>
        <v>0</v>
      </c>
      <c r="H22" s="235">
        <f>IFERROR(VLOOKUP(A22,Sheet1!$A$4:$N$2722,11,1),"-")</f>
        <v>0</v>
      </c>
      <c r="I22" s="292">
        <f>IFERROR(VLOOKUP($A22,Sheet1!$A$4:$H$2722,8,1),"-")</f>
        <v>23.82</v>
      </c>
      <c r="J22" s="42">
        <f>I22-(I22*Cuprins!$H$44)</f>
        <v>23.82</v>
      </c>
      <c r="L22" s="824"/>
    </row>
    <row r="23" spans="1:12" ht="15" customHeight="1" x14ac:dyDescent="0.3">
      <c r="A23" s="106">
        <f>Sheet1!A2584</f>
        <v>651012401000</v>
      </c>
      <c r="B23" s="773" t="str">
        <f>IFERROR(VLOOKUP(A23,Sheet1!$A$4:$H$2722,5,0),"-")</f>
        <v>PROMASTOP W  50mm x 18m</v>
      </c>
      <c r="C23" s="774" t="e">
        <f>VLOOKUP(#REF!,Sheet1!$A$4:$H$2722,7,1)</f>
        <v>#REF!</v>
      </c>
      <c r="D23" s="775" t="e">
        <f>VLOOKUP(#REF!,Sheet1!$A$4:$H$2722,7,1)</f>
        <v>#REF!</v>
      </c>
      <c r="E23" s="247" t="str">
        <f>IFERROR(VLOOKUP(A23,Sheet1!$A$4:$N$2722,7,1),"-")</f>
        <v>rol</v>
      </c>
      <c r="F23" s="247">
        <f>IFERROR(VLOOKUP(A23,Sheet1!$A$4:$N$2722,9,1),"-")</f>
        <v>0</v>
      </c>
      <c r="G23" s="247">
        <f>IFERROR(VLOOKUP(A23,Sheet1!$A$4:$N$2722,10,1),"-")</f>
        <v>0</v>
      </c>
      <c r="H23" s="247">
        <f>IFERROR(VLOOKUP(A23,Sheet1!$A$4:$N$2722,11,1),"-")</f>
        <v>0</v>
      </c>
      <c r="I23" s="26">
        <f>IFERROR(VLOOKUP($A23,Sheet1!$A$4:$H$2722,8,1),"-")</f>
        <v>1783.16</v>
      </c>
      <c r="J23" s="26">
        <f>I23-(I23*Cuprins!$H$44)</f>
        <v>1783.16</v>
      </c>
      <c r="L23" s="824"/>
    </row>
    <row r="24" spans="1:12" ht="15" customHeight="1" x14ac:dyDescent="0.3">
      <c r="A24" s="107">
        <f>Sheet1!A2585</f>
        <v>651012502000</v>
      </c>
      <c r="B24" s="744" t="str">
        <f>IFERROR(VLOOKUP(A24,Sheet1!$A$4:$H$2722,5,0),"-")</f>
        <v>Placa PROMATECT L500 20x1200x2500 mm</v>
      </c>
      <c r="C24" s="728" t="e">
        <f>VLOOKUP(#REF!,Sheet1!$A$4:$H$2722,7,1)</f>
        <v>#REF!</v>
      </c>
      <c r="D24" s="745" t="e">
        <f>VLOOKUP(#REF!,Sheet1!$A$4:$H$2722,7,1)</f>
        <v>#REF!</v>
      </c>
      <c r="E24" s="235" t="str">
        <f>IFERROR(VLOOKUP(A24,Sheet1!$A$4:$N$2722,7,1),"-")</f>
        <v xml:space="preserve">mp </v>
      </c>
      <c r="F24" s="237">
        <f>IFERROR(VLOOKUP(A24,Sheet1!$A$4:$N$2722,9,1),"-")</f>
        <v>20</v>
      </c>
      <c r="G24" s="242">
        <f>IFERROR(VLOOKUP(A24,Sheet1!$A$4:$N$2722,10,1),"-")</f>
        <v>1200</v>
      </c>
      <c r="H24" s="235">
        <f>IFERROR(VLOOKUP(A24,Sheet1!$A$4:$N$2722,11,1),"-")</f>
        <v>2500</v>
      </c>
      <c r="I24" s="292">
        <f>IFERROR(VLOOKUP($A24,Sheet1!$A$4:$H$2722,8,1),"-")</f>
        <v>302.18</v>
      </c>
      <c r="J24" s="42">
        <f>I24-(I24*Cuprins!$H$44)</f>
        <v>302.18</v>
      </c>
      <c r="K24" s="7"/>
      <c r="L24" s="824"/>
    </row>
    <row r="25" spans="1:12" ht="15" customHeight="1" x14ac:dyDescent="0.3">
      <c r="A25" s="106">
        <f>Sheet1!A2586</f>
        <v>651012502500</v>
      </c>
      <c r="B25" s="773" t="str">
        <f>IFERROR(VLOOKUP(A25,Sheet1!$A$4:$H$2722,5,0),"-")</f>
        <v>Placa PROMATECT/250 25x1200x2500 mm</v>
      </c>
      <c r="C25" s="774" t="e">
        <f>VLOOKUP(#REF!,Sheet1!$A$4:$H$2722,7,1)</f>
        <v>#REF!</v>
      </c>
      <c r="D25" s="775" t="e">
        <f>VLOOKUP(#REF!,Sheet1!$A$4:$H$2722,7,1)</f>
        <v>#REF!</v>
      </c>
      <c r="E25" s="247" t="str">
        <f>IFERROR(VLOOKUP(A25,Sheet1!$A$4:$N$2722,7,1),"-")</f>
        <v xml:space="preserve">mp </v>
      </c>
      <c r="F25" s="247">
        <f>IFERROR(VLOOKUP(A25,Sheet1!$A$4:$N$2722,9,1),"-")</f>
        <v>25</v>
      </c>
      <c r="G25" s="247">
        <f>IFERROR(VLOOKUP(A25,Sheet1!$A$4:$N$2722,10,1),"-")</f>
        <v>1200</v>
      </c>
      <c r="H25" s="247">
        <f>IFERROR(VLOOKUP(A25,Sheet1!$A$4:$N$2722,11,1),"-")</f>
        <v>2500</v>
      </c>
      <c r="I25" s="26">
        <f>IFERROR(VLOOKUP($A25,Sheet1!$A$4:$H$2722,8,1),"-")</f>
        <v>280</v>
      </c>
      <c r="J25" s="26">
        <f>I25-(I25*Cuprins!$H$44)</f>
        <v>280</v>
      </c>
      <c r="K25" s="9"/>
      <c r="L25" s="824"/>
    </row>
    <row r="26" spans="1:12" ht="15" customHeight="1" x14ac:dyDescent="0.3">
      <c r="A26" s="107">
        <f>Sheet1!A2587</f>
        <v>651012505000</v>
      </c>
      <c r="B26" s="744" t="str">
        <f>IFERROR(VLOOKUP(A26,Sheet1!$A$4:$H$2722,5,0),"-")</f>
        <v>Placa PROMATECT H 25x1250x2500 mm</v>
      </c>
      <c r="C26" s="728" t="e">
        <f>VLOOKUP(#REF!,Sheet1!$A$4:$H$2722,7,1)</f>
        <v>#REF!</v>
      </c>
      <c r="D26" s="745" t="e">
        <f>VLOOKUP(#REF!,Sheet1!$A$4:$H$2722,7,1)</f>
        <v>#REF!</v>
      </c>
      <c r="E26" s="235" t="str">
        <f>IFERROR(VLOOKUP(A26,Sheet1!$A$4:$N$2722,7,1),"-")</f>
        <v xml:space="preserve">mp </v>
      </c>
      <c r="F26" s="237">
        <f>IFERROR(VLOOKUP(A26,Sheet1!$A$4:$N$2722,9,1),"-")</f>
        <v>25</v>
      </c>
      <c r="G26" s="242">
        <f>IFERROR(VLOOKUP(A26,Sheet1!$A$4:$N$2722,10,1),"-")</f>
        <v>1250</v>
      </c>
      <c r="H26" s="235">
        <f>IFERROR(VLOOKUP(A26,Sheet1!$A$4:$N$2722,11,1),"-")</f>
        <v>2500</v>
      </c>
      <c r="I26" s="292">
        <f>IFERROR(VLOOKUP($A26,Sheet1!$A$4:$H$2722,8,1),"-")</f>
        <v>780.41</v>
      </c>
      <c r="J26" s="42">
        <f>I26-(I26*Cuprins!$H$44)</f>
        <v>780.41</v>
      </c>
      <c r="L26" s="824"/>
    </row>
    <row r="27" spans="1:12" ht="15" customHeight="1" x14ac:dyDescent="0.3">
      <c r="A27" s="106">
        <f>Sheet1!A2588</f>
        <v>651012508000</v>
      </c>
      <c r="B27" s="773" t="str">
        <f>IFERROR(VLOOKUP(A27,Sheet1!$A$4:$H$2722,5,0),"-")</f>
        <v>Placa PROMATECT L500  30x1200x2500 mm</v>
      </c>
      <c r="C27" s="774" t="e">
        <f>VLOOKUP(#REF!,Sheet1!$A$4:$H$2722,7,1)</f>
        <v>#REF!</v>
      </c>
      <c r="D27" s="775" t="e">
        <f>VLOOKUP(#REF!,Sheet1!$A$4:$H$2722,7,1)</f>
        <v>#REF!</v>
      </c>
      <c r="E27" s="247" t="str">
        <f>IFERROR(VLOOKUP(A27,Sheet1!$A$4:$N$2722,7,1),"-")</f>
        <v xml:space="preserve">mp </v>
      </c>
      <c r="F27" s="247">
        <f>IFERROR(VLOOKUP(A27,Sheet1!$A$4:$N$2722,9,1),"-")</f>
        <v>30</v>
      </c>
      <c r="G27" s="247">
        <f>IFERROR(VLOOKUP(A27,Sheet1!$A$4:$N$2722,10,1),"-")</f>
        <v>1200</v>
      </c>
      <c r="H27" s="247">
        <f>IFERROR(VLOOKUP(A27,Sheet1!$A$4:$N$2722,11,1),"-")</f>
        <v>2500</v>
      </c>
      <c r="I27" s="26">
        <f>IFERROR(VLOOKUP($A27,Sheet1!$A$4:$H$2722,8,1),"-")</f>
        <v>454.54</v>
      </c>
      <c r="J27" s="26">
        <f>I27-(I27*Cuprins!$H$44)</f>
        <v>454.54</v>
      </c>
      <c r="K27" s="9"/>
      <c r="L27" s="824"/>
    </row>
    <row r="28" spans="1:12" ht="15" customHeight="1" x14ac:dyDescent="0.3">
      <c r="A28" s="107">
        <f>Sheet1!A2589</f>
        <v>651012800000</v>
      </c>
      <c r="B28" s="744" t="str">
        <f>IFERROR(VLOOKUP(A28,Sheet1!$A$4:$H$2722,5,0),"-")</f>
        <v>PROMAT KLEBER K84 grau 1 kg</v>
      </c>
      <c r="C28" s="728" t="e">
        <f>VLOOKUP(#REF!,Sheet1!$A$4:$H$2722,7,1)</f>
        <v>#REF!</v>
      </c>
      <c r="D28" s="745" t="e">
        <f>VLOOKUP(#REF!,Sheet1!$A$4:$H$2722,7,1)</f>
        <v>#REF!</v>
      </c>
      <c r="E28" s="235" t="str">
        <f>IFERROR(VLOOKUP(A28,Sheet1!$A$4:$N$2722,7,1),"-")</f>
        <v>buc</v>
      </c>
      <c r="F28" s="237">
        <f>IFERROR(VLOOKUP(A28,Sheet1!$A$4:$N$2722,9,1),"-")</f>
        <v>0</v>
      </c>
      <c r="G28" s="242">
        <f>IFERROR(VLOOKUP(A28,Sheet1!$A$4:$N$2722,10,1),"-")</f>
        <v>0</v>
      </c>
      <c r="H28" s="235">
        <f>IFERROR(VLOOKUP(A28,Sheet1!$A$4:$N$2722,11,1),"-")</f>
        <v>0</v>
      </c>
      <c r="I28" s="292">
        <f>IFERROR(VLOOKUP($A28,Sheet1!$A$4:$H$2722,8,1),"-")</f>
        <v>57.38</v>
      </c>
      <c r="J28" s="42">
        <f>I28-(I28*Cuprins!$H$44)</f>
        <v>57.38</v>
      </c>
      <c r="K28" s="9"/>
      <c r="L28" s="824"/>
    </row>
    <row r="29" spans="1:12" ht="15" customHeight="1" x14ac:dyDescent="0.3">
      <c r="A29" s="106">
        <f>Sheet1!A2590</f>
        <v>651012805000</v>
      </c>
      <c r="B29" s="626" t="str">
        <f>IFERROR(VLOOKUP(A29,Sheet1!$A$4:$H$2722,5,0),"-")</f>
        <v>PROMAT KLEBER K84 grau 15 kg</v>
      </c>
      <c r="C29" s="627" t="e">
        <f>VLOOKUP(#REF!,Sheet1!$A$4:$H$2722,7,1)</f>
        <v>#REF!</v>
      </c>
      <c r="D29" s="628" t="e">
        <f>VLOOKUP(#REF!,Sheet1!$A$4:$H$2722,7,1)</f>
        <v>#REF!</v>
      </c>
      <c r="E29" s="247" t="str">
        <f>IFERROR(VLOOKUP(A29,Sheet1!$A$4:$N$2722,7,1),"-")</f>
        <v>buc</v>
      </c>
      <c r="F29" s="247">
        <f>IFERROR(VLOOKUP(A29,Sheet1!$A$4:$N$2722,9,1),"-")</f>
        <v>0</v>
      </c>
      <c r="G29" s="247">
        <f>IFERROR(VLOOKUP(A29,Sheet1!$A$4:$N$2722,10,1),"-")</f>
        <v>0</v>
      </c>
      <c r="H29" s="247">
        <f>IFERROR(VLOOKUP(A29,Sheet1!$A$4:$N$2722,11,1),"-")</f>
        <v>0</v>
      </c>
      <c r="I29" s="26">
        <f>IFERROR(VLOOKUP($A29,Sheet1!$A$4:$H$2722,8,1),"-")</f>
        <v>752.1</v>
      </c>
      <c r="J29" s="26">
        <f>I29-(I29*Cuprins!$H$44)</f>
        <v>752.1</v>
      </c>
      <c r="K29" s="9"/>
      <c r="L29" s="824"/>
    </row>
    <row r="30" spans="1:12" ht="15" customHeight="1" x14ac:dyDescent="0.3">
      <c r="A30" s="108">
        <f>Sheet1!A2591</f>
        <v>651099100500</v>
      </c>
      <c r="B30" s="614" t="str">
        <f>IFERROR(VLOOKUP(A30,Sheet1!$A$4:$H$2722,5,0),"-")</f>
        <v>Eticheta RF  110x110 mm  B+M</v>
      </c>
      <c r="C30" s="609"/>
      <c r="D30" s="615"/>
      <c r="E30" s="264" t="str">
        <f>IFERROR(VLOOKUP(A30,Sheet1!$A$4:$N$2722,7,1),"-")</f>
        <v>buc</v>
      </c>
      <c r="F30" s="238">
        <f>IFERROR(VLOOKUP(A30,Sheet1!$A$4:$N$2722,9,1),"-")</f>
        <v>0</v>
      </c>
      <c r="G30" s="264">
        <f>IFERROR(VLOOKUP(A30,Sheet1!$A$4:$N$2722,10,1),"-")</f>
        <v>0</v>
      </c>
      <c r="H30" s="264">
        <f>IFERROR(VLOOKUP(A30,Sheet1!$A$4:$N$2722,11,1),"-")</f>
        <v>0</v>
      </c>
      <c r="I30" s="302">
        <f>IFERROR(VLOOKUP($A30,Sheet1!$A$4:$H$2722,8,1),"-")</f>
        <v>5</v>
      </c>
      <c r="J30" s="43">
        <f>I30-(I30*Cuprins!$H$44)</f>
        <v>5</v>
      </c>
      <c r="K30" s="9"/>
      <c r="L30" s="824"/>
    </row>
    <row r="31" spans="1:12" ht="15" customHeight="1" x14ac:dyDescent="0.3">
      <c r="K31" s="9"/>
      <c r="L31" s="824"/>
    </row>
    <row r="32" spans="1:12" ht="15" customHeight="1" x14ac:dyDescent="0.3">
      <c r="K32" s="9"/>
      <c r="L32" s="824"/>
    </row>
    <row r="33" spans="11:12" ht="15" customHeight="1" x14ac:dyDescent="0.3">
      <c r="K33" s="9"/>
      <c r="L33" s="824"/>
    </row>
    <row r="34" spans="11:12" ht="15" customHeight="1" x14ac:dyDescent="0.3">
      <c r="K34" s="9"/>
      <c r="L34" s="824"/>
    </row>
    <row r="35" spans="11:12" ht="15" customHeight="1" x14ac:dyDescent="0.3">
      <c r="K35" s="9"/>
      <c r="L35" s="824"/>
    </row>
    <row r="36" spans="11:12" ht="15" customHeight="1" x14ac:dyDescent="0.3">
      <c r="K36" s="9"/>
      <c r="L36" s="824"/>
    </row>
    <row r="37" spans="11:12" ht="15" customHeight="1" x14ac:dyDescent="0.3">
      <c r="L37" s="824"/>
    </row>
    <row r="38" spans="11:12" ht="15" customHeight="1" x14ac:dyDescent="0.3">
      <c r="L38" s="824"/>
    </row>
    <row r="39" spans="11:12" ht="15" customHeight="1" x14ac:dyDescent="0.3">
      <c r="L39" s="824"/>
    </row>
    <row r="40" spans="11:12" ht="15" customHeight="1" x14ac:dyDescent="0.3">
      <c r="L40" s="824"/>
    </row>
    <row r="41" spans="11:12" ht="15" customHeight="1" x14ac:dyDescent="0.3">
      <c r="L41" s="824"/>
    </row>
    <row r="42" spans="11:12" ht="15" customHeight="1" x14ac:dyDescent="0.3">
      <c r="L42" s="824"/>
    </row>
    <row r="43" spans="11:12" ht="15" customHeight="1" x14ac:dyDescent="0.3">
      <c r="L43" s="824"/>
    </row>
    <row r="44" spans="11:12" ht="15" customHeight="1" x14ac:dyDescent="0.3">
      <c r="L44" s="824"/>
    </row>
    <row r="45" spans="11:12" ht="15" customHeight="1" x14ac:dyDescent="0.3">
      <c r="L45" s="824"/>
    </row>
    <row r="46" spans="11:12" ht="15" customHeight="1" x14ac:dyDescent="0.3">
      <c r="L46" s="824"/>
    </row>
    <row r="47" spans="11:12" ht="15" customHeight="1" x14ac:dyDescent="0.3">
      <c r="L47" s="824"/>
    </row>
    <row r="48" spans="11:12" ht="15" customHeight="1" x14ac:dyDescent="0.3">
      <c r="L48" s="824"/>
    </row>
    <row r="49" spans="12:12" ht="15" customHeight="1" x14ac:dyDescent="0.3">
      <c r="L49" s="824"/>
    </row>
    <row r="50" spans="12:12" ht="15" customHeight="1" x14ac:dyDescent="0.3">
      <c r="L50" s="824"/>
    </row>
    <row r="51" spans="12:12" ht="15" customHeight="1" x14ac:dyDescent="0.3">
      <c r="L51" s="824"/>
    </row>
    <row r="52" spans="12:12" ht="15" customHeight="1" x14ac:dyDescent="0.3">
      <c r="L52" s="824"/>
    </row>
    <row r="53" spans="12:12" ht="15" customHeight="1" x14ac:dyDescent="0.3">
      <c r="L53" s="824"/>
    </row>
  </sheetData>
  <mergeCells count="35">
    <mergeCell ref="A10:A12"/>
    <mergeCell ref="B10:D12"/>
    <mergeCell ref="E10:E12"/>
    <mergeCell ref="F10:F12"/>
    <mergeCell ref="G10:G12"/>
    <mergeCell ref="A4:A6"/>
    <mergeCell ref="B4:H6"/>
    <mergeCell ref="I4:J6"/>
    <mergeCell ref="A8:A9"/>
    <mergeCell ref="B8:H9"/>
    <mergeCell ref="I8:J9"/>
    <mergeCell ref="B15:D15"/>
    <mergeCell ref="B16:D16"/>
    <mergeCell ref="B17:D17"/>
    <mergeCell ref="B13:D13"/>
    <mergeCell ref="L17:L18"/>
    <mergeCell ref="B18:D18"/>
    <mergeCell ref="L2:L16"/>
    <mergeCell ref="H10:H12"/>
    <mergeCell ref="I10:I12"/>
    <mergeCell ref="J10:J12"/>
    <mergeCell ref="B14:D14"/>
    <mergeCell ref="L19:L53"/>
    <mergeCell ref="B28:D28"/>
    <mergeCell ref="B29:D29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</mergeCells>
  <hyperlinks>
    <hyperlink ref="A1" location="Cuprins!A1" display="cuprins" xr:uid="{00000000-0004-0000-2B00-000000000000}"/>
    <hyperlink ref="C1" location="'Fisa de proiect'!A1" display="Fisa de Proiect" xr:uid="{00000000-0004-0000-2B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BBE00"/>
  </sheetPr>
  <dimension ref="A2:K51"/>
  <sheetViews>
    <sheetView view="pageBreakPreview" topLeftCell="A28" zoomScale="85" zoomScaleNormal="100" zoomScaleSheetLayoutView="85" workbookViewId="0">
      <selection activeCell="O50" sqref="O50"/>
    </sheetView>
  </sheetViews>
  <sheetFormatPr defaultRowHeight="13.8" x14ac:dyDescent="0.3"/>
  <cols>
    <col min="1" max="1" width="1.109375" customWidth="1"/>
    <col min="2" max="2" width="16.44140625" customWidth="1"/>
    <col min="3" max="3" width="13.33203125" customWidth="1"/>
    <col min="4" max="4" width="12.33203125" customWidth="1"/>
    <col min="5" max="5" width="12" customWidth="1"/>
    <col min="6" max="6" width="8.6640625" customWidth="1"/>
    <col min="7" max="7" width="10.33203125" customWidth="1"/>
    <col min="8" max="8" width="19.6640625" customWidth="1"/>
    <col min="9" max="9" width="11.6640625" bestFit="1" customWidth="1"/>
    <col min="10" max="10" width="2" customWidth="1"/>
    <col min="11" max="11" width="5.6640625" customWidth="1"/>
  </cols>
  <sheetData>
    <row r="2" spans="1:11" ht="14.4" thickBot="1" x14ac:dyDescent="0.35"/>
    <row r="3" spans="1:11" ht="15" customHeight="1" x14ac:dyDescent="0.3">
      <c r="B3" s="583"/>
      <c r="C3" s="586" t="s">
        <v>3564</v>
      </c>
      <c r="D3" s="586"/>
      <c r="E3" s="586"/>
      <c r="F3" s="586"/>
      <c r="G3" s="586"/>
      <c r="H3" s="586"/>
      <c r="I3" s="589"/>
      <c r="J3" s="423"/>
      <c r="K3" s="495" t="s">
        <v>3565</v>
      </c>
    </row>
    <row r="4" spans="1:11" ht="15" customHeight="1" x14ac:dyDescent="0.3">
      <c r="B4" s="584"/>
      <c r="C4" s="587"/>
      <c r="D4" s="587"/>
      <c r="E4" s="587"/>
      <c r="F4" s="587"/>
      <c r="G4" s="587"/>
      <c r="H4" s="587"/>
      <c r="I4" s="590"/>
      <c r="J4" s="423"/>
      <c r="K4" s="495"/>
    </row>
    <row r="5" spans="1:11" ht="15" customHeight="1" x14ac:dyDescent="0.3">
      <c r="B5" s="584"/>
      <c r="C5" s="587"/>
      <c r="D5" s="587"/>
      <c r="E5" s="587"/>
      <c r="F5" s="587"/>
      <c r="G5" s="587"/>
      <c r="H5" s="587"/>
      <c r="I5" s="590"/>
      <c r="J5" s="423"/>
      <c r="K5" s="495"/>
    </row>
    <row r="6" spans="1:11" ht="15" customHeight="1" thickBot="1" x14ac:dyDescent="0.35">
      <c r="B6" s="585"/>
      <c r="C6" s="588"/>
      <c r="D6" s="588"/>
      <c r="E6" s="588"/>
      <c r="F6" s="588"/>
      <c r="G6" s="588"/>
      <c r="H6" s="588"/>
      <c r="I6" s="591"/>
      <c r="J6" s="423"/>
      <c r="K6" s="495"/>
    </row>
    <row r="7" spans="1:11" ht="15" customHeight="1" x14ac:dyDescent="0.3">
      <c r="B7" s="392"/>
      <c r="C7" s="389"/>
      <c r="D7" s="4"/>
      <c r="E7" s="4"/>
      <c r="F7" s="4"/>
      <c r="G7" s="4"/>
      <c r="H7" s="5"/>
      <c r="I7" s="3"/>
      <c r="J7" s="391"/>
      <c r="K7" s="495"/>
    </row>
    <row r="8" spans="1:11" ht="15" customHeight="1" x14ac:dyDescent="0.3">
      <c r="B8" s="573"/>
      <c r="C8" s="516" t="s">
        <v>3549</v>
      </c>
      <c r="D8" s="516"/>
      <c r="E8" s="516"/>
      <c r="F8" s="516"/>
      <c r="G8" s="516"/>
      <c r="H8" s="516"/>
      <c r="I8" s="575"/>
      <c r="J8" s="391"/>
      <c r="K8" s="495"/>
    </row>
    <row r="9" spans="1:11" ht="15" customHeight="1" x14ac:dyDescent="0.3">
      <c r="B9" s="574"/>
      <c r="C9" s="517"/>
      <c r="D9" s="517"/>
      <c r="E9" s="517"/>
      <c r="F9" s="517"/>
      <c r="G9" s="517"/>
      <c r="H9" s="517"/>
      <c r="I9" s="576"/>
      <c r="J9" s="391"/>
      <c r="K9" s="495"/>
    </row>
    <row r="10" spans="1:11" ht="15" customHeight="1" x14ac:dyDescent="0.45">
      <c r="A10" s="433"/>
      <c r="B10" s="520"/>
      <c r="C10" s="497" t="s">
        <v>3566</v>
      </c>
      <c r="D10" s="522"/>
      <c r="E10" s="523"/>
      <c r="F10" s="497" t="s">
        <v>3035</v>
      </c>
      <c r="G10" s="497" t="s">
        <v>3567</v>
      </c>
      <c r="H10" s="497" t="s">
        <v>3568</v>
      </c>
      <c r="I10" s="498"/>
      <c r="J10" s="393"/>
      <c r="K10" s="495"/>
    </row>
    <row r="11" spans="1:11" ht="15" customHeight="1" x14ac:dyDescent="0.45">
      <c r="A11" s="433"/>
      <c r="B11" s="521"/>
      <c r="C11" s="499"/>
      <c r="D11" s="524"/>
      <c r="E11" s="525"/>
      <c r="F11" s="499"/>
      <c r="G11" s="499"/>
      <c r="H11" s="499"/>
      <c r="I11" s="500"/>
      <c r="J11" s="393"/>
      <c r="K11" s="495"/>
    </row>
    <row r="12" spans="1:11" ht="15" customHeight="1" x14ac:dyDescent="0.45">
      <c r="A12" s="433"/>
      <c r="B12" s="521"/>
      <c r="C12" s="501"/>
      <c r="D12" s="526"/>
      <c r="E12" s="527"/>
      <c r="F12" s="499"/>
      <c r="G12" s="499"/>
      <c r="H12" s="501"/>
      <c r="I12" s="502"/>
      <c r="J12" s="393"/>
      <c r="K12" s="495"/>
    </row>
    <row r="13" spans="1:11" ht="15" customHeight="1" x14ac:dyDescent="0.3">
      <c r="A13" s="433"/>
      <c r="B13" s="105"/>
      <c r="C13" s="532" t="s">
        <v>3569</v>
      </c>
      <c r="D13" s="533"/>
      <c r="E13" s="533"/>
      <c r="F13" s="417" t="s">
        <v>3570</v>
      </c>
      <c r="G13" s="417" t="s">
        <v>3571</v>
      </c>
      <c r="H13" s="490">
        <v>15</v>
      </c>
      <c r="I13" s="491"/>
      <c r="K13" s="495"/>
    </row>
    <row r="14" spans="1:11" ht="15" customHeight="1" x14ac:dyDescent="0.3">
      <c r="A14" s="433"/>
      <c r="B14" s="107"/>
      <c r="C14" s="529" t="s">
        <v>3572</v>
      </c>
      <c r="D14" s="530"/>
      <c r="E14" s="531"/>
      <c r="F14" s="427" t="s">
        <v>3570</v>
      </c>
      <c r="G14" s="426" t="s">
        <v>3573</v>
      </c>
      <c r="H14" s="507">
        <v>3</v>
      </c>
      <c r="I14" s="508"/>
      <c r="K14" s="495"/>
    </row>
    <row r="15" spans="1:11" ht="15" customHeight="1" x14ac:dyDescent="0.3">
      <c r="A15" s="433"/>
      <c r="B15" s="105"/>
      <c r="C15" s="577" t="s">
        <v>3574</v>
      </c>
      <c r="D15" s="578"/>
      <c r="E15" s="579"/>
      <c r="F15" s="416" t="s">
        <v>3570</v>
      </c>
      <c r="G15" s="580" t="s">
        <v>3599</v>
      </c>
      <c r="H15" s="581"/>
      <c r="I15" s="582"/>
      <c r="K15" s="495"/>
    </row>
    <row r="16" spans="1:11" ht="15" customHeight="1" x14ac:dyDescent="0.3">
      <c r="A16" s="433"/>
      <c r="B16" s="108"/>
      <c r="C16" s="534" t="s">
        <v>3575</v>
      </c>
      <c r="D16" s="535"/>
      <c r="E16" s="536"/>
      <c r="F16" s="420" t="s">
        <v>3570</v>
      </c>
      <c r="G16" s="428" t="s">
        <v>3576</v>
      </c>
      <c r="H16" s="509">
        <v>100</v>
      </c>
      <c r="I16" s="510"/>
      <c r="K16" s="495"/>
    </row>
    <row r="17" spans="1:11" ht="15" customHeight="1" x14ac:dyDescent="0.3">
      <c r="J17" s="7"/>
      <c r="K17" s="495"/>
    </row>
    <row r="18" spans="1:11" ht="15" customHeight="1" x14ac:dyDescent="0.3">
      <c r="A18" s="433"/>
      <c r="B18" s="573"/>
      <c r="C18" s="516" t="s">
        <v>3577</v>
      </c>
      <c r="D18" s="516"/>
      <c r="E18" s="516"/>
      <c r="F18" s="516"/>
      <c r="G18" s="516"/>
      <c r="H18" s="516"/>
      <c r="I18" s="575"/>
      <c r="J18" s="391"/>
      <c r="K18" s="494">
        <f>'Fisa de proiect'!P53+1</f>
        <v>4</v>
      </c>
    </row>
    <row r="19" spans="1:11" ht="15" customHeight="1" x14ac:dyDescent="0.3">
      <c r="A19" s="433"/>
      <c r="B19" s="574"/>
      <c r="C19" s="517"/>
      <c r="D19" s="517"/>
      <c r="E19" s="517"/>
      <c r="F19" s="517"/>
      <c r="G19" s="517"/>
      <c r="H19" s="517"/>
      <c r="I19" s="576"/>
      <c r="J19" s="391"/>
      <c r="K19" s="494"/>
    </row>
    <row r="20" spans="1:11" ht="15" customHeight="1" x14ac:dyDescent="0.3">
      <c r="B20" s="520"/>
      <c r="C20" s="497" t="s">
        <v>3600</v>
      </c>
      <c r="D20" s="522"/>
      <c r="E20" s="523"/>
      <c r="F20" s="497" t="s">
        <v>3035</v>
      </c>
      <c r="G20" s="497" t="s">
        <v>3567</v>
      </c>
      <c r="H20" s="497" t="s">
        <v>3568</v>
      </c>
      <c r="I20" s="498"/>
      <c r="J20" s="394"/>
      <c r="K20" s="496" t="s">
        <v>3564</v>
      </c>
    </row>
    <row r="21" spans="1:11" ht="15" customHeight="1" x14ac:dyDescent="0.3">
      <c r="B21" s="521"/>
      <c r="C21" s="499"/>
      <c r="D21" s="524"/>
      <c r="E21" s="525"/>
      <c r="F21" s="499"/>
      <c r="G21" s="499"/>
      <c r="H21" s="499"/>
      <c r="I21" s="500"/>
      <c r="J21" s="421"/>
      <c r="K21" s="496"/>
    </row>
    <row r="22" spans="1:11" ht="15" customHeight="1" x14ac:dyDescent="0.3">
      <c r="B22" s="521"/>
      <c r="C22" s="501"/>
      <c r="D22" s="526"/>
      <c r="E22" s="527"/>
      <c r="F22" s="499"/>
      <c r="G22" s="499"/>
      <c r="H22" s="501"/>
      <c r="I22" s="502"/>
      <c r="J22" s="9"/>
      <c r="K22" s="496"/>
    </row>
    <row r="23" spans="1:11" ht="15" customHeight="1" x14ac:dyDescent="0.3">
      <c r="B23" s="422"/>
      <c r="C23" s="570" t="s">
        <v>3578</v>
      </c>
      <c r="D23" s="571"/>
      <c r="E23" s="572"/>
      <c r="F23" s="414" t="s">
        <v>3579</v>
      </c>
      <c r="G23" s="415" t="s">
        <v>3570</v>
      </c>
      <c r="H23" s="511">
        <v>50</v>
      </c>
      <c r="I23" s="512"/>
      <c r="J23" s="9"/>
      <c r="K23" s="496"/>
    </row>
    <row r="24" spans="1:11" ht="15" customHeight="1" x14ac:dyDescent="0.3">
      <c r="J24" s="9"/>
      <c r="K24" s="496"/>
    </row>
    <row r="25" spans="1:11" ht="15" customHeight="1" x14ac:dyDescent="0.3">
      <c r="B25" s="573"/>
      <c r="C25" s="516" t="s">
        <v>3580</v>
      </c>
      <c r="D25" s="516"/>
      <c r="E25" s="516"/>
      <c r="F25" s="516"/>
      <c r="G25" s="516"/>
      <c r="H25" s="518"/>
      <c r="I25" s="575"/>
      <c r="J25" s="9"/>
      <c r="K25" s="496"/>
    </row>
    <row r="26" spans="1:11" ht="15" customHeight="1" x14ac:dyDescent="0.3">
      <c r="B26" s="574"/>
      <c r="C26" s="517"/>
      <c r="D26" s="517"/>
      <c r="E26" s="517"/>
      <c r="F26" s="517"/>
      <c r="G26" s="517"/>
      <c r="H26" s="519"/>
      <c r="I26" s="576"/>
      <c r="J26" s="9"/>
      <c r="K26" s="496"/>
    </row>
    <row r="27" spans="1:11" ht="15" customHeight="1" x14ac:dyDescent="0.3">
      <c r="B27" s="520"/>
      <c r="C27" s="497" t="s">
        <v>3600</v>
      </c>
      <c r="D27" s="522"/>
      <c r="E27" s="523"/>
      <c r="F27" s="497" t="s">
        <v>3035</v>
      </c>
      <c r="G27" s="497" t="s">
        <v>3567</v>
      </c>
      <c r="H27" s="497" t="s">
        <v>3568</v>
      </c>
      <c r="I27" s="498"/>
      <c r="J27" s="395"/>
      <c r="K27" s="496"/>
    </row>
    <row r="28" spans="1:11" ht="15" customHeight="1" x14ac:dyDescent="0.3">
      <c r="B28" s="521"/>
      <c r="C28" s="499"/>
      <c r="D28" s="524"/>
      <c r="E28" s="525"/>
      <c r="F28" s="499"/>
      <c r="G28" s="499"/>
      <c r="H28" s="499"/>
      <c r="I28" s="500"/>
      <c r="J28" s="395"/>
      <c r="K28" s="496"/>
    </row>
    <row r="29" spans="1:11" ht="15" customHeight="1" x14ac:dyDescent="0.3">
      <c r="B29" s="521"/>
      <c r="C29" s="501"/>
      <c r="D29" s="526"/>
      <c r="E29" s="527"/>
      <c r="F29" s="499"/>
      <c r="G29" s="499"/>
      <c r="H29" s="501"/>
      <c r="I29" s="502"/>
      <c r="J29" s="395"/>
      <c r="K29" s="496"/>
    </row>
    <row r="30" spans="1:11" ht="15" customHeight="1" x14ac:dyDescent="0.3">
      <c r="B30" s="537"/>
      <c r="C30" s="539" t="s">
        <v>3581</v>
      </c>
      <c r="D30" s="528"/>
      <c r="E30" s="540"/>
      <c r="F30" s="552" t="s">
        <v>3571</v>
      </c>
      <c r="G30" s="552" t="s">
        <v>3570</v>
      </c>
      <c r="H30" s="562">
        <v>5</v>
      </c>
      <c r="I30" s="563"/>
      <c r="J30" s="391"/>
      <c r="K30" s="496"/>
    </row>
    <row r="31" spans="1:11" ht="15" customHeight="1" x14ac:dyDescent="0.3">
      <c r="B31" s="548"/>
      <c r="C31" s="549"/>
      <c r="D31" s="550"/>
      <c r="E31" s="551"/>
      <c r="F31" s="553"/>
      <c r="G31" s="553"/>
      <c r="H31" s="564"/>
      <c r="I31" s="565"/>
      <c r="J31" s="391"/>
      <c r="K31" s="496"/>
    </row>
    <row r="32" spans="1:11" ht="15" customHeight="1" x14ac:dyDescent="0.3">
      <c r="B32" s="554"/>
      <c r="C32" s="556" t="s">
        <v>3582</v>
      </c>
      <c r="D32" s="556"/>
      <c r="E32" s="556"/>
      <c r="F32" s="558" t="s">
        <v>3579</v>
      </c>
      <c r="G32" s="560" t="s">
        <v>3570</v>
      </c>
      <c r="H32" s="566">
        <v>200</v>
      </c>
      <c r="I32" s="567"/>
      <c r="J32" s="391"/>
      <c r="K32" s="496"/>
    </row>
    <row r="33" spans="2:11" ht="15" customHeight="1" x14ac:dyDescent="0.3">
      <c r="B33" s="555"/>
      <c r="C33" s="557"/>
      <c r="D33" s="557"/>
      <c r="E33" s="557"/>
      <c r="F33" s="559"/>
      <c r="G33" s="561"/>
      <c r="H33" s="568"/>
      <c r="I33" s="569"/>
      <c r="J33" s="423"/>
      <c r="K33" s="496"/>
    </row>
    <row r="34" spans="2:11" ht="15" customHeight="1" x14ac:dyDescent="0.3">
      <c r="B34" s="537"/>
      <c r="C34" s="539" t="s">
        <v>3583</v>
      </c>
      <c r="D34" s="528"/>
      <c r="E34" s="540"/>
      <c r="F34" s="544" t="s">
        <v>3579</v>
      </c>
      <c r="G34" s="546" t="s">
        <v>3570</v>
      </c>
      <c r="H34" s="490">
        <v>250</v>
      </c>
      <c r="I34" s="491"/>
      <c r="J34" s="391"/>
      <c r="K34" s="496"/>
    </row>
    <row r="35" spans="2:11" ht="15" customHeight="1" x14ac:dyDescent="0.3">
      <c r="B35" s="538"/>
      <c r="C35" s="541"/>
      <c r="D35" s="542"/>
      <c r="E35" s="543"/>
      <c r="F35" s="545"/>
      <c r="G35" s="547"/>
      <c r="H35" s="492"/>
      <c r="I35" s="493"/>
      <c r="J35" s="391"/>
      <c r="K35" s="496"/>
    </row>
    <row r="36" spans="2:11" ht="15" customHeight="1" x14ac:dyDescent="0.3">
      <c r="B36" s="61"/>
      <c r="J36" s="7"/>
      <c r="K36" s="496"/>
    </row>
    <row r="37" spans="2:11" ht="15" customHeight="1" x14ac:dyDescent="0.3">
      <c r="B37" s="514"/>
      <c r="C37" s="516" t="s">
        <v>3584</v>
      </c>
      <c r="D37" s="516"/>
      <c r="E37" s="516"/>
      <c r="F37" s="516"/>
      <c r="G37" s="516"/>
      <c r="H37" s="518"/>
      <c r="I37" s="518"/>
      <c r="J37" s="391"/>
      <c r="K37" s="496"/>
    </row>
    <row r="38" spans="2:11" ht="15" customHeight="1" x14ac:dyDescent="0.3">
      <c r="B38" s="515"/>
      <c r="C38" s="517"/>
      <c r="D38" s="517"/>
      <c r="E38" s="517"/>
      <c r="F38" s="517"/>
      <c r="G38" s="517"/>
      <c r="H38" s="519"/>
      <c r="I38" s="519"/>
      <c r="J38" s="391"/>
      <c r="K38" s="496"/>
    </row>
    <row r="39" spans="2:11" ht="15" customHeight="1" x14ac:dyDescent="0.45">
      <c r="B39" s="520"/>
      <c r="C39" s="497" t="s">
        <v>3601</v>
      </c>
      <c r="D39" s="522"/>
      <c r="E39" s="523"/>
      <c r="F39" s="497" t="s">
        <v>3035</v>
      </c>
      <c r="G39" s="497" t="s">
        <v>3567</v>
      </c>
      <c r="H39" s="497" t="s">
        <v>3568</v>
      </c>
      <c r="I39" s="498"/>
      <c r="J39" s="393"/>
      <c r="K39" s="496"/>
    </row>
    <row r="40" spans="2:11" ht="15" customHeight="1" x14ac:dyDescent="0.45">
      <c r="B40" s="521"/>
      <c r="C40" s="499"/>
      <c r="D40" s="524"/>
      <c r="E40" s="525"/>
      <c r="F40" s="499"/>
      <c r="G40" s="499"/>
      <c r="H40" s="499"/>
      <c r="I40" s="500"/>
      <c r="J40" s="393"/>
      <c r="K40" s="496"/>
    </row>
    <row r="41" spans="2:11" ht="15" customHeight="1" x14ac:dyDescent="0.45">
      <c r="B41" s="521"/>
      <c r="C41" s="501"/>
      <c r="D41" s="526"/>
      <c r="E41" s="527"/>
      <c r="F41" s="499"/>
      <c r="G41" s="499"/>
      <c r="H41" s="501"/>
      <c r="I41" s="502"/>
      <c r="J41" s="393"/>
      <c r="K41" s="496"/>
    </row>
    <row r="42" spans="2:11" ht="15" customHeight="1" x14ac:dyDescent="0.3">
      <c r="B42" s="424"/>
      <c r="C42" s="528" t="s">
        <v>3585</v>
      </c>
      <c r="D42" s="528"/>
      <c r="E42" s="528"/>
      <c r="F42" s="30" t="s">
        <v>3586</v>
      </c>
      <c r="G42" s="417" t="s">
        <v>3570</v>
      </c>
      <c r="H42" s="490">
        <v>1829</v>
      </c>
      <c r="I42" s="491"/>
      <c r="J42" s="9"/>
      <c r="K42" s="496"/>
    </row>
    <row r="43" spans="2:11" ht="15" customHeight="1" x14ac:dyDescent="0.3">
      <c r="B43" s="107"/>
      <c r="C43" s="529" t="s">
        <v>3602</v>
      </c>
      <c r="D43" s="530"/>
      <c r="E43" s="531"/>
      <c r="F43" s="419" t="s">
        <v>3586</v>
      </c>
      <c r="G43" s="419" t="s">
        <v>3570</v>
      </c>
      <c r="H43" s="503">
        <v>288</v>
      </c>
      <c r="I43" s="504"/>
      <c r="J43" s="391"/>
      <c r="K43" s="496"/>
    </row>
    <row r="44" spans="2:11" ht="15" customHeight="1" x14ac:dyDescent="0.3">
      <c r="B44" s="105"/>
      <c r="C44" s="532" t="s">
        <v>3585</v>
      </c>
      <c r="D44" s="533"/>
      <c r="E44" s="533"/>
      <c r="F44" s="30" t="s">
        <v>3587</v>
      </c>
      <c r="G44" s="417" t="s">
        <v>3570</v>
      </c>
      <c r="H44" s="490">
        <v>16208</v>
      </c>
      <c r="I44" s="491"/>
      <c r="J44" s="391"/>
      <c r="K44" s="496"/>
    </row>
    <row r="45" spans="2:11" ht="15" customHeight="1" x14ac:dyDescent="0.3">
      <c r="B45" s="108"/>
      <c r="C45" s="534" t="s">
        <v>3602</v>
      </c>
      <c r="D45" s="535"/>
      <c r="E45" s="536"/>
      <c r="F45" s="420" t="s">
        <v>3587</v>
      </c>
      <c r="G45" s="425" t="s">
        <v>3570</v>
      </c>
      <c r="H45" s="505">
        <v>2533</v>
      </c>
      <c r="I45" s="506"/>
      <c r="J45" s="391"/>
      <c r="K45" s="496"/>
    </row>
    <row r="46" spans="2:11" ht="15" customHeight="1" x14ac:dyDescent="0.3">
      <c r="B46" s="396" t="s">
        <v>3588</v>
      </c>
      <c r="J46" s="7"/>
      <c r="K46" s="496"/>
    </row>
    <row r="47" spans="2:11" ht="15" customHeight="1" x14ac:dyDescent="0.3">
      <c r="K47" s="496"/>
    </row>
    <row r="48" spans="2:11" ht="15" customHeight="1" x14ac:dyDescent="0.3">
      <c r="B48" s="513" t="s">
        <v>3589</v>
      </c>
      <c r="C48" s="513"/>
      <c r="D48" s="513"/>
      <c r="E48" s="513"/>
      <c r="F48" s="513"/>
      <c r="G48" s="513"/>
      <c r="K48" s="496"/>
    </row>
    <row r="49" spans="2:11" ht="15" customHeight="1" x14ac:dyDescent="0.3">
      <c r="B49" s="513"/>
      <c r="C49" s="513"/>
      <c r="D49" s="513"/>
      <c r="E49" s="513"/>
      <c r="F49" s="513"/>
      <c r="G49" s="513"/>
      <c r="K49" s="496"/>
    </row>
    <row r="50" spans="2:11" ht="15" customHeight="1" x14ac:dyDescent="0.3">
      <c r="K50" s="496"/>
    </row>
    <row r="51" spans="2:11" ht="15" customHeight="1" x14ac:dyDescent="0.3">
      <c r="K51" s="496"/>
    </row>
  </sheetData>
  <mergeCells count="72">
    <mergeCell ref="B3:B6"/>
    <mergeCell ref="C3:H6"/>
    <mergeCell ref="I3:I6"/>
    <mergeCell ref="B8:B9"/>
    <mergeCell ref="C8:H9"/>
    <mergeCell ref="I8:I9"/>
    <mergeCell ref="B10:B12"/>
    <mergeCell ref="C10:E12"/>
    <mergeCell ref="F10:F12"/>
    <mergeCell ref="B18:B19"/>
    <mergeCell ref="C18:H19"/>
    <mergeCell ref="G10:G12"/>
    <mergeCell ref="C13:E13"/>
    <mergeCell ref="B20:B22"/>
    <mergeCell ref="C20:E22"/>
    <mergeCell ref="F20:F22"/>
    <mergeCell ref="G20:G22"/>
    <mergeCell ref="C14:E14"/>
    <mergeCell ref="C15:E15"/>
    <mergeCell ref="G15:I15"/>
    <mergeCell ref="C16:E16"/>
    <mergeCell ref="I18:I19"/>
    <mergeCell ref="H30:I31"/>
    <mergeCell ref="H32:I33"/>
    <mergeCell ref="C23:E23"/>
    <mergeCell ref="B25:B26"/>
    <mergeCell ref="C25:G26"/>
    <mergeCell ref="H25:I26"/>
    <mergeCell ref="B27:B29"/>
    <mergeCell ref="C27:E29"/>
    <mergeCell ref="F27:F29"/>
    <mergeCell ref="G27:G29"/>
    <mergeCell ref="B34:B35"/>
    <mergeCell ref="C34:E35"/>
    <mergeCell ref="F34:F35"/>
    <mergeCell ref="G34:G35"/>
    <mergeCell ref="B30:B31"/>
    <mergeCell ref="C30:E31"/>
    <mergeCell ref="F30:F31"/>
    <mergeCell ref="G30:G31"/>
    <mergeCell ref="B32:B33"/>
    <mergeCell ref="C32:E33"/>
    <mergeCell ref="F32:F33"/>
    <mergeCell ref="G32:G33"/>
    <mergeCell ref="B48:G49"/>
    <mergeCell ref="B37:B38"/>
    <mergeCell ref="C37:G38"/>
    <mergeCell ref="H37:I38"/>
    <mergeCell ref="B39:B41"/>
    <mergeCell ref="C39:E41"/>
    <mergeCell ref="F39:F41"/>
    <mergeCell ref="G39:G41"/>
    <mergeCell ref="C42:E42"/>
    <mergeCell ref="C43:E43"/>
    <mergeCell ref="C44:E44"/>
    <mergeCell ref="C45:E45"/>
    <mergeCell ref="H34:I35"/>
    <mergeCell ref="K18:K19"/>
    <mergeCell ref="K3:K17"/>
    <mergeCell ref="K20:K51"/>
    <mergeCell ref="H39:I41"/>
    <mergeCell ref="H42:I42"/>
    <mergeCell ref="H43:I43"/>
    <mergeCell ref="H44:I44"/>
    <mergeCell ref="H45:I45"/>
    <mergeCell ref="H10:I12"/>
    <mergeCell ref="H13:I13"/>
    <mergeCell ref="H14:I14"/>
    <mergeCell ref="H16:I16"/>
    <mergeCell ref="H23:I23"/>
    <mergeCell ref="H20:I22"/>
    <mergeCell ref="H27:I29"/>
  </mergeCells>
  <pageMargins left="0.15" right="0.15748031496062992" top="0.17" bottom="0.15" header="0.18" footer="0.17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5BC5F2"/>
  </sheetPr>
  <dimension ref="A1:L625"/>
  <sheetViews>
    <sheetView view="pageBreakPreview" zoomScale="94" zoomScaleNormal="130" zoomScaleSheetLayoutView="66" workbookViewId="0">
      <pane ySplit="1" topLeftCell="A218" activePane="bottomLeft" state="frozen"/>
      <selection pane="bottomLeft" activeCell="L589" sqref="L589:L590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3.6640625" customWidth="1"/>
    <col min="6" max="8" width="8.6640625" customWidth="1"/>
    <col min="9" max="9" width="10.6640625" customWidth="1"/>
    <col min="10" max="10" width="11.33203125" style="143" customWidth="1"/>
    <col min="11" max="11" width="1.88671875" style="6" customWidth="1"/>
    <col min="12" max="12" width="5.6640625" style="6" customWidth="1"/>
  </cols>
  <sheetData>
    <row r="1" spans="1:12" ht="15" customHeight="1" x14ac:dyDescent="0.3">
      <c r="B1" s="99" t="s">
        <v>3356</v>
      </c>
      <c r="D1" s="99" t="s">
        <v>3412</v>
      </c>
    </row>
    <row r="2" spans="1:12" ht="15" customHeight="1" x14ac:dyDescent="0.3">
      <c r="L2" s="647" t="s">
        <v>2995</v>
      </c>
    </row>
    <row r="3" spans="1:12" ht="15" customHeight="1" thickBot="1" x14ac:dyDescent="0.35">
      <c r="K3" s="7"/>
      <c r="L3" s="647"/>
    </row>
    <row r="4" spans="1:12" ht="15" customHeight="1" x14ac:dyDescent="0.3">
      <c r="A4" s="658"/>
      <c r="B4" s="661" t="s">
        <v>2992</v>
      </c>
      <c r="C4" s="661"/>
      <c r="D4" s="661"/>
      <c r="E4" s="661"/>
      <c r="F4" s="661"/>
      <c r="G4" s="661"/>
      <c r="H4" s="661"/>
      <c r="I4" s="661"/>
      <c r="J4" s="664"/>
      <c r="L4" s="647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647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647"/>
    </row>
    <row r="7" spans="1:12" ht="15" customHeight="1" x14ac:dyDescent="0.3">
      <c r="A7" s="1"/>
      <c r="B7" s="84"/>
      <c r="C7" s="4"/>
      <c r="D7" s="4"/>
      <c r="E7" s="4"/>
      <c r="F7" s="4"/>
      <c r="G7" s="4"/>
      <c r="H7" s="5"/>
      <c r="I7" s="3"/>
      <c r="J7" s="144"/>
      <c r="L7" s="647"/>
    </row>
    <row r="8" spans="1:12" ht="15" customHeight="1" x14ac:dyDescent="0.3">
      <c r="A8" s="667"/>
      <c r="B8" s="669" t="s">
        <v>2993</v>
      </c>
      <c r="C8" s="669"/>
      <c r="D8" s="669"/>
      <c r="E8" s="669"/>
      <c r="F8" s="669"/>
      <c r="G8" s="669"/>
      <c r="H8" s="669"/>
      <c r="I8" s="671"/>
      <c r="J8" s="672"/>
      <c r="L8" s="64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647"/>
    </row>
    <row r="10" spans="1:12" ht="15" customHeight="1" x14ac:dyDescent="0.3">
      <c r="A10" s="520" t="s">
        <v>2989</v>
      </c>
      <c r="B10" s="630" t="s">
        <v>2996</v>
      </c>
      <c r="C10" s="631"/>
      <c r="D10" s="631"/>
      <c r="E10" s="636" t="s">
        <v>3035</v>
      </c>
      <c r="F10" s="639" t="s">
        <v>2991</v>
      </c>
      <c r="G10" s="639" t="s">
        <v>2990</v>
      </c>
      <c r="H10" s="642" t="s">
        <v>3010</v>
      </c>
      <c r="I10" s="497" t="s">
        <v>3430</v>
      </c>
      <c r="J10" s="645" t="s">
        <v>3431</v>
      </c>
      <c r="L10" s="647"/>
    </row>
    <row r="11" spans="1:12" ht="15" customHeight="1" x14ac:dyDescent="0.3">
      <c r="A11" s="521"/>
      <c r="B11" s="632"/>
      <c r="C11" s="633"/>
      <c r="D11" s="633"/>
      <c r="E11" s="637"/>
      <c r="F11" s="640"/>
      <c r="G11" s="640"/>
      <c r="H11" s="643"/>
      <c r="I11" s="499"/>
      <c r="J11" s="646"/>
      <c r="L11" s="647"/>
    </row>
    <row r="12" spans="1:12" ht="15" customHeight="1" x14ac:dyDescent="0.3">
      <c r="A12" s="521"/>
      <c r="B12" s="634"/>
      <c r="C12" s="635"/>
      <c r="D12" s="635"/>
      <c r="E12" s="638"/>
      <c r="F12" s="641"/>
      <c r="G12" s="641"/>
      <c r="H12" s="644"/>
      <c r="I12" s="499"/>
      <c r="J12" s="646"/>
      <c r="L12" s="647"/>
    </row>
    <row r="13" spans="1:12" ht="15" customHeight="1" x14ac:dyDescent="0.3">
      <c r="A13" s="117">
        <f>Sheet1!A4</f>
        <v>101020101000</v>
      </c>
      <c r="B13" s="577" t="str">
        <f>IFERROR(VLOOKUP(A13,Sheet1!$A$4:$H$2722,5,0),"-")</f>
        <v>Placa Standard KN GKB 9,5x1200x2000</v>
      </c>
      <c r="C13" s="578" t="e">
        <f>VLOOKUP(#REF!,Sheet1!$A$4:$H$2722,7,1)</f>
        <v>#REF!</v>
      </c>
      <c r="D13" s="592" t="e">
        <f>VLOOKUP(#REF!,Sheet1!$A$4:$H$2722,7,1)</f>
        <v>#REF!</v>
      </c>
      <c r="E13" s="30" t="str">
        <f>IFERROR(VLOOKUP(A13,Sheet1!$A$4:$N$2722,7,1),"-")</f>
        <v xml:space="preserve">mp </v>
      </c>
      <c r="F13" s="55">
        <f>IFERROR(VLOOKUP(A13,Sheet1!$A$4:$N$2722,9,1),"-")</f>
        <v>9.5</v>
      </c>
      <c r="G13" s="55">
        <f>IFERROR(VLOOKUP(A13,Sheet1!$A$4:$N$2722,10,1),"-")</f>
        <v>1200</v>
      </c>
      <c r="H13" s="55">
        <f>IFERROR(VLOOKUP(A13,Sheet1!$A$4:$N$2722,11,1),"-")</f>
        <v>2000</v>
      </c>
      <c r="I13" s="26">
        <f>IFERROR(VLOOKUP($A13,Sheet1!$A$4:$H$2722,8,1),"-")</f>
        <v>7.65</v>
      </c>
      <c r="J13" s="146">
        <f>I13-(I13*Cuprins!$H$11)</f>
        <v>7.65</v>
      </c>
      <c r="K13" s="8"/>
      <c r="L13" s="647"/>
    </row>
    <row r="14" spans="1:12" ht="15" customHeight="1" x14ac:dyDescent="0.3">
      <c r="A14" s="107">
        <f>Sheet1!A5</f>
        <v>101020102200</v>
      </c>
      <c r="B14" s="598" t="str">
        <f>IFERROR(VLOOKUP(A14,Sheet1!$A$4:$H$2722,5,0),"-")</f>
        <v>Placa Standard KN GKB 9,5x1200x2500</v>
      </c>
      <c r="C14" s="593" t="e">
        <f>VLOOKUP(#REF!,Sheet1!$A$4:$H$2722,7,1)</f>
        <v>#REF!</v>
      </c>
      <c r="D14" s="599" t="e">
        <f>VLOOKUP(#REF!,Sheet1!$A$4:$H$2722,7,1)</f>
        <v>#REF!</v>
      </c>
      <c r="E14" s="41" t="str">
        <f>IFERROR(VLOOKUP(A14,Sheet1!$A$4:$N$2722,7,1),"-")</f>
        <v xml:space="preserve">mp </v>
      </c>
      <c r="F14" s="56">
        <f>IFERROR(VLOOKUP(A14,Sheet1!$A$4:$N$2722,9,1),"-")</f>
        <v>9.5</v>
      </c>
      <c r="G14" s="38">
        <f>IFERROR(VLOOKUP(A14,Sheet1!$A$4:$N$2722,10,1),"-")</f>
        <v>1200</v>
      </c>
      <c r="H14" s="57">
        <f>IFERROR(VLOOKUP(A14,Sheet1!$A$4:$N$2722,11,1),"-")</f>
        <v>2500</v>
      </c>
      <c r="I14" s="300">
        <f>IFERROR(VLOOKUP($A14,Sheet1!$A$4:$H$2722,8,1),"-")</f>
        <v>7.65</v>
      </c>
      <c r="J14" s="301">
        <f>I14-(I14*Cuprins!$H$11)</f>
        <v>7.65</v>
      </c>
      <c r="L14" s="647"/>
    </row>
    <row r="15" spans="1:12" ht="15" customHeight="1" x14ac:dyDescent="0.3">
      <c r="A15" s="105">
        <f>Sheet1!A6</f>
        <v>101020102500</v>
      </c>
      <c r="B15" s="594" t="str">
        <f>IFERROR(VLOOKUP(A15,Sheet1!$A$4:$H$2722,5,0),"-")</f>
        <v>Placa Standard KN GKB 9,5x1200x2600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 xml:space="preserve">mp </v>
      </c>
      <c r="F15" s="39">
        <f>IFERROR(VLOOKUP(A15,Sheet1!$A$4:$N$2722,9,1),"-")</f>
        <v>9.5</v>
      </c>
      <c r="G15" s="58">
        <f>IFERROR(VLOOKUP(A15,Sheet1!$A$4:$N$2722,10,1),"-")</f>
        <v>1200</v>
      </c>
      <c r="H15" s="39">
        <f>IFERROR(VLOOKUP(A15,Sheet1!$A$4:$N$2722,11,1),"-")</f>
        <v>2600</v>
      </c>
      <c r="I15" s="26">
        <f>IFERROR(VLOOKUP($A15,Sheet1!$A$4:$H$2722,8,1),"-")</f>
        <v>7.65</v>
      </c>
      <c r="J15" s="146">
        <f>I15-(I15*Cuprins!$H$11)</f>
        <v>7.65</v>
      </c>
      <c r="L15" s="647"/>
    </row>
    <row r="16" spans="1:12" ht="15" customHeight="1" x14ac:dyDescent="0.3">
      <c r="A16" s="108"/>
      <c r="B16" s="614" t="str">
        <f>IFERROR(VLOOKUP(A16,Sheet1!$A$4:$H$2722,5,0),"-")</f>
        <v>-</v>
      </c>
      <c r="C16" s="609" t="e">
        <f>VLOOKUP(#REF!,Sheet1!$A$4:$H$2722,7,1)</f>
        <v>#REF!</v>
      </c>
      <c r="D16" s="615" t="e">
        <f>VLOOKUP(#REF!,Sheet1!$A$4:$H$2722,7,1)</f>
        <v>#REF!</v>
      </c>
      <c r="E16" s="45" t="str">
        <f>IFERROR(VLOOKUP(A16,Sheet1!$A$4:$N$2722,7,1),"-")</f>
        <v>-</v>
      </c>
      <c r="F16" s="28" t="str">
        <f>IFERROR(VLOOKUP(A16,Sheet1!$A$4:$N$2722,9,1),"-")</f>
        <v>-</v>
      </c>
      <c r="G16" s="44" t="str">
        <f>IFERROR(VLOOKUP(A16,Sheet1!$A$4:$N$2722,10,1),"-")</f>
        <v>-</v>
      </c>
      <c r="H16" s="44" t="str">
        <f>IFERROR(VLOOKUP(A16,Sheet1!$A$4:$N$2722,11,1),"-")</f>
        <v>-</v>
      </c>
      <c r="I16" s="302" t="str">
        <f>IFERROR(VLOOKUP($A16,Sheet1!$A$4:$H$2722,8,1),"-")</f>
        <v>-</v>
      </c>
      <c r="J16" s="303"/>
      <c r="L16" s="647"/>
    </row>
    <row r="17" spans="1:12" ht="15" customHeight="1" x14ac:dyDescent="0.3">
      <c r="A17" s="13"/>
      <c r="C17" s="13"/>
      <c r="D17" s="13"/>
      <c r="E17" s="13"/>
      <c r="F17" s="13"/>
      <c r="H17" s="13"/>
      <c r="I17" s="13"/>
      <c r="J17" s="149"/>
      <c r="K17" s="7"/>
      <c r="L17" s="494">
        <f>'Cost de transport'!K18+1</f>
        <v>5</v>
      </c>
    </row>
    <row r="18" spans="1:12" ht="15" customHeight="1" x14ac:dyDescent="0.3">
      <c r="A18" s="667"/>
      <c r="B18" s="669" t="s">
        <v>3000</v>
      </c>
      <c r="C18" s="669"/>
      <c r="D18" s="669"/>
      <c r="E18" s="669"/>
      <c r="F18" s="669"/>
      <c r="G18" s="669"/>
      <c r="H18" s="669"/>
      <c r="I18" s="671"/>
      <c r="J18" s="672"/>
      <c r="K18" s="9"/>
      <c r="L18" s="494"/>
    </row>
    <row r="19" spans="1:12" ht="15" customHeight="1" x14ac:dyDescent="0.3">
      <c r="A19" s="668"/>
      <c r="B19" s="670"/>
      <c r="C19" s="670"/>
      <c r="D19" s="670"/>
      <c r="E19" s="670"/>
      <c r="F19" s="670"/>
      <c r="G19" s="670"/>
      <c r="H19" s="670"/>
      <c r="I19" s="673"/>
      <c r="J19" s="674"/>
      <c r="K19" s="9"/>
      <c r="L19" s="648" t="s">
        <v>3001</v>
      </c>
    </row>
    <row r="20" spans="1:12" ht="15" customHeight="1" x14ac:dyDescent="0.3">
      <c r="A20" s="520" t="s">
        <v>2989</v>
      </c>
      <c r="B20" s="630" t="s">
        <v>2996</v>
      </c>
      <c r="C20" s="631"/>
      <c r="D20" s="631"/>
      <c r="E20" s="636" t="s">
        <v>3035</v>
      </c>
      <c r="F20" s="639" t="s">
        <v>2991</v>
      </c>
      <c r="G20" s="639" t="s">
        <v>2990</v>
      </c>
      <c r="H20" s="642" t="s">
        <v>3010</v>
      </c>
      <c r="I20" s="497" t="s">
        <v>3430</v>
      </c>
      <c r="J20" s="645" t="s">
        <v>3431</v>
      </c>
      <c r="L20" s="648"/>
    </row>
    <row r="21" spans="1:12" ht="15" customHeight="1" x14ac:dyDescent="0.3">
      <c r="A21" s="521"/>
      <c r="B21" s="632"/>
      <c r="C21" s="633"/>
      <c r="D21" s="633"/>
      <c r="E21" s="637"/>
      <c r="F21" s="640"/>
      <c r="G21" s="640"/>
      <c r="H21" s="643"/>
      <c r="I21" s="499"/>
      <c r="J21" s="646"/>
      <c r="L21" s="648"/>
    </row>
    <row r="22" spans="1:12" ht="15" customHeight="1" x14ac:dyDescent="0.3">
      <c r="A22" s="521"/>
      <c r="B22" s="634"/>
      <c r="C22" s="635"/>
      <c r="D22" s="635"/>
      <c r="E22" s="638"/>
      <c r="F22" s="641"/>
      <c r="G22" s="641"/>
      <c r="H22" s="644"/>
      <c r="I22" s="499"/>
      <c r="J22" s="646"/>
      <c r="L22" s="648"/>
    </row>
    <row r="23" spans="1:12" ht="15" customHeight="1" x14ac:dyDescent="0.3">
      <c r="A23" s="117">
        <f>Sheet1!A7</f>
        <v>101020201000</v>
      </c>
      <c r="B23" s="577" t="str">
        <f>IFERROR(VLOOKUP(A23,Sheet1!$A$4:$H$2722,5,0),"-")</f>
        <v>Placa Standard KN GKB 12,5x1200x2000</v>
      </c>
      <c r="C23" s="578" t="e">
        <f>VLOOKUP(#REF!,Sheet1!$A$4:$H$2722,7,1)</f>
        <v>#REF!</v>
      </c>
      <c r="D23" s="592" t="e">
        <f>VLOOKUP(#REF!,Sheet1!$A$4:$H$2722,7,1)</f>
        <v>#REF!</v>
      </c>
      <c r="E23" s="30" t="str">
        <f>IFERROR(VLOOKUP(A23,Sheet1!$A$4:$N$2722,7,1),"-")</f>
        <v xml:space="preserve">mp </v>
      </c>
      <c r="F23" s="55" t="str">
        <f>IFERROR(VLOOKUP(A23,Sheet1!$A$4:$N$2722,9,1),"-")</f>
        <v>12.5</v>
      </c>
      <c r="G23" s="55">
        <f>IFERROR(VLOOKUP(A23,Sheet1!$A$4:$N$2722,10,1),"-")</f>
        <v>1200</v>
      </c>
      <c r="H23" s="55">
        <f>IFERROR(VLOOKUP(A23,Sheet1!$A$4:$N$2722,11,1),"-")</f>
        <v>2000</v>
      </c>
      <c r="I23" s="26">
        <f>IFERROR(VLOOKUP($A23,Sheet1!$A$4:$H$2722,8,1),"-")</f>
        <v>8.93</v>
      </c>
      <c r="J23" s="146">
        <f>I23-(I23*Cuprins!$H$11)</f>
        <v>8.93</v>
      </c>
      <c r="K23" s="9"/>
      <c r="L23" s="648"/>
    </row>
    <row r="24" spans="1:12" ht="15" customHeight="1" x14ac:dyDescent="0.3">
      <c r="A24" s="107">
        <f>Sheet1!A8</f>
        <v>101020202500</v>
      </c>
      <c r="B24" s="598" t="str">
        <f>IFERROR(VLOOKUP(A24,Sheet1!$A$4:$H$2722,5,0),"-")</f>
        <v>Placa Standard KN GKB 12,5x1200x2600</v>
      </c>
      <c r="C24" s="593" t="e">
        <f>VLOOKUP(#REF!,Sheet1!$A$4:$H$2722,7,1)</f>
        <v>#REF!</v>
      </c>
      <c r="D24" s="599" t="e">
        <f>VLOOKUP(#REF!,Sheet1!$A$4:$H$2722,7,1)</f>
        <v>#REF!</v>
      </c>
      <c r="E24" s="41" t="str">
        <f>IFERROR(VLOOKUP(A24,Sheet1!$A$4:$N$2722,7,1),"-")</f>
        <v xml:space="preserve">mp </v>
      </c>
      <c r="F24" s="56" t="str">
        <f>IFERROR(VLOOKUP(A24,Sheet1!$A$4:$N$2722,9,1),"-")</f>
        <v>12.5</v>
      </c>
      <c r="G24" s="38">
        <f>IFERROR(VLOOKUP(A24,Sheet1!$A$4:$N$2722,10,1),"-")</f>
        <v>1200</v>
      </c>
      <c r="H24" s="56">
        <f>IFERROR(VLOOKUP(A24,Sheet1!$A$4:$N$2722,11,1),"-")</f>
        <v>2600</v>
      </c>
      <c r="I24" s="25">
        <f>IFERROR(VLOOKUP($A24,Sheet1!$A$4:$H$2722,8,1),"-")</f>
        <v>8.93</v>
      </c>
      <c r="J24" s="150">
        <f>I24-(I24*Cuprins!$H$11)</f>
        <v>8.93</v>
      </c>
      <c r="K24" s="9"/>
      <c r="L24" s="648"/>
    </row>
    <row r="25" spans="1:12" ht="15" customHeight="1" x14ac:dyDescent="0.3">
      <c r="A25" s="105">
        <f>Sheet1!A9</f>
        <v>101020203500</v>
      </c>
      <c r="B25" s="594" t="str">
        <f>IFERROR(VLOOKUP(A25,Sheet1!$A$4:$H$2722,5,0),"-")</f>
        <v>Placa Standard KN GKB 12,5x1200x3000</v>
      </c>
      <c r="C25" s="595" t="e">
        <f>VLOOKUP(#REF!,Sheet1!$A$4:$H$2722,7,1)</f>
        <v>#REF!</v>
      </c>
      <c r="D25" s="596" t="e">
        <f>VLOOKUP(#REF!,Sheet1!$A$4:$H$2722,7,1)</f>
        <v>#REF!</v>
      </c>
      <c r="E25" s="31" t="str">
        <f>IFERROR(VLOOKUP(A25,Sheet1!$A$4:$N$2722,7,1),"-")</f>
        <v xml:space="preserve">mp </v>
      </c>
      <c r="F25" s="39" t="str">
        <f>IFERROR(VLOOKUP(A25,Sheet1!$A$4:$N$2722,9,1),"-")</f>
        <v>12.5</v>
      </c>
      <c r="G25" s="58">
        <f>IFERROR(VLOOKUP(A25,Sheet1!$A$4:$N$2722,10,1),"-")</f>
        <v>1200</v>
      </c>
      <c r="H25" s="39">
        <f>IFERROR(VLOOKUP(A25,Sheet1!$A$4:$N$2722,11,1),"-")</f>
        <v>3000</v>
      </c>
      <c r="I25" s="26">
        <f>IFERROR(VLOOKUP($A25,Sheet1!$A$4:$H$2722,8,1),"-")</f>
        <v>8.93</v>
      </c>
      <c r="J25" s="146">
        <f>I25-(I25*Cuprins!$H$11)</f>
        <v>8.93</v>
      </c>
      <c r="K25" s="9"/>
      <c r="L25" s="648"/>
    </row>
    <row r="26" spans="1:12" ht="15" customHeight="1" x14ac:dyDescent="0.3">
      <c r="A26" s="108">
        <f>Sheet1!A10</f>
        <v>101020302500</v>
      </c>
      <c r="B26" s="614" t="str">
        <f>IFERROR(VLOOKUP(A26,Sheet1!$A$4:$H$2722,5,0),"-")</f>
        <v>Placa Standard KN GKB 15x1200x2600</v>
      </c>
      <c r="C26" s="609" t="e">
        <f>VLOOKUP(#REF!,Sheet1!$A$4:$H$2722,7,1)</f>
        <v>#REF!</v>
      </c>
      <c r="D26" s="615" t="e">
        <f>VLOOKUP(#REF!,Sheet1!$A$4:$H$2722,7,1)</f>
        <v>#REF!</v>
      </c>
      <c r="E26" s="45" t="str">
        <f>IFERROR(VLOOKUP(A26,Sheet1!$A$4:$N$2722,7,1),"-")</f>
        <v xml:space="preserve">mp </v>
      </c>
      <c r="F26" s="35">
        <f>IFERROR(VLOOKUP(A26,Sheet1!$A$4:$N$2722,9,1),"-")</f>
        <v>15</v>
      </c>
      <c r="G26" s="59">
        <f>IFERROR(VLOOKUP(A26,Sheet1!$A$4:$N$2722,10,1),"-")</f>
        <v>1200</v>
      </c>
      <c r="H26" s="59">
        <f>IFERROR(VLOOKUP(A26,Sheet1!$A$4:$N$2722,11,1),"-")</f>
        <v>2600</v>
      </c>
      <c r="I26" s="43">
        <f>IFERROR(VLOOKUP($A26,Sheet1!$A$4:$H$2722,8,1),"-")</f>
        <v>13.8</v>
      </c>
      <c r="J26" s="418">
        <f>I26-(I26*Cuprins!$H$11)</f>
        <v>13.8</v>
      </c>
      <c r="K26" s="9"/>
      <c r="L26" s="648"/>
    </row>
    <row r="27" spans="1:12" ht="15" customHeight="1" x14ac:dyDescent="0.3">
      <c r="I27" s="61"/>
      <c r="K27" s="9"/>
      <c r="L27" s="648"/>
    </row>
    <row r="28" spans="1:12" ht="15" customHeight="1" x14ac:dyDescent="0.3">
      <c r="A28" s="667"/>
      <c r="B28" s="669" t="s">
        <v>2999</v>
      </c>
      <c r="C28" s="669"/>
      <c r="D28" s="669"/>
      <c r="E28" s="669"/>
      <c r="F28" s="669"/>
      <c r="G28" s="669"/>
      <c r="H28" s="669"/>
      <c r="I28" s="671"/>
      <c r="J28" s="672"/>
      <c r="K28" s="9"/>
      <c r="L28" s="648"/>
    </row>
    <row r="29" spans="1:12" ht="15" customHeight="1" x14ac:dyDescent="0.3">
      <c r="A29" s="668"/>
      <c r="B29" s="670"/>
      <c r="C29" s="670"/>
      <c r="D29" s="670"/>
      <c r="E29" s="670"/>
      <c r="F29" s="670"/>
      <c r="G29" s="670"/>
      <c r="H29" s="670"/>
      <c r="I29" s="673"/>
      <c r="J29" s="674"/>
      <c r="K29" s="9"/>
      <c r="L29" s="648"/>
    </row>
    <row r="30" spans="1:12" ht="15" customHeight="1" x14ac:dyDescent="0.3">
      <c r="A30" s="520" t="s">
        <v>2989</v>
      </c>
      <c r="B30" s="630" t="s">
        <v>2996</v>
      </c>
      <c r="C30" s="631"/>
      <c r="D30" s="631"/>
      <c r="E30" s="636" t="s">
        <v>3035</v>
      </c>
      <c r="F30" s="639" t="s">
        <v>2991</v>
      </c>
      <c r="G30" s="639" t="s">
        <v>2990</v>
      </c>
      <c r="H30" s="642" t="s">
        <v>3010</v>
      </c>
      <c r="I30" s="497" t="s">
        <v>3430</v>
      </c>
      <c r="J30" s="645" t="s">
        <v>3431</v>
      </c>
      <c r="L30" s="648"/>
    </row>
    <row r="31" spans="1:12" ht="15" customHeight="1" x14ac:dyDescent="0.3">
      <c r="A31" s="521"/>
      <c r="B31" s="632"/>
      <c r="C31" s="633"/>
      <c r="D31" s="633"/>
      <c r="E31" s="637"/>
      <c r="F31" s="640"/>
      <c r="G31" s="640"/>
      <c r="H31" s="643"/>
      <c r="I31" s="499"/>
      <c r="J31" s="646"/>
      <c r="L31" s="648"/>
    </row>
    <row r="32" spans="1:12" ht="15" customHeight="1" x14ac:dyDescent="0.3">
      <c r="A32" s="521"/>
      <c r="B32" s="634"/>
      <c r="C32" s="635"/>
      <c r="D32" s="635"/>
      <c r="E32" s="638"/>
      <c r="F32" s="641"/>
      <c r="G32" s="641"/>
      <c r="H32" s="644"/>
      <c r="I32" s="499"/>
      <c r="J32" s="646"/>
      <c r="L32" s="648"/>
    </row>
    <row r="33" spans="1:12" ht="15" customHeight="1" x14ac:dyDescent="0.3">
      <c r="A33" s="118">
        <f>Sheet1!A11</f>
        <v>101020401000</v>
      </c>
      <c r="B33" s="577" t="str">
        <f>IFERROR(VLOOKUP(A33,Sheet1!$A$4:$H$2722,5,0),"-")</f>
        <v>Placa Hidrofuga KN GKB-I 12,5x1200x2000</v>
      </c>
      <c r="C33" s="578" t="e">
        <f>VLOOKUP(#REF!,Sheet1!$A$4:$H$2722,7,1)</f>
        <v>#REF!</v>
      </c>
      <c r="D33" s="592" t="e">
        <f>VLOOKUP(#REF!,Sheet1!$A$4:$H$2722,7,1)</f>
        <v>#REF!</v>
      </c>
      <c r="E33" s="30" t="str">
        <f>IFERROR(VLOOKUP(A33,Sheet1!$A$4:$N$2722,7,1),"-")</f>
        <v xml:space="preserve">mp </v>
      </c>
      <c r="F33" s="55">
        <f>IFERROR(VLOOKUP(A33,Sheet1!$A$4:$N$2722,9,1),"-")</f>
        <v>12.5</v>
      </c>
      <c r="G33" s="55">
        <f>IFERROR(VLOOKUP(A33,Sheet1!$A$4:$N$2722,10,1),"-")</f>
        <v>1200</v>
      </c>
      <c r="H33" s="55">
        <f>IFERROR(VLOOKUP(A33,Sheet1!$A$4:$N$2722,11,1),"-")</f>
        <v>2000</v>
      </c>
      <c r="I33" s="26">
        <f>IFERROR(VLOOKUP($A33,Sheet1!$A$4:$H$2722,8,1),"-")</f>
        <v>13.21</v>
      </c>
      <c r="J33" s="146">
        <f>I33-(I33*Cuprins!$H$11)</f>
        <v>13.21</v>
      </c>
      <c r="L33" s="648"/>
    </row>
    <row r="34" spans="1:12" ht="15" customHeight="1" x14ac:dyDescent="0.3">
      <c r="A34" s="121">
        <f>Sheet1!A12</f>
        <v>101020402500</v>
      </c>
      <c r="B34" s="598" t="str">
        <f>IFERROR(VLOOKUP(A34,Sheet1!$A$4:$H$2722,5,0),"-")</f>
        <v>Placa Hidrofuga KN GKB-I 12,5x1200x2600</v>
      </c>
      <c r="C34" s="593" t="e">
        <f>VLOOKUP(#REF!,Sheet1!$A$4:$H$2722,7,1)</f>
        <v>#REF!</v>
      </c>
      <c r="D34" s="599" t="e">
        <f>VLOOKUP(#REF!,Sheet1!$A$4:$H$2722,7,1)</f>
        <v>#REF!</v>
      </c>
      <c r="E34" s="41" t="str">
        <f>IFERROR(VLOOKUP(A34,Sheet1!$A$4:$N$2722,7,1),"-")</f>
        <v xml:space="preserve">mp </v>
      </c>
      <c r="F34" s="56" t="str">
        <f>IFERROR(VLOOKUP(A34,Sheet1!$A$4:$N$2722,9,1),"-")</f>
        <v>12.5</v>
      </c>
      <c r="G34" s="38">
        <f>IFERROR(VLOOKUP(A34,Sheet1!$A$4:$N$2722,10,1),"-")</f>
        <v>1200</v>
      </c>
      <c r="H34" s="56">
        <f>IFERROR(VLOOKUP(A34,Sheet1!$A$4:$N$2722,11,1),"-")</f>
        <v>2600</v>
      </c>
      <c r="I34" s="25">
        <f>IFERROR(VLOOKUP($A34,Sheet1!$A$4:$H$2722,8,1),"-")</f>
        <v>13.21</v>
      </c>
      <c r="J34" s="150">
        <f>I34-(I34*Cuprins!$H$11)</f>
        <v>13.21</v>
      </c>
      <c r="L34" s="648"/>
    </row>
    <row r="35" spans="1:12" ht="15" customHeight="1" x14ac:dyDescent="0.3">
      <c r="A35" s="122">
        <f>Sheet1!A13</f>
        <v>101020403500</v>
      </c>
      <c r="B35" s="594" t="str">
        <f>IFERROR(VLOOKUP(A35,Sheet1!$A$4:$H$2722,5,0),"-")</f>
        <v>Placa hidrofuga KN GKB-I 12,5x1200x3000</v>
      </c>
      <c r="C35" s="595" t="e">
        <f>VLOOKUP(#REF!,Sheet1!$A$4:$H$2722,7,1)</f>
        <v>#REF!</v>
      </c>
      <c r="D35" s="596" t="e">
        <f>VLOOKUP(#REF!,Sheet1!$A$4:$H$2722,7,1)</f>
        <v>#REF!</v>
      </c>
      <c r="E35" s="31" t="str">
        <f>IFERROR(VLOOKUP(A35,Sheet1!$A$4:$N$2722,7,1),"-")</f>
        <v xml:space="preserve">mp </v>
      </c>
      <c r="F35" s="39">
        <f>IFERROR(VLOOKUP(A35,Sheet1!$A$4:$N$2722,9,1),"-")</f>
        <v>12.5</v>
      </c>
      <c r="G35" s="58">
        <f>IFERROR(VLOOKUP(A35,Sheet1!$A$4:$N$2722,10,1),"-")</f>
        <v>1200</v>
      </c>
      <c r="H35" s="39">
        <f>IFERROR(VLOOKUP(A35,Sheet1!$A$4:$N$2722,11,1),"-")</f>
        <v>3000</v>
      </c>
      <c r="I35" s="26">
        <f>IFERROR(VLOOKUP($A35,Sheet1!$A$4:$H$2722,8,1),"-")</f>
        <v>13.21</v>
      </c>
      <c r="J35" s="146">
        <f>I35-(I35*Cuprins!$H$11)</f>
        <v>13.21</v>
      </c>
      <c r="K35" s="7"/>
      <c r="L35" s="648"/>
    </row>
    <row r="36" spans="1:12" ht="15" customHeight="1" x14ac:dyDescent="0.3">
      <c r="A36" s="119" t="s">
        <v>2994</v>
      </c>
      <c r="B36" s="610" t="str">
        <f>IFERROR(VLOOKUP(A36,Sheet1!$A$4:$H$2722,5,0),"-")</f>
        <v>-</v>
      </c>
      <c r="C36" s="597" t="e">
        <f>VLOOKUP(#REF!,Sheet1!$A$4:$H$2722,7,1)</f>
        <v>#REF!</v>
      </c>
      <c r="D36" s="622" t="e">
        <f>VLOOKUP(#REF!,Sheet1!$A$4:$H$2722,7,1)</f>
        <v>#REF!</v>
      </c>
      <c r="E36" s="45" t="str">
        <f>IFERROR(VLOOKUP(A36,Sheet1!$A$4:$N$2722,7,1),"-")</f>
        <v>-</v>
      </c>
      <c r="F36" s="35" t="str">
        <f>IFERROR(VLOOKUP(A36,Sheet1!$A$4:$N$2722,9,1),"-")</f>
        <v>-</v>
      </c>
      <c r="G36" s="59" t="str">
        <f>IFERROR(VLOOKUP(A36,Sheet1!$A$4:$N$2722,10,1),"-")</f>
        <v>-</v>
      </c>
      <c r="H36" s="59" t="str">
        <f>IFERROR(VLOOKUP(A36,Sheet1!$A$4:$N$2722,11,1),"-")</f>
        <v>-</v>
      </c>
      <c r="I36" s="43" t="str">
        <f>IFERROR(VLOOKUP($A36,Sheet1!$A$4:$H$2722,8,1),"-")</f>
        <v>-</v>
      </c>
      <c r="J36" s="148" t="str">
        <f>IFERROR(VLOOKUP($A36,Sheet1!$A$4:$H$2722,8,1),"-")</f>
        <v>-</v>
      </c>
      <c r="L36" s="648"/>
    </row>
    <row r="37" spans="1:12" ht="15" customHeight="1" x14ac:dyDescent="0.3">
      <c r="L37" s="648"/>
    </row>
    <row r="38" spans="1:12" ht="15" customHeight="1" x14ac:dyDescent="0.3">
      <c r="A38" s="667"/>
      <c r="B38" s="669" t="s">
        <v>2997</v>
      </c>
      <c r="C38" s="669"/>
      <c r="D38" s="669"/>
      <c r="E38" s="669"/>
      <c r="F38" s="669"/>
      <c r="G38" s="669"/>
      <c r="H38" s="669"/>
      <c r="I38" s="671"/>
      <c r="J38" s="672"/>
      <c r="K38" s="9"/>
      <c r="L38" s="648"/>
    </row>
    <row r="39" spans="1:12" ht="15" customHeight="1" x14ac:dyDescent="0.3">
      <c r="A39" s="668"/>
      <c r="B39" s="670"/>
      <c r="C39" s="670"/>
      <c r="D39" s="670"/>
      <c r="E39" s="670"/>
      <c r="F39" s="670"/>
      <c r="G39" s="670"/>
      <c r="H39" s="670"/>
      <c r="I39" s="673"/>
      <c r="J39" s="674"/>
      <c r="K39" s="9"/>
      <c r="L39" s="648"/>
    </row>
    <row r="40" spans="1:12" ht="15" customHeight="1" x14ac:dyDescent="0.3">
      <c r="A40" s="520" t="s">
        <v>2989</v>
      </c>
      <c r="B40" s="630" t="s">
        <v>2996</v>
      </c>
      <c r="C40" s="631"/>
      <c r="D40" s="631"/>
      <c r="E40" s="636" t="s">
        <v>3035</v>
      </c>
      <c r="F40" s="639" t="s">
        <v>2991</v>
      </c>
      <c r="G40" s="639" t="s">
        <v>2990</v>
      </c>
      <c r="H40" s="642" t="s">
        <v>3010</v>
      </c>
      <c r="I40" s="497" t="s">
        <v>3430</v>
      </c>
      <c r="J40" s="645" t="s">
        <v>3431</v>
      </c>
      <c r="L40" s="648"/>
    </row>
    <row r="41" spans="1:12" ht="15" customHeight="1" x14ac:dyDescent="0.3">
      <c r="A41" s="521"/>
      <c r="B41" s="632"/>
      <c r="C41" s="633"/>
      <c r="D41" s="633"/>
      <c r="E41" s="637"/>
      <c r="F41" s="640"/>
      <c r="G41" s="640"/>
      <c r="H41" s="643"/>
      <c r="I41" s="499"/>
      <c r="J41" s="646"/>
      <c r="L41" s="648"/>
    </row>
    <row r="42" spans="1:12" ht="15" customHeight="1" x14ac:dyDescent="0.3">
      <c r="A42" s="521"/>
      <c r="B42" s="634"/>
      <c r="C42" s="635"/>
      <c r="D42" s="635"/>
      <c r="E42" s="638"/>
      <c r="F42" s="641"/>
      <c r="G42" s="641"/>
      <c r="H42" s="644"/>
      <c r="I42" s="499"/>
      <c r="J42" s="646"/>
      <c r="L42" s="648"/>
    </row>
    <row r="43" spans="1:12" ht="15" customHeight="1" x14ac:dyDescent="0.3">
      <c r="A43" s="118">
        <f>Sheet1!A14</f>
        <v>101020501000</v>
      </c>
      <c r="B43" s="577" t="str">
        <f>IFERROR(VLOOKUP(A43,Sheet1!$A$4:$H$2722,5,0),"-")</f>
        <v>Placa ignifuga KN GKF 12,5x1200x2000</v>
      </c>
      <c r="C43" s="578" t="e">
        <f>VLOOKUP(#REF!,Sheet1!$A$4:$H$2722,7,1)</f>
        <v>#REF!</v>
      </c>
      <c r="D43" s="592" t="e">
        <f>VLOOKUP(#REF!,Sheet1!$A$4:$H$2722,7,1)</f>
        <v>#REF!</v>
      </c>
      <c r="E43" s="30" t="str">
        <f>IFERROR(VLOOKUP(A43,Sheet1!$A$4:$N$2722,7,1),"-")</f>
        <v xml:space="preserve">mp </v>
      </c>
      <c r="F43" s="55">
        <f>IFERROR(VLOOKUP(A43,Sheet1!$A$4:$N$2722,9,1),"-")</f>
        <v>12.5</v>
      </c>
      <c r="G43" s="55">
        <f>IFERROR(VLOOKUP(A43,Sheet1!$A$4:$N$2722,10,1),"-")</f>
        <v>1200</v>
      </c>
      <c r="H43" s="55">
        <f>IFERROR(VLOOKUP(A43,Sheet1!$A$4:$N$2722,11,1),"-")</f>
        <v>2600</v>
      </c>
      <c r="I43" s="26">
        <f>IFERROR(VLOOKUP($A43,Sheet1!$A$4:$H$2722,8,1),"-")</f>
        <v>13</v>
      </c>
      <c r="J43" s="146">
        <f>I43-(I43*Cuprins!$H$11)</f>
        <v>13</v>
      </c>
      <c r="L43" s="648"/>
    </row>
    <row r="44" spans="1:12" ht="15" customHeight="1" x14ac:dyDescent="0.3">
      <c r="A44" s="121">
        <f>Sheet1!A15</f>
        <v>101020502500</v>
      </c>
      <c r="B44" s="598" t="str">
        <f>IFERROR(VLOOKUP(A44,Sheet1!$A$4:$H$2722,5,0),"-")</f>
        <v>Placa ignifuga KN GKF 12,5x1200x2600</v>
      </c>
      <c r="C44" s="593" t="e">
        <f>VLOOKUP(#REF!,Sheet1!$A$4:$H$2722,7,1)</f>
        <v>#REF!</v>
      </c>
      <c r="D44" s="599" t="e">
        <f>VLOOKUP(#REF!,Sheet1!$A$4:$H$2722,7,1)</f>
        <v>#REF!</v>
      </c>
      <c r="E44" s="41" t="str">
        <f>IFERROR(VLOOKUP(A44,Sheet1!$A$4:$N$2722,7,1),"-")</f>
        <v xml:space="preserve">mp </v>
      </c>
      <c r="F44" s="56">
        <f>IFERROR(VLOOKUP(A44,Sheet1!$A$4:$N$2722,9,1),"-")</f>
        <v>12.5</v>
      </c>
      <c r="G44" s="38">
        <f>IFERROR(VLOOKUP(A44,Sheet1!$A$4:$N$2722,10,1),"-")</f>
        <v>1200</v>
      </c>
      <c r="H44" s="56">
        <f>IFERROR(VLOOKUP(A44,Sheet1!$A$4:$N$2722,11,1),"-")</f>
        <v>2600</v>
      </c>
      <c r="I44" s="25">
        <f>IFERROR(VLOOKUP($A44,Sheet1!$A$4:$H$2722,8,1),"-")</f>
        <v>13</v>
      </c>
      <c r="J44" s="150">
        <f>I44-(I44*Cuprins!$H$11)</f>
        <v>13</v>
      </c>
      <c r="L44" s="648"/>
    </row>
    <row r="45" spans="1:12" ht="15" customHeight="1" x14ac:dyDescent="0.3">
      <c r="A45" s="122">
        <f>Sheet1!A16</f>
        <v>101020503500</v>
      </c>
      <c r="B45" s="594" t="str">
        <f>IFERROR(VLOOKUP(A45,Sheet1!$A$4:$H$2722,5,0),"-")</f>
        <v>Placa ignifuga KN GKF 12,5x1200x3000</v>
      </c>
      <c r="C45" s="595" t="e">
        <f>VLOOKUP(#REF!,Sheet1!$A$4:$H$2722,7,1)</f>
        <v>#REF!</v>
      </c>
      <c r="D45" s="596" t="e">
        <f>VLOOKUP(#REF!,Sheet1!$A$4:$H$2722,7,1)</f>
        <v>#REF!</v>
      </c>
      <c r="E45" s="31" t="str">
        <f>IFERROR(VLOOKUP(A45,Sheet1!$A$4:$N$2722,7,1),"-")</f>
        <v xml:space="preserve">mp </v>
      </c>
      <c r="F45" s="39">
        <f>IFERROR(VLOOKUP(A45,Sheet1!$A$4:$N$2722,9,1),"-")</f>
        <v>12.5</v>
      </c>
      <c r="G45" s="58">
        <f>IFERROR(VLOOKUP(A45,Sheet1!$A$4:$N$2722,10,1),"-")</f>
        <v>1200</v>
      </c>
      <c r="H45" s="39">
        <f>IFERROR(VLOOKUP(A45,Sheet1!$A$4:$N$2722,11,1),"-")</f>
        <v>3000</v>
      </c>
      <c r="I45" s="26">
        <f>IFERROR(VLOOKUP($A45,Sheet1!$A$4:$H$2722,8,1),"-")</f>
        <v>13</v>
      </c>
      <c r="J45" s="146">
        <f>I45-(I45*Cuprins!$H$11)</f>
        <v>13</v>
      </c>
      <c r="K45" s="7"/>
      <c r="L45" s="648"/>
    </row>
    <row r="46" spans="1:12" ht="15" customHeight="1" x14ac:dyDescent="0.3">
      <c r="A46" s="119" t="s">
        <v>2994</v>
      </c>
      <c r="B46" s="610" t="str">
        <f>IFERROR(VLOOKUP(A46,Sheet1!$A$4:$H$2722,5,0),"-")</f>
        <v>-</v>
      </c>
      <c r="C46" s="597" t="e">
        <f>VLOOKUP(#REF!,Sheet1!$A$4:$H$2722,7,1)</f>
        <v>#REF!</v>
      </c>
      <c r="D46" s="622" t="e">
        <f>VLOOKUP(#REF!,Sheet1!$A$4:$H$2722,7,1)</f>
        <v>#REF!</v>
      </c>
      <c r="E46" s="45" t="str">
        <f>IFERROR(VLOOKUP(A46,Sheet1!$A$4:$N$2722,7,1),"-")</f>
        <v>-</v>
      </c>
      <c r="F46" s="35" t="str">
        <f>IFERROR(VLOOKUP(A46,Sheet1!$A$4:$N$2722,9,1),"-")</f>
        <v>-</v>
      </c>
      <c r="G46" s="59" t="str">
        <f>IFERROR(VLOOKUP(A46,Sheet1!$A$4:$N$2722,10,1),"-")</f>
        <v>-</v>
      </c>
      <c r="H46" s="59" t="str">
        <f>IFERROR(VLOOKUP(A46,Sheet1!$A$4:$N$2722,11,1),"-")</f>
        <v>-</v>
      </c>
      <c r="I46" s="43" t="str">
        <f>IFERROR(VLOOKUP($A46,Sheet1!$A$4:$H$2722,8,1),"-")</f>
        <v>-</v>
      </c>
      <c r="J46" s="148"/>
      <c r="L46" s="648"/>
    </row>
    <row r="47" spans="1:12" ht="15" customHeight="1" x14ac:dyDescent="0.3">
      <c r="A47" s="158"/>
      <c r="B47" s="159"/>
      <c r="C47" s="159"/>
      <c r="D47" s="159"/>
      <c r="E47" s="160"/>
      <c r="F47" s="161"/>
      <c r="G47" s="161"/>
      <c r="H47" s="161"/>
      <c r="I47" s="126"/>
      <c r="J47" s="162"/>
      <c r="L47" s="648"/>
    </row>
    <row r="48" spans="1:12" ht="15" customHeight="1" x14ac:dyDescent="0.3">
      <c r="A48" s="158"/>
      <c r="B48" s="159"/>
      <c r="C48" s="159"/>
      <c r="D48" s="159"/>
      <c r="E48" s="160"/>
      <c r="F48" s="161"/>
      <c r="G48" s="161"/>
      <c r="H48" s="161"/>
      <c r="I48" s="126"/>
      <c r="J48" s="162"/>
      <c r="L48" s="648"/>
    </row>
    <row r="49" spans="1:12" ht="15" customHeight="1" x14ac:dyDescent="0.3">
      <c r="A49" s="158"/>
      <c r="B49" s="159"/>
      <c r="C49" s="159"/>
      <c r="D49" s="159"/>
      <c r="E49" s="160"/>
      <c r="F49" s="161"/>
      <c r="G49" s="161"/>
      <c r="H49" s="161"/>
      <c r="I49" s="126"/>
      <c r="J49" s="162"/>
      <c r="L49" s="648"/>
    </row>
    <row r="50" spans="1:12" ht="15" customHeight="1" x14ac:dyDescent="0.3">
      <c r="A50" s="158"/>
      <c r="B50" s="159"/>
      <c r="C50" s="159"/>
      <c r="D50" s="159"/>
      <c r="E50" s="160"/>
      <c r="F50" s="161"/>
      <c r="G50" s="161"/>
      <c r="H50" s="161"/>
      <c r="I50" s="126"/>
      <c r="J50" s="162"/>
      <c r="L50" s="648"/>
    </row>
    <row r="51" spans="1:12" ht="15" customHeight="1" x14ac:dyDescent="0.3">
      <c r="A51" s="158"/>
      <c r="B51" s="159"/>
      <c r="C51" s="159"/>
      <c r="D51" s="159"/>
      <c r="E51" s="160"/>
      <c r="F51" s="161"/>
      <c r="G51" s="161"/>
      <c r="H51" s="161"/>
      <c r="I51" s="126"/>
      <c r="J51" s="162"/>
      <c r="L51" s="648"/>
    </row>
    <row r="52" spans="1:12" ht="15" customHeight="1" x14ac:dyDescent="0.3">
      <c r="A52" s="158"/>
      <c r="B52" s="159"/>
      <c r="C52" s="159"/>
      <c r="D52" s="159"/>
      <c r="E52" s="160"/>
      <c r="F52" s="161"/>
      <c r="G52" s="161"/>
      <c r="H52" s="161"/>
      <c r="I52" s="126"/>
      <c r="J52" s="162"/>
      <c r="L52" s="648"/>
    </row>
    <row r="53" spans="1:12" ht="15" customHeight="1" x14ac:dyDescent="0.3">
      <c r="A53" s="158"/>
      <c r="B53" s="159"/>
      <c r="C53" s="159"/>
      <c r="D53" s="159"/>
      <c r="E53" s="160"/>
      <c r="F53" s="161"/>
      <c r="G53" s="161"/>
      <c r="H53" s="161"/>
      <c r="I53" s="126"/>
      <c r="J53" s="162"/>
      <c r="L53" s="648"/>
    </row>
    <row r="54" spans="1:12" ht="15" customHeight="1" x14ac:dyDescent="0.3">
      <c r="A54" s="158"/>
      <c r="B54" s="159"/>
      <c r="C54" s="159"/>
      <c r="D54" s="159"/>
      <c r="E54" s="160"/>
      <c r="F54" s="161"/>
      <c r="G54" s="161"/>
      <c r="H54" s="161"/>
      <c r="I54" s="126"/>
      <c r="J54" s="162"/>
      <c r="L54" s="647" t="s">
        <v>2995</v>
      </c>
    </row>
    <row r="55" spans="1:12" ht="15" customHeight="1" x14ac:dyDescent="0.3">
      <c r="A55" s="83"/>
      <c r="B55" s="9"/>
      <c r="C55" s="9"/>
      <c r="D55" s="9"/>
      <c r="E55" s="16"/>
      <c r="F55" s="19"/>
      <c r="G55" s="17"/>
      <c r="H55" s="17"/>
      <c r="I55" s="18"/>
      <c r="J55" s="151"/>
      <c r="L55" s="647"/>
    </row>
    <row r="56" spans="1:12" ht="15" customHeight="1" x14ac:dyDescent="0.3">
      <c r="A56" s="667"/>
      <c r="B56" s="669" t="s">
        <v>2998</v>
      </c>
      <c r="C56" s="669"/>
      <c r="D56" s="669"/>
      <c r="E56" s="669"/>
      <c r="F56" s="669"/>
      <c r="G56" s="669"/>
      <c r="H56" s="669"/>
      <c r="I56" s="671"/>
      <c r="J56" s="672"/>
      <c r="L56" s="647"/>
    </row>
    <row r="57" spans="1:12" ht="15" customHeight="1" x14ac:dyDescent="0.3">
      <c r="A57" s="668"/>
      <c r="B57" s="670"/>
      <c r="C57" s="670"/>
      <c r="D57" s="670"/>
      <c r="E57" s="670"/>
      <c r="F57" s="670"/>
      <c r="G57" s="670"/>
      <c r="H57" s="670"/>
      <c r="I57" s="673"/>
      <c r="J57" s="674"/>
      <c r="L57" s="647"/>
    </row>
    <row r="58" spans="1:12" ht="15" customHeight="1" x14ac:dyDescent="0.3">
      <c r="A58" s="520" t="s">
        <v>2989</v>
      </c>
      <c r="B58" s="630" t="s">
        <v>2996</v>
      </c>
      <c r="C58" s="631"/>
      <c r="D58" s="631"/>
      <c r="E58" s="636" t="s">
        <v>3035</v>
      </c>
      <c r="F58" s="639" t="s">
        <v>2991</v>
      </c>
      <c r="G58" s="639" t="s">
        <v>2990</v>
      </c>
      <c r="H58" s="642" t="s">
        <v>3010</v>
      </c>
      <c r="I58" s="497" t="s">
        <v>3430</v>
      </c>
      <c r="J58" s="645" t="s">
        <v>3431</v>
      </c>
      <c r="L58" s="647"/>
    </row>
    <row r="59" spans="1:12" ht="15" customHeight="1" x14ac:dyDescent="0.3">
      <c r="A59" s="521"/>
      <c r="B59" s="632"/>
      <c r="C59" s="633"/>
      <c r="D59" s="633"/>
      <c r="E59" s="637"/>
      <c r="F59" s="640"/>
      <c r="G59" s="640"/>
      <c r="H59" s="643"/>
      <c r="I59" s="499"/>
      <c r="J59" s="646"/>
      <c r="L59" s="647"/>
    </row>
    <row r="60" spans="1:12" ht="15" customHeight="1" x14ac:dyDescent="0.3">
      <c r="A60" s="521"/>
      <c r="B60" s="634"/>
      <c r="C60" s="635"/>
      <c r="D60" s="635"/>
      <c r="E60" s="638"/>
      <c r="F60" s="641"/>
      <c r="G60" s="641"/>
      <c r="H60" s="644"/>
      <c r="I60" s="499"/>
      <c r="J60" s="646"/>
      <c r="L60" s="647"/>
    </row>
    <row r="61" spans="1:12" ht="15" customHeight="1" x14ac:dyDescent="0.3">
      <c r="A61" s="117">
        <f>Sheet1!A17</f>
        <v>101020602500</v>
      </c>
      <c r="B61" s="577" t="str">
        <f>IFERROR(VLOOKUP(A61,Sheet1!$A$4:$H$2722,5,0),"-")</f>
        <v>Placa ignifuga KN GKF 15x1200x2600</v>
      </c>
      <c r="C61" s="578" t="e">
        <f>VLOOKUP(#REF!,Sheet1!$A$4:$H$2722,7,1)</f>
        <v>#REF!</v>
      </c>
      <c r="D61" s="592" t="e">
        <f>VLOOKUP(#REF!,Sheet1!$A$4:$H$2722,7,1)</f>
        <v>#REF!</v>
      </c>
      <c r="E61" s="30" t="str">
        <f>IFERROR(VLOOKUP(A61,Sheet1!$A$4:$N$2722,7,1),"-")</f>
        <v xml:space="preserve">mp </v>
      </c>
      <c r="F61" s="55">
        <f>IFERROR(VLOOKUP(A61,Sheet1!$A$4:$N$2722,9,1),"-")</f>
        <v>15</v>
      </c>
      <c r="G61" s="55">
        <f>IFERROR(VLOOKUP(A61,Sheet1!$A$4:$N$2722,10,1),"-")</f>
        <v>1200</v>
      </c>
      <c r="H61" s="55">
        <f>IFERROR(VLOOKUP(A61,Sheet1!$A$4:$N$2722,11,1),"-")</f>
        <v>2600</v>
      </c>
      <c r="I61" s="26">
        <f>IFERROR(VLOOKUP($A61,Sheet1!$A$4:$H$2722,8,1),"-")</f>
        <v>15.4</v>
      </c>
      <c r="J61" s="146">
        <f>I61-(I61*Cuprins!$H$11)</f>
        <v>15.4</v>
      </c>
      <c r="L61" s="647"/>
    </row>
    <row r="62" spans="1:12" ht="15" customHeight="1" x14ac:dyDescent="0.3">
      <c r="A62" s="107">
        <f>Sheet1!A18</f>
        <v>101020603500</v>
      </c>
      <c r="B62" s="598" t="str">
        <f>IFERROR(VLOOKUP(A62,Sheet1!$A$4:$H$2722,5,0),"-")</f>
        <v>Placa ignifuga KN GKF 15x1200x3000</v>
      </c>
      <c r="C62" s="593" t="e">
        <f>VLOOKUP(#REF!,Sheet1!$A$4:$H$2722,7,1)</f>
        <v>#REF!</v>
      </c>
      <c r="D62" s="599" t="e">
        <f>VLOOKUP(#REF!,Sheet1!$A$4:$H$2722,7,1)</f>
        <v>#REF!</v>
      </c>
      <c r="E62" s="41" t="str">
        <f>IFERROR(VLOOKUP(A62,Sheet1!$A$4:$N$2722,7,1),"-")</f>
        <v xml:space="preserve">mp </v>
      </c>
      <c r="F62" s="56">
        <f>IFERROR(VLOOKUP(A62,Sheet1!$A$4:$N$2722,9,1),"-")</f>
        <v>15</v>
      </c>
      <c r="G62" s="38">
        <f>IFERROR(VLOOKUP(A62,Sheet1!$A$4:$N$2722,10,1),"-")</f>
        <v>1200</v>
      </c>
      <c r="H62" s="56">
        <f>IFERROR(VLOOKUP(A62,Sheet1!$A$4:$N$2722,11,1),"-")</f>
        <v>2600</v>
      </c>
      <c r="I62" s="25">
        <f>IFERROR(VLOOKUP($A62,Sheet1!$A$4:$H$2722,8,1),"-")</f>
        <v>15.4</v>
      </c>
      <c r="J62" s="150">
        <f>I62-(I62*Cuprins!$H$11)</f>
        <v>15.4</v>
      </c>
      <c r="L62" s="647"/>
    </row>
    <row r="63" spans="1:12" ht="15" customHeight="1" x14ac:dyDescent="0.3">
      <c r="A63" s="105" t="s">
        <v>2994</v>
      </c>
      <c r="B63" s="606" t="str">
        <f>IFERROR(VLOOKUP(A63,Sheet1!$A$4:$H$2722,5,0),"-")</f>
        <v>-</v>
      </c>
      <c r="C63" s="607" t="e">
        <f>VLOOKUP(#REF!,Sheet1!$A$4:$H$2722,7,1)</f>
        <v>#REF!</v>
      </c>
      <c r="D63" s="608" t="e">
        <f>VLOOKUP(#REF!,Sheet1!$A$4:$H$2722,7,1)</f>
        <v>#REF!</v>
      </c>
      <c r="E63" s="31" t="str">
        <f>IFERROR(VLOOKUP(A63,Sheet1!$A$4:$N$2722,7,1),"-")</f>
        <v>-</v>
      </c>
      <c r="F63" s="39" t="str">
        <f>IFERROR(VLOOKUP(A63,Sheet1!$A$4:$N$2722,9,1),"-")</f>
        <v>-</v>
      </c>
      <c r="G63" s="58" t="str">
        <f>IFERROR(VLOOKUP(A63,Sheet1!$A$4:$N$2722,10,1),"-")</f>
        <v>-</v>
      </c>
      <c r="H63" s="39" t="str">
        <f>IFERROR(VLOOKUP(A63,Sheet1!$A$4:$N$2722,11,1),"-")</f>
        <v>-</v>
      </c>
      <c r="I63" s="26" t="str">
        <f>IFERROR(VLOOKUP($A63,Sheet1!$A$4:$H$2722,8,1),"-")</f>
        <v>-</v>
      </c>
      <c r="J63" s="146"/>
      <c r="L63" s="647"/>
    </row>
    <row r="64" spans="1:12" ht="15" customHeight="1" x14ac:dyDescent="0.3">
      <c r="A64" s="108" t="s">
        <v>2994</v>
      </c>
      <c r="B64" s="610" t="str">
        <f>IFERROR(VLOOKUP(A64,Sheet1!$A$4:$H$2722,5,0),"-")</f>
        <v>-</v>
      </c>
      <c r="C64" s="597" t="e">
        <f>VLOOKUP(#REF!,Sheet1!$A$4:$H$2722,7,1)</f>
        <v>#REF!</v>
      </c>
      <c r="D64" s="622" t="e">
        <f>VLOOKUP(#REF!,Sheet1!$A$4:$H$2722,7,1)</f>
        <v>#REF!</v>
      </c>
      <c r="E64" s="45" t="str">
        <f>IFERROR(VLOOKUP(A64,Sheet1!$A$4:$N$2722,7,1),"-")</f>
        <v>-</v>
      </c>
      <c r="F64" s="35" t="str">
        <f>IFERROR(VLOOKUP(A64,Sheet1!$A$4:$N$2722,9,1),"-")</f>
        <v>-</v>
      </c>
      <c r="G64" s="59" t="str">
        <f>IFERROR(VLOOKUP(A64,Sheet1!$A$4:$N$2722,10,1),"-")</f>
        <v>-</v>
      </c>
      <c r="H64" s="59" t="str">
        <f>IFERROR(VLOOKUP(A64,Sheet1!$A$4:$N$2722,11,1),"-")</f>
        <v>-</v>
      </c>
      <c r="I64" s="43" t="str">
        <f>IFERROR(VLOOKUP($A64,Sheet1!$A$4:$H$2722,8,1),"-")</f>
        <v>-</v>
      </c>
      <c r="J64" s="148"/>
      <c r="L64" s="647"/>
    </row>
    <row r="65" spans="1:12" ht="15" customHeight="1" x14ac:dyDescent="0.3">
      <c r="L65" s="647"/>
    </row>
    <row r="66" spans="1:12" ht="15" customHeight="1" x14ac:dyDescent="0.3">
      <c r="A66" s="667"/>
      <c r="B66" s="669" t="s">
        <v>3503</v>
      </c>
      <c r="C66" s="669"/>
      <c r="D66" s="669"/>
      <c r="E66" s="669"/>
      <c r="F66" s="669"/>
      <c r="G66" s="669"/>
      <c r="H66" s="669"/>
      <c r="I66" s="671"/>
      <c r="J66" s="672"/>
      <c r="L66" s="647"/>
    </row>
    <row r="67" spans="1:12" ht="15" customHeight="1" x14ac:dyDescent="0.3">
      <c r="A67" s="675"/>
      <c r="B67" s="676"/>
      <c r="C67" s="676"/>
      <c r="D67" s="676"/>
      <c r="E67" s="676"/>
      <c r="F67" s="676"/>
      <c r="G67" s="676"/>
      <c r="H67" s="676"/>
      <c r="I67" s="677"/>
      <c r="J67" s="678"/>
      <c r="L67" s="647"/>
    </row>
    <row r="68" spans="1:12" ht="15" customHeight="1" x14ac:dyDescent="0.3">
      <c r="A68" s="668"/>
      <c r="B68" s="670"/>
      <c r="C68" s="670"/>
      <c r="D68" s="670"/>
      <c r="E68" s="670"/>
      <c r="F68" s="670"/>
      <c r="G68" s="670"/>
      <c r="H68" s="670"/>
      <c r="I68" s="673"/>
      <c r="J68" s="674"/>
      <c r="L68" s="647"/>
    </row>
    <row r="69" spans="1:12" ht="15" customHeight="1" x14ac:dyDescent="0.3">
      <c r="A69" s="520" t="s">
        <v>2989</v>
      </c>
      <c r="B69" s="630" t="s">
        <v>2996</v>
      </c>
      <c r="C69" s="631"/>
      <c r="D69" s="631"/>
      <c r="E69" s="636" t="s">
        <v>3035</v>
      </c>
      <c r="F69" s="639" t="s">
        <v>2991</v>
      </c>
      <c r="G69" s="639" t="s">
        <v>2990</v>
      </c>
      <c r="H69" s="642" t="s">
        <v>3010</v>
      </c>
      <c r="I69" s="497" t="s">
        <v>3430</v>
      </c>
      <c r="J69" s="645" t="s">
        <v>3431</v>
      </c>
      <c r="L69" s="494">
        <f>L17+1</f>
        <v>6</v>
      </c>
    </row>
    <row r="70" spans="1:12" ht="15" customHeight="1" x14ac:dyDescent="0.3">
      <c r="A70" s="521"/>
      <c r="B70" s="632"/>
      <c r="C70" s="633"/>
      <c r="D70" s="633"/>
      <c r="E70" s="637"/>
      <c r="F70" s="640"/>
      <c r="G70" s="640"/>
      <c r="H70" s="643"/>
      <c r="I70" s="499"/>
      <c r="J70" s="646"/>
      <c r="L70" s="494"/>
    </row>
    <row r="71" spans="1:12" ht="15" customHeight="1" x14ac:dyDescent="0.3">
      <c r="A71" s="521"/>
      <c r="B71" s="634"/>
      <c r="C71" s="635"/>
      <c r="D71" s="635"/>
      <c r="E71" s="638"/>
      <c r="F71" s="641"/>
      <c r="G71" s="641"/>
      <c r="H71" s="644"/>
      <c r="I71" s="499"/>
      <c r="J71" s="646"/>
      <c r="L71" s="648" t="s">
        <v>3001</v>
      </c>
    </row>
    <row r="72" spans="1:12" ht="15" customHeight="1" x14ac:dyDescent="0.3">
      <c r="A72" s="117">
        <f>Sheet1!A19</f>
        <v>101020702500</v>
      </c>
      <c r="B72" s="626" t="str">
        <f>IFERROR(VLOOKUP(A72,Sheet1!$A$4:$H$2722,5,0),"-")</f>
        <v>Placa Hydro-flam KN GKF-I 12,5x1200x2600</v>
      </c>
      <c r="C72" s="627"/>
      <c r="D72" s="628"/>
      <c r="E72" s="30" t="str">
        <f>IFERROR(VLOOKUP(A72,Sheet1!$A$4:$N$2722,7,1),"-")</f>
        <v xml:space="preserve">mp </v>
      </c>
      <c r="F72" s="58">
        <f>IFERROR(VLOOKUP(A72,Sheet1!$A$4:$N$2722,9,1),"-")</f>
        <v>12.5</v>
      </c>
      <c r="G72" s="60">
        <f>IFERROR(VLOOKUP(A72,Sheet1!$A$4:$N$2722,10,1),"-")</f>
        <v>1200</v>
      </c>
      <c r="H72" s="46">
        <f>IFERROR(VLOOKUP(A72,Sheet1!$A$4:$N$2722,11,1),"-")</f>
        <v>2600</v>
      </c>
      <c r="I72" s="26">
        <f>IFERROR(VLOOKUP($A72,Sheet1!$A$4:$H$2722,8,1),"-")</f>
        <v>18.079999999999998</v>
      </c>
      <c r="J72" s="146">
        <f>I72-(I72*Cuprins!$H$11)</f>
        <v>18.079999999999998</v>
      </c>
      <c r="L72" s="648"/>
    </row>
    <row r="73" spans="1:12" ht="15" customHeight="1" x14ac:dyDescent="0.3">
      <c r="A73" s="107">
        <f>Sheet1!A20</f>
        <v>101020703500</v>
      </c>
      <c r="B73" s="593" t="str">
        <f>IFERROR(VLOOKUP(A73,Sheet1!$A$4:$H$2722,5,0),"-")</f>
        <v>Placa Hydro-flam KN GKF-I 15x1200x2600</v>
      </c>
      <c r="C73" s="593"/>
      <c r="D73" s="593"/>
      <c r="E73" s="20" t="str">
        <f>IFERROR(VLOOKUP(A73,Sheet1!$A$4:$N$2722,7,1),"-")</f>
        <v xml:space="preserve">mp </v>
      </c>
      <c r="F73" s="38">
        <f>IFERROR(VLOOKUP(A73,Sheet1!$A$4:$N$2722,9,1),"-")</f>
        <v>15</v>
      </c>
      <c r="G73" s="38">
        <f>IFERROR(VLOOKUP(A73,Sheet1!$A$4:$N$2722,10,1),"-")</f>
        <v>1200</v>
      </c>
      <c r="H73" s="38">
        <f>IFERROR(VLOOKUP(A73,Sheet1!$A$4:$N$2722,11,1),"-")</f>
        <v>2600</v>
      </c>
      <c r="I73" s="25">
        <f>IFERROR(VLOOKUP($A73,Sheet1!$A$4:$H$2722,8,1),"-")</f>
        <v>21.61</v>
      </c>
      <c r="J73" s="150">
        <f>I73-(I73*Cuprins!$H$11)</f>
        <v>21.61</v>
      </c>
      <c r="L73" s="648"/>
    </row>
    <row r="74" spans="1:12" ht="15" customHeight="1" x14ac:dyDescent="0.3">
      <c r="A74" s="105"/>
      <c r="B74" s="606" t="str">
        <f>IFERROR(VLOOKUP(A74,Sheet1!$A$4:$H$2722,5,0),"-")</f>
        <v>-</v>
      </c>
      <c r="C74" s="629"/>
      <c r="D74" s="608"/>
      <c r="E74" s="31" t="str">
        <f>IFERROR(VLOOKUP(A74,Sheet1!$A$4:$N$2722,7,1),"-")</f>
        <v>-</v>
      </c>
      <c r="F74" s="39" t="str">
        <f>IFERROR(VLOOKUP(A74,Sheet1!$A$4:$N$2722,9,1),"-")</f>
        <v>-</v>
      </c>
      <c r="G74" s="58" t="str">
        <f>IFERROR(VLOOKUP(A74,Sheet1!$A$4:$N$2722,10,1),"-")</f>
        <v>-</v>
      </c>
      <c r="H74" s="39" t="str">
        <f>IFERROR(VLOOKUP(A74,Sheet1!$A$4:$N$2722,11,1),"-")</f>
        <v>-</v>
      </c>
      <c r="I74" s="26" t="str">
        <f>IFERROR(VLOOKUP($A74,Sheet1!$A$4:$H$2722,8,1),"-")</f>
        <v>-</v>
      </c>
      <c r="J74" s="146" t="str">
        <f>IFERROR(VLOOKUP($A74,Sheet1!$A$4:$H$2722,8,1),"-")</f>
        <v>-</v>
      </c>
      <c r="L74" s="648"/>
    </row>
    <row r="75" spans="1:12" ht="15" customHeight="1" x14ac:dyDescent="0.3">
      <c r="A75" s="108"/>
      <c r="B75" s="597" t="str">
        <f>IFERROR(VLOOKUP(A75,Sheet1!$A$4:$H$2722,5,0),"-")</f>
        <v>-</v>
      </c>
      <c r="C75" s="597"/>
      <c r="D75" s="597"/>
      <c r="E75" s="27" t="str">
        <f>IFERROR(VLOOKUP(A75,Sheet1!$A$4:$N$2722,7,1),"-")</f>
        <v>-</v>
      </c>
      <c r="F75" s="35" t="str">
        <f>IFERROR(VLOOKUP(A75,Sheet1!$A$4:$N$2722,9,1),"-")</f>
        <v>-</v>
      </c>
      <c r="G75" s="35" t="str">
        <f>IFERROR(VLOOKUP(A75,Sheet1!$A$4:$N$2722,10,1),"-")</f>
        <v>-</v>
      </c>
      <c r="H75" s="35" t="str">
        <f>IFERROR(VLOOKUP(A75,Sheet1!$A$4:$N$2722,11,1),"-")</f>
        <v>-</v>
      </c>
      <c r="I75" s="29" t="str">
        <f>IFERROR(VLOOKUP($A75,Sheet1!$A$4:$H$2722,8,1),"-")</f>
        <v>-</v>
      </c>
      <c r="J75" s="152" t="str">
        <f>IFERROR(VLOOKUP($A75,Sheet1!$A$4:$H$2722,8,1),"-")</f>
        <v>-</v>
      </c>
      <c r="L75" s="648"/>
    </row>
    <row r="76" spans="1:12" ht="15" customHeight="1" x14ac:dyDescent="0.3">
      <c r="A76" s="96"/>
      <c r="B76" s="9"/>
      <c r="C76" s="9"/>
      <c r="D76" s="9"/>
      <c r="E76" s="16"/>
      <c r="F76" s="19"/>
      <c r="G76" s="17"/>
      <c r="H76" s="17"/>
      <c r="I76" s="18"/>
      <c r="J76" s="151"/>
      <c r="L76" s="648"/>
    </row>
    <row r="77" spans="1:12" ht="15" customHeight="1" x14ac:dyDescent="0.3">
      <c r="A77" s="1"/>
      <c r="B77" s="84"/>
      <c r="C77" s="4"/>
      <c r="D77" s="4"/>
      <c r="E77" s="4"/>
      <c r="F77" s="4"/>
      <c r="G77" s="4"/>
      <c r="H77" s="5"/>
      <c r="I77" s="3"/>
      <c r="J77" s="144"/>
      <c r="L77" s="648"/>
    </row>
    <row r="78" spans="1:12" ht="15" customHeight="1" x14ac:dyDescent="0.3">
      <c r="A78" s="667"/>
      <c r="B78" s="669" t="s">
        <v>3046</v>
      </c>
      <c r="C78" s="669"/>
      <c r="D78" s="669"/>
      <c r="E78" s="669"/>
      <c r="F78" s="669"/>
      <c r="G78" s="669"/>
      <c r="H78" s="669"/>
      <c r="I78" s="671"/>
      <c r="J78" s="672"/>
      <c r="L78" s="648"/>
    </row>
    <row r="79" spans="1:12" ht="15" customHeight="1" x14ac:dyDescent="0.3">
      <c r="A79" s="668"/>
      <c r="B79" s="670"/>
      <c r="C79" s="670"/>
      <c r="D79" s="670"/>
      <c r="E79" s="670"/>
      <c r="F79" s="670"/>
      <c r="G79" s="670"/>
      <c r="H79" s="670"/>
      <c r="I79" s="673"/>
      <c r="J79" s="674"/>
      <c r="L79" s="648"/>
    </row>
    <row r="80" spans="1:12" ht="15" customHeight="1" x14ac:dyDescent="0.3">
      <c r="A80" s="520" t="s">
        <v>2989</v>
      </c>
      <c r="B80" s="630" t="s">
        <v>2996</v>
      </c>
      <c r="C80" s="631"/>
      <c r="D80" s="631"/>
      <c r="E80" s="636" t="s">
        <v>3035</v>
      </c>
      <c r="F80" s="639" t="s">
        <v>2991</v>
      </c>
      <c r="G80" s="639" t="s">
        <v>2990</v>
      </c>
      <c r="H80" s="642" t="s">
        <v>3010</v>
      </c>
      <c r="I80" s="497" t="s">
        <v>3430</v>
      </c>
      <c r="J80" s="645" t="s">
        <v>3431</v>
      </c>
      <c r="L80" s="648"/>
    </row>
    <row r="81" spans="1:12" ht="15" customHeight="1" x14ac:dyDescent="0.3">
      <c r="A81" s="521"/>
      <c r="B81" s="632"/>
      <c r="C81" s="633"/>
      <c r="D81" s="633"/>
      <c r="E81" s="637"/>
      <c r="F81" s="640"/>
      <c r="G81" s="640"/>
      <c r="H81" s="643"/>
      <c r="I81" s="499"/>
      <c r="J81" s="646"/>
      <c r="L81" s="648"/>
    </row>
    <row r="82" spans="1:12" ht="15" customHeight="1" x14ac:dyDescent="0.3">
      <c r="A82" s="521"/>
      <c r="B82" s="634"/>
      <c r="C82" s="635"/>
      <c r="D82" s="635"/>
      <c r="E82" s="638"/>
      <c r="F82" s="641"/>
      <c r="G82" s="641"/>
      <c r="H82" s="644"/>
      <c r="I82" s="499"/>
      <c r="J82" s="646"/>
      <c r="L82" s="648"/>
    </row>
    <row r="83" spans="1:12" ht="15" customHeight="1" x14ac:dyDescent="0.3">
      <c r="A83" s="117">
        <f>Sheet1!A55</f>
        <v>102020103000</v>
      </c>
      <c r="B83" s="577" t="str">
        <f>IFERROR(VLOOKUP(A83,Sheet1!$A$4:$H$2722,5,0),"-")</f>
        <v>Placa KN Fireboard 12,5x1250x2000</v>
      </c>
      <c r="C83" s="578" t="e">
        <f>VLOOKUP(#REF!,Sheet1!$A$4:$H$2722,7,1)</f>
        <v>#REF!</v>
      </c>
      <c r="D83" s="592" t="e">
        <f>VLOOKUP(#REF!,Sheet1!$A$4:$H$2722,7,1)</f>
        <v>#REF!</v>
      </c>
      <c r="E83" s="30" t="str">
        <f>IFERROR(VLOOKUP(A83,Sheet1!$A$4:$N$2722,7,1),"-")</f>
        <v xml:space="preserve">mp </v>
      </c>
      <c r="F83" s="58">
        <f>IFERROR(VLOOKUP(A83,Sheet1!$A$4:$N$2722,9,1),"-")</f>
        <v>12.5</v>
      </c>
      <c r="G83" s="60">
        <f>IFERROR(VLOOKUP(A83,Sheet1!$A$4:$N$2722,10,1),"-")</f>
        <v>1250</v>
      </c>
      <c r="H83" s="46">
        <f>IFERROR(VLOOKUP(A83,Sheet1!$A$4:$N$2722,11,1),"-")</f>
        <v>2000</v>
      </c>
      <c r="I83" s="26">
        <f>IFERROR(VLOOKUP($A83,Sheet1!$A$4:$H$2722,8,1),"-")</f>
        <v>54.85</v>
      </c>
      <c r="J83" s="146">
        <f>I83-(I83*Cuprins!$H$11)</f>
        <v>54.85</v>
      </c>
      <c r="L83" s="648"/>
    </row>
    <row r="84" spans="1:12" ht="15" customHeight="1" x14ac:dyDescent="0.3">
      <c r="A84" s="107">
        <f>Sheet1!A56</f>
        <v>102020103100</v>
      </c>
      <c r="B84" s="598" t="str">
        <f>IFERROR(VLOOKUP(A84,Sheet1!$A$4:$H$2722,5,0),"-")</f>
        <v>Placa KN Fireboard 15x1250x2000</v>
      </c>
      <c r="C84" s="593" t="e">
        <f>VLOOKUP(#REF!,Sheet1!$A$4:$H$2722,7,1)</f>
        <v>#REF!</v>
      </c>
      <c r="D84" s="593" t="e">
        <f>VLOOKUP(#REF!,Sheet1!$A$4:$H$2722,7,1)</f>
        <v>#REF!</v>
      </c>
      <c r="E84" s="20" t="str">
        <f>IFERROR(VLOOKUP(A84,Sheet1!$A$4:$N$2722,7,1),"-")</f>
        <v xml:space="preserve">mp </v>
      </c>
      <c r="F84" s="57">
        <f>IFERROR(VLOOKUP(A84,Sheet1!$A$4:$N$2722,9,1),"-")</f>
        <v>12.5</v>
      </c>
      <c r="G84" s="57">
        <f>IFERROR(VLOOKUP(A84,Sheet1!$A$4:$N$2722,10,1),"-")</f>
        <v>1200</v>
      </c>
      <c r="H84" s="57">
        <f>IFERROR(VLOOKUP(A84,Sheet1!$A$4:$N$2722,11,1),"-")</f>
        <v>2600</v>
      </c>
      <c r="I84" s="42">
        <f>IFERROR(VLOOKUP($A84,Sheet1!$A$4:$H$2722,8,1),"-")</f>
        <v>59.93</v>
      </c>
      <c r="J84" s="147">
        <f>I84-(I84*Cuprins!$H$11)</f>
        <v>59.93</v>
      </c>
      <c r="L84" s="648"/>
    </row>
    <row r="85" spans="1:12" ht="15" customHeight="1" x14ac:dyDescent="0.3">
      <c r="A85" s="105">
        <f>Sheet1!A57</f>
        <v>102020103500</v>
      </c>
      <c r="B85" s="594" t="str">
        <f>IFERROR(VLOOKUP(A85,Sheet1!$A$4:$H$2722,5,0),"-")</f>
        <v>Placa KN Fireboard 20x1250x2000</v>
      </c>
      <c r="C85" s="595" t="e">
        <f>VLOOKUP(#REF!,Sheet1!$A$4:$H$2722,7,1)</f>
        <v>#REF!</v>
      </c>
      <c r="D85" s="596" t="e">
        <f>VLOOKUP(#REF!,Sheet1!$A$4:$H$2722,7,1)</f>
        <v>#REF!</v>
      </c>
      <c r="E85" s="31" t="str">
        <f>IFERROR(VLOOKUP(A85,Sheet1!$A$4:$N$2722,7,1),"-")</f>
        <v xml:space="preserve">mp </v>
      </c>
      <c r="F85" s="39">
        <f>IFERROR(VLOOKUP(A85,Sheet1!$A$4:$N$2722,9,1),"-")</f>
        <v>20</v>
      </c>
      <c r="G85" s="58">
        <f>IFERROR(VLOOKUP(A85,Sheet1!$A$4:$N$2722,10,1),"-")</f>
        <v>1250</v>
      </c>
      <c r="H85" s="39">
        <f>IFERROR(VLOOKUP(A85,Sheet1!$A$4:$N$2722,11,1),"-")</f>
        <v>2000</v>
      </c>
      <c r="I85" s="26">
        <f>IFERROR(VLOOKUP($A85,Sheet1!$A$4:$H$2722,8,1),"-")</f>
        <v>72.28</v>
      </c>
      <c r="J85" s="146">
        <f>I85-(I85*Cuprins!$H$11)</f>
        <v>72.28</v>
      </c>
      <c r="L85" s="648"/>
    </row>
    <row r="86" spans="1:12" ht="15" customHeight="1" x14ac:dyDescent="0.3">
      <c r="A86" s="107">
        <f>Sheet1!A58</f>
        <v>102020104000</v>
      </c>
      <c r="B86" s="593" t="str">
        <f>IFERROR(VLOOKUP(A86,Sheet1!$A$4:$H$2722,5,0),"-")</f>
        <v>Placa KN Fireboard 25x1250x2000</v>
      </c>
      <c r="C86" s="593" t="e">
        <f>VLOOKUP(#REF!,Sheet1!$A$4:$H$2722,7,1)</f>
        <v>#REF!</v>
      </c>
      <c r="D86" s="599" t="e">
        <f>VLOOKUP(#REF!,Sheet1!$A$4:$H$2722,7,1)</f>
        <v>#REF!</v>
      </c>
      <c r="E86" s="20" t="str">
        <f>IFERROR(VLOOKUP(A86,Sheet1!$A$4:$N$2722,7,1),"-")</f>
        <v xml:space="preserve">mp </v>
      </c>
      <c r="F86" s="56">
        <f>IFERROR(VLOOKUP(A86,Sheet1!$A$4:$N$2722,9,1),"-")</f>
        <v>25</v>
      </c>
      <c r="G86" s="56">
        <f>IFERROR(VLOOKUP(A86,Sheet1!$A$4:$N$2722,10,1),"-")</f>
        <v>1250</v>
      </c>
      <c r="H86" s="56">
        <f>IFERROR(VLOOKUP(A86,Sheet1!$A$4:$N$2722,11,1),"-")</f>
        <v>2000</v>
      </c>
      <c r="I86" s="42">
        <f>IFERROR(VLOOKUP($A86,Sheet1!$A$4:$H$2722,8,1),"-")</f>
        <v>85.29</v>
      </c>
      <c r="J86" s="147">
        <f>I86-(I86*Cuprins!$H$11)</f>
        <v>85.29</v>
      </c>
      <c r="L86" s="648"/>
    </row>
    <row r="87" spans="1:12" ht="15" customHeight="1" x14ac:dyDescent="0.3">
      <c r="A87" s="105">
        <f>Sheet1!A59</f>
        <v>102020104500</v>
      </c>
      <c r="B87" s="649" t="str">
        <f>IFERROR(VLOOKUP(A87,Sheet1!$A$4:$H$2722,5,0),"-")</f>
        <v>Placa KN Fireboard 30 x 1250 x 2000</v>
      </c>
      <c r="C87" s="650"/>
      <c r="D87" s="651"/>
      <c r="E87" s="31" t="str">
        <f>IFERROR(VLOOKUP(A87,Sheet1!$A$4:$N$2722,7,1),"-")</f>
        <v xml:space="preserve">mp </v>
      </c>
      <c r="F87" s="39">
        <f>IFERROR(VLOOKUP(A87,Sheet1!$A$4:$N$2722,9,1),"-")</f>
        <v>30</v>
      </c>
      <c r="G87" s="58">
        <f>IFERROR(VLOOKUP(A87,Sheet1!$A$4:$N$2722,10,1),"-")</f>
        <v>1250</v>
      </c>
      <c r="H87" s="39">
        <f>IFERROR(VLOOKUP(A87,Sheet1!$A$4:$N$2722,11,1),"-")</f>
        <v>2000</v>
      </c>
      <c r="I87" s="26">
        <f>IFERROR(VLOOKUP($A87,Sheet1!$A$4:$H$2722,8,1),"-")</f>
        <v>101.16</v>
      </c>
      <c r="J87" s="146">
        <f>I87-(I87*Cuprins!$H$11)</f>
        <v>101.16</v>
      </c>
      <c r="L87" s="648"/>
    </row>
    <row r="88" spans="1:12" ht="15" customHeight="1" x14ac:dyDescent="0.3">
      <c r="A88" s="13"/>
      <c r="E88" s="13"/>
      <c r="F88" s="13"/>
      <c r="G88" s="61"/>
      <c r="H88" s="13"/>
      <c r="I88" s="13"/>
      <c r="J88" s="149"/>
      <c r="L88" s="648"/>
    </row>
    <row r="89" spans="1:12" ht="15" customHeight="1" x14ac:dyDescent="0.3">
      <c r="A89" s="667"/>
      <c r="B89" s="669" t="s">
        <v>3047</v>
      </c>
      <c r="C89" s="669"/>
      <c r="D89" s="669"/>
      <c r="E89" s="669"/>
      <c r="F89" s="669"/>
      <c r="G89" s="669"/>
      <c r="H89" s="669"/>
      <c r="I89" s="671"/>
      <c r="J89" s="672"/>
      <c r="L89" s="648"/>
    </row>
    <row r="90" spans="1:12" ht="15" customHeight="1" x14ac:dyDescent="0.3">
      <c r="A90" s="668"/>
      <c r="B90" s="670"/>
      <c r="C90" s="670"/>
      <c r="D90" s="670"/>
      <c r="E90" s="670"/>
      <c r="F90" s="670"/>
      <c r="G90" s="670"/>
      <c r="H90" s="670"/>
      <c r="I90" s="673"/>
      <c r="J90" s="674"/>
      <c r="L90" s="648"/>
    </row>
    <row r="91" spans="1:12" ht="15" customHeight="1" x14ac:dyDescent="0.3">
      <c r="A91" s="520" t="s">
        <v>2989</v>
      </c>
      <c r="B91" s="630" t="s">
        <v>2996</v>
      </c>
      <c r="C91" s="631"/>
      <c r="D91" s="631"/>
      <c r="E91" s="636" t="s">
        <v>3035</v>
      </c>
      <c r="F91" s="639" t="s">
        <v>2991</v>
      </c>
      <c r="G91" s="639" t="s">
        <v>2990</v>
      </c>
      <c r="H91" s="642" t="s">
        <v>3010</v>
      </c>
      <c r="I91" s="497" t="s">
        <v>3430</v>
      </c>
      <c r="J91" s="645" t="s">
        <v>3431</v>
      </c>
      <c r="L91" s="648"/>
    </row>
    <row r="92" spans="1:12" ht="15" customHeight="1" x14ac:dyDescent="0.3">
      <c r="A92" s="521"/>
      <c r="B92" s="632"/>
      <c r="C92" s="633"/>
      <c r="D92" s="633"/>
      <c r="E92" s="637"/>
      <c r="F92" s="640"/>
      <c r="G92" s="640"/>
      <c r="H92" s="643"/>
      <c r="I92" s="499"/>
      <c r="J92" s="646"/>
      <c r="L92" s="648"/>
    </row>
    <row r="93" spans="1:12" ht="15" customHeight="1" x14ac:dyDescent="0.3">
      <c r="A93" s="521"/>
      <c r="B93" s="634"/>
      <c r="C93" s="635"/>
      <c r="D93" s="635"/>
      <c r="E93" s="638"/>
      <c r="F93" s="641"/>
      <c r="G93" s="641"/>
      <c r="H93" s="644"/>
      <c r="I93" s="499"/>
      <c r="J93" s="646"/>
      <c r="L93" s="648"/>
    </row>
    <row r="94" spans="1:12" ht="15" customHeight="1" x14ac:dyDescent="0.3">
      <c r="A94" s="118">
        <f>Sheet1!A60</f>
        <v>102020107000</v>
      </c>
      <c r="B94" s="577" t="str">
        <f>IFERROR(VLOOKUP(A94,Sheet1!$A$4:$H$2722,5,0),"-")</f>
        <v>Placa KN Diamant 12,5x1200x2600</v>
      </c>
      <c r="C94" s="578" t="e">
        <f>VLOOKUP(#REF!,Sheet1!$A$4:$H$2722,7,1)</f>
        <v>#REF!</v>
      </c>
      <c r="D94" s="592" t="e">
        <f>VLOOKUP(#REF!,Sheet1!$A$4:$H$2722,7,1)</f>
        <v>#REF!</v>
      </c>
      <c r="E94" s="36" t="str">
        <f>IFERROR(VLOOKUP(A94,Sheet1!$A$4:$N$2722,7,1),"-")</f>
        <v xml:space="preserve">mp </v>
      </c>
      <c r="F94" s="58" t="str">
        <f>IFERROR(VLOOKUP(A94,Sheet1!$A$4:$N$2722,9,1),"-")</f>
        <v>12.5</v>
      </c>
      <c r="G94" s="60">
        <f>IFERROR(VLOOKUP(A94,Sheet1!$A$4:$N$2722,10,1),"-")</f>
        <v>1200</v>
      </c>
      <c r="H94" s="46">
        <f>IFERROR(VLOOKUP(A94,Sheet1!$A$4:$N$2722,11,1),"-")</f>
        <v>2600</v>
      </c>
      <c r="I94" s="26">
        <f>IFERROR(VLOOKUP($A94,Sheet1!$A$4:$H$2722,8,1),"-")</f>
        <v>28.3</v>
      </c>
      <c r="J94" s="146">
        <f>I94-(I94*Cuprins!$H$11)</f>
        <v>28.3</v>
      </c>
      <c r="L94" s="648"/>
    </row>
    <row r="95" spans="1:12" ht="15" customHeight="1" x14ac:dyDescent="0.3">
      <c r="A95" s="120">
        <f>Sheet1!A61</f>
        <v>102020107200</v>
      </c>
      <c r="B95" s="593" t="str">
        <f>IFERROR(VLOOKUP(A95,Sheet1!$A$4:$H$2722,5,0),"-")</f>
        <v>Placa KN Diamant 15x1200x2600</v>
      </c>
      <c r="C95" s="593" t="e">
        <f>VLOOKUP(#REF!,Sheet1!$A$4:$H$2722,7,1)</f>
        <v>#REF!</v>
      </c>
      <c r="D95" s="593" t="e">
        <f>VLOOKUP(#REF!,Sheet1!$A$4:$H$2722,7,1)</f>
        <v>#REF!</v>
      </c>
      <c r="E95" s="63" t="str">
        <f>IFERROR(VLOOKUP(A95,Sheet1!$A$4:$N$2722,7,1),"-")</f>
        <v xml:space="preserve">mp </v>
      </c>
      <c r="F95" s="57">
        <f>IFERROR(VLOOKUP(A95,Sheet1!$A$4:$N$2722,9,1),"-")</f>
        <v>15</v>
      </c>
      <c r="G95" s="57">
        <f>IFERROR(VLOOKUP(A95,Sheet1!$A$4:$N$2722,10,1),"-")</f>
        <v>1200</v>
      </c>
      <c r="H95" s="57">
        <f>IFERROR(VLOOKUP(A95,Sheet1!$A$4:$N$2722,11,1),"-")</f>
        <v>2600</v>
      </c>
      <c r="I95" s="42">
        <f>IFERROR(VLOOKUP($A95,Sheet1!$A$4:$H$2722,8,1),"-")</f>
        <v>33.89</v>
      </c>
      <c r="J95" s="147">
        <f>I95-(I95*Cuprins!$H$11)</f>
        <v>33.89</v>
      </c>
      <c r="L95" s="648"/>
    </row>
    <row r="96" spans="1:12" ht="15" customHeight="1" x14ac:dyDescent="0.3">
      <c r="A96" s="105" t="s">
        <v>2994</v>
      </c>
      <c r="B96" s="606" t="str">
        <f>IFERROR(VLOOKUP(A96,Sheet1!$A$4:$H$2722,5,0),"-")</f>
        <v>-</v>
      </c>
      <c r="C96" s="607" t="e">
        <f>VLOOKUP(#REF!,Sheet1!$A$4:$H$2722,7,1)</f>
        <v>#REF!</v>
      </c>
      <c r="D96" s="608" t="e">
        <f>VLOOKUP(#REF!,Sheet1!$A$4:$H$2722,7,1)</f>
        <v>#REF!</v>
      </c>
      <c r="E96" s="37" t="str">
        <f>IFERROR(VLOOKUP(A96,Sheet1!$A$4:$N$2722,7,1),"-")</f>
        <v>-</v>
      </c>
      <c r="F96" s="39" t="str">
        <f>IFERROR(VLOOKUP(A96,Sheet1!$A$4:$N$2722,9,1),"-")</f>
        <v>-</v>
      </c>
      <c r="G96" s="58" t="str">
        <f>IFERROR(VLOOKUP(A96,Sheet1!$A$4:$N$2722,10,1),"-")</f>
        <v>-</v>
      </c>
      <c r="H96" s="39" t="str">
        <f>IFERROR(VLOOKUP(A96,Sheet1!$A$4:$N$2722,11,1),"-")</f>
        <v>-</v>
      </c>
      <c r="I96" s="26" t="str">
        <f>IFERROR(VLOOKUP($A96,Sheet1!$A$4:$H$2722,8,1),"-")</f>
        <v>-</v>
      </c>
      <c r="J96" s="146" t="str">
        <f>IFERROR(VLOOKUP($A96,Sheet1!$A$4:$H$2722,8,1),"-")</f>
        <v>-</v>
      </c>
      <c r="L96" s="648"/>
    </row>
    <row r="97" spans="1:12" ht="15" customHeight="1" x14ac:dyDescent="0.3">
      <c r="A97" s="108" t="s">
        <v>2994</v>
      </c>
      <c r="B97" s="610" t="str">
        <f>IFERROR(VLOOKUP(A97,Sheet1!$A$4:$H$2722,5,0),"-")</f>
        <v>-</v>
      </c>
      <c r="C97" s="597" t="e">
        <f>VLOOKUP(#REF!,Sheet1!$A$4:$H$2722,7,1)</f>
        <v>#REF!</v>
      </c>
      <c r="D97" s="597" t="e">
        <f>VLOOKUP(#REF!,Sheet1!$A$4:$H$2722,7,1)</f>
        <v>#REF!</v>
      </c>
      <c r="E97" s="62" t="str">
        <f>IFERROR(VLOOKUP(A97,Sheet1!$A$4:$N$2722,7,1),"-")</f>
        <v>-</v>
      </c>
      <c r="F97" s="59" t="str">
        <f>IFERROR(VLOOKUP(A97,Sheet1!$A$4:$N$2722,9,1),"-")</f>
        <v>-</v>
      </c>
      <c r="G97" s="35" t="str">
        <f>IFERROR(VLOOKUP(A97,Sheet1!$A$4:$N$2722,10,1),"-")</f>
        <v>-</v>
      </c>
      <c r="H97" s="59" t="str">
        <f>IFERROR(VLOOKUP(A97,Sheet1!$A$4:$N$2722,11,1),"-")</f>
        <v>-</v>
      </c>
      <c r="I97" s="43" t="str">
        <f>IFERROR(VLOOKUP($A97,Sheet1!$A$4:$H$2722,8,1),"-")</f>
        <v>-</v>
      </c>
      <c r="J97" s="148" t="str">
        <f>IFERROR(VLOOKUP($A97,Sheet1!$A$4:$H$2722,8,1),"-")</f>
        <v>-</v>
      </c>
      <c r="L97" s="648"/>
    </row>
    <row r="98" spans="1:12" ht="15" customHeight="1" x14ac:dyDescent="0.3">
      <c r="A98" s="158"/>
      <c r="B98" s="159"/>
      <c r="C98" s="159"/>
      <c r="D98" s="159"/>
      <c r="E98" s="160"/>
      <c r="F98" s="161"/>
      <c r="G98" s="161"/>
      <c r="H98" s="161"/>
      <c r="I98" s="126"/>
      <c r="J98" s="162"/>
      <c r="L98" s="648"/>
    </row>
    <row r="99" spans="1:12" ht="15" customHeight="1" x14ac:dyDescent="0.3">
      <c r="A99" s="158"/>
      <c r="B99" s="159"/>
      <c r="C99" s="159"/>
      <c r="D99" s="159"/>
      <c r="E99" s="160"/>
      <c r="F99" s="161"/>
      <c r="G99" s="161"/>
      <c r="H99" s="161"/>
      <c r="I99" s="126"/>
      <c r="J99" s="162"/>
      <c r="L99" s="648"/>
    </row>
    <row r="100" spans="1:12" ht="15" customHeight="1" x14ac:dyDescent="0.3">
      <c r="A100" s="158"/>
      <c r="B100" s="159"/>
      <c r="C100" s="159"/>
      <c r="D100" s="159"/>
      <c r="E100" s="160"/>
      <c r="F100" s="161"/>
      <c r="G100" s="161"/>
      <c r="H100" s="161"/>
      <c r="I100" s="126"/>
      <c r="J100" s="162"/>
      <c r="L100" s="648"/>
    </row>
    <row r="101" spans="1:12" ht="15" customHeight="1" x14ac:dyDescent="0.3">
      <c r="A101" s="158"/>
      <c r="B101" s="159"/>
      <c r="C101" s="159"/>
      <c r="D101" s="159"/>
      <c r="E101" s="160"/>
      <c r="F101" s="161"/>
      <c r="G101" s="161"/>
      <c r="H101" s="161"/>
      <c r="I101" s="126"/>
      <c r="J101" s="162"/>
      <c r="L101" s="648"/>
    </row>
    <row r="102" spans="1:12" ht="15" customHeight="1" x14ac:dyDescent="0.3">
      <c r="A102" s="158"/>
      <c r="B102" s="159"/>
      <c r="C102" s="159"/>
      <c r="D102" s="159"/>
      <c r="E102" s="160"/>
      <c r="F102" s="161"/>
      <c r="G102" s="161"/>
      <c r="H102" s="161"/>
      <c r="I102" s="126"/>
      <c r="J102" s="162"/>
      <c r="L102" s="648"/>
    </row>
    <row r="103" spans="1:12" ht="15" customHeight="1" x14ac:dyDescent="0.3">
      <c r="A103" s="158"/>
      <c r="B103" s="159"/>
      <c r="C103" s="159"/>
      <c r="D103" s="159"/>
      <c r="E103" s="160"/>
      <c r="F103" s="161"/>
      <c r="G103" s="161"/>
      <c r="H103" s="161"/>
      <c r="I103" s="126"/>
      <c r="J103" s="162"/>
      <c r="L103" s="648"/>
    </row>
    <row r="104" spans="1:12" ht="15" customHeight="1" x14ac:dyDescent="0.3">
      <c r="A104" s="158"/>
      <c r="B104" s="159"/>
      <c r="C104" s="159"/>
      <c r="D104" s="159"/>
      <c r="E104" s="160"/>
      <c r="F104" s="161"/>
      <c r="G104" s="161"/>
      <c r="H104" s="161"/>
      <c r="I104" s="126"/>
      <c r="J104" s="162"/>
      <c r="L104" s="648"/>
    </row>
    <row r="105" spans="1:12" ht="15" customHeight="1" x14ac:dyDescent="0.3">
      <c r="A105" s="158"/>
      <c r="B105" s="159"/>
      <c r="C105" s="159"/>
      <c r="D105" s="159"/>
      <c r="E105" s="160"/>
      <c r="F105" s="161"/>
      <c r="G105" s="161"/>
      <c r="H105" s="161"/>
      <c r="I105" s="126"/>
      <c r="J105" s="162"/>
      <c r="L105" s="648"/>
    </row>
    <row r="106" spans="1:12" ht="15" customHeight="1" x14ac:dyDescent="0.3">
      <c r="A106" s="158"/>
      <c r="B106" s="159"/>
      <c r="C106" s="159"/>
      <c r="D106" s="159"/>
      <c r="E106" s="160"/>
      <c r="F106" s="161"/>
      <c r="G106" s="161"/>
      <c r="H106" s="161"/>
      <c r="I106" s="126"/>
      <c r="J106" s="162"/>
      <c r="L106" s="647" t="s">
        <v>2995</v>
      </c>
    </row>
    <row r="107" spans="1:12" ht="15" customHeight="1" x14ac:dyDescent="0.3">
      <c r="L107" s="647"/>
    </row>
    <row r="108" spans="1:12" ht="15" customHeight="1" x14ac:dyDescent="0.3">
      <c r="A108" s="667"/>
      <c r="B108" s="669" t="s">
        <v>3048</v>
      </c>
      <c r="C108" s="669"/>
      <c r="D108" s="669"/>
      <c r="E108" s="669"/>
      <c r="F108" s="669"/>
      <c r="G108" s="669"/>
      <c r="H108" s="669"/>
      <c r="I108" s="671"/>
      <c r="J108" s="672"/>
      <c r="L108" s="647"/>
    </row>
    <row r="109" spans="1:12" ht="15" customHeight="1" x14ac:dyDescent="0.3">
      <c r="A109" s="668"/>
      <c r="B109" s="670"/>
      <c r="C109" s="670"/>
      <c r="D109" s="670"/>
      <c r="E109" s="670"/>
      <c r="F109" s="670"/>
      <c r="G109" s="670"/>
      <c r="H109" s="670"/>
      <c r="I109" s="673"/>
      <c r="J109" s="674"/>
      <c r="L109" s="647"/>
    </row>
    <row r="110" spans="1:12" ht="15" customHeight="1" x14ac:dyDescent="0.3">
      <c r="A110" s="520" t="s">
        <v>2989</v>
      </c>
      <c r="B110" s="630" t="s">
        <v>2996</v>
      </c>
      <c r="C110" s="631"/>
      <c r="D110" s="631"/>
      <c r="E110" s="636" t="s">
        <v>3035</v>
      </c>
      <c r="F110" s="639" t="s">
        <v>2991</v>
      </c>
      <c r="G110" s="639" t="s">
        <v>2990</v>
      </c>
      <c r="H110" s="642" t="s">
        <v>3010</v>
      </c>
      <c r="I110" s="497" t="s">
        <v>3430</v>
      </c>
      <c r="J110" s="645" t="s">
        <v>3431</v>
      </c>
      <c r="L110" s="647"/>
    </row>
    <row r="111" spans="1:12" ht="15" customHeight="1" x14ac:dyDescent="0.3">
      <c r="A111" s="521"/>
      <c r="B111" s="632"/>
      <c r="C111" s="633"/>
      <c r="D111" s="633"/>
      <c r="E111" s="637"/>
      <c r="F111" s="640"/>
      <c r="G111" s="640"/>
      <c r="H111" s="643"/>
      <c r="I111" s="499"/>
      <c r="J111" s="646"/>
      <c r="L111" s="647"/>
    </row>
    <row r="112" spans="1:12" ht="15" customHeight="1" x14ac:dyDescent="0.3">
      <c r="A112" s="521"/>
      <c r="B112" s="634"/>
      <c r="C112" s="635"/>
      <c r="D112" s="635"/>
      <c r="E112" s="638"/>
      <c r="F112" s="641"/>
      <c r="G112" s="641"/>
      <c r="H112" s="644"/>
      <c r="I112" s="499"/>
      <c r="J112" s="646"/>
      <c r="L112" s="647"/>
    </row>
    <row r="113" spans="1:12" ht="15" customHeight="1" x14ac:dyDescent="0.3">
      <c r="A113" s="118">
        <f>Sheet1!A62</f>
        <v>102020109100</v>
      </c>
      <c r="B113" s="611" t="str">
        <f>IFERROR(VLOOKUP(A113,Sheet1!$A$4:$H$2722,5,0),"-")</f>
        <v>Placa KN Flexibila  GKB 6,5X1200X2500</v>
      </c>
      <c r="C113" s="612" t="e">
        <f>VLOOKUP(#REF!,Sheet1!$A$4:$H$2722,7,1)</f>
        <v>#REF!</v>
      </c>
      <c r="D113" s="613" t="e">
        <f>VLOOKUP(#REF!,Sheet1!$A$4:$H$2722,7,1)</f>
        <v>#REF!</v>
      </c>
      <c r="E113" s="14" t="str">
        <f>IFERROR(VLOOKUP(A113,Sheet1!$A$4:$N$2722,7,1),"-")</f>
        <v xml:space="preserve">mp </v>
      </c>
      <c r="F113" s="47">
        <f>IFERROR(VLOOKUP(A113,Sheet1!$A$4:$N$2722,9,1),"-")</f>
        <v>6.5</v>
      </c>
      <c r="G113" s="47">
        <f>IFERROR(VLOOKUP(A113,Sheet1!$A$4:$N$2722,10,1),"-")</f>
        <v>900</v>
      </c>
      <c r="H113" s="48">
        <f>IFERROR(VLOOKUP(A113,Sheet1!$A$4:$N$2722,11,1),"-")</f>
        <v>2500</v>
      </c>
      <c r="I113" s="15">
        <f>IFERROR(VLOOKUP($A113,Sheet1!$A$4:$H$2722,8,1),"-")</f>
        <v>21.19</v>
      </c>
      <c r="J113" s="153">
        <f>I113-(I113*Cuprins!$H$11)</f>
        <v>21.19</v>
      </c>
      <c r="L113" s="647"/>
    </row>
    <row r="114" spans="1:12" ht="15" customHeight="1" x14ac:dyDescent="0.3">
      <c r="A114" s="107">
        <f>Sheet1!A63</f>
        <v>102020109000</v>
      </c>
      <c r="B114" s="616" t="str">
        <f>IFERROR(VLOOKUP(A114,Sheet1!$A$4:$H$2722,5,0),"-")</f>
        <v>Placa KN Flexibila  GKB 6,5X900X2500</v>
      </c>
      <c r="C114" s="617" t="e">
        <f>VLOOKUP(#REF!,Sheet1!$A$4:$H$2722,7,1)</f>
        <v>#REF!</v>
      </c>
      <c r="D114" s="618" t="e">
        <f>VLOOKUP(#REF!,Sheet1!$A$4:$H$2722,7,1)</f>
        <v>#REF!</v>
      </c>
      <c r="E114" s="68" t="str">
        <f>IFERROR(VLOOKUP(A114,Sheet1!$A$4:$N$2722,7,1),"-")</f>
        <v xml:space="preserve">mp </v>
      </c>
      <c r="F114" s="65">
        <f>IFERROR(VLOOKUP(A114,Sheet1!$A$4:$N$2722,9,1),"-")</f>
        <v>6.5</v>
      </c>
      <c r="G114" s="38">
        <f>IFERROR(VLOOKUP(A114,Sheet1!$A$4:$N$2722,10,1),"-")</f>
        <v>900</v>
      </c>
      <c r="H114" s="66">
        <f>IFERROR(VLOOKUP(A114,Sheet1!$A$4:$N$2722,11,1),"-")</f>
        <v>2500</v>
      </c>
      <c r="I114" s="67">
        <f>IFERROR(VLOOKUP($A114,Sheet1!$A$4:$H$2722,8,1),"-")</f>
        <v>21.19</v>
      </c>
      <c r="J114" s="154">
        <f>I114-(I114*Cuprins!$H$11)</f>
        <v>21.19</v>
      </c>
      <c r="L114" s="647"/>
    </row>
    <row r="115" spans="1:12" ht="15" customHeight="1" x14ac:dyDescent="0.3">
      <c r="A115" s="105" t="s">
        <v>2994</v>
      </c>
      <c r="B115" s="606" t="str">
        <f>IFERROR(VLOOKUP(A115,Sheet1!$A$4:$H$2722,5,0),"-")</f>
        <v>-</v>
      </c>
      <c r="C115" s="607" t="e">
        <f>VLOOKUP(#REF!,Sheet1!$A$4:$H$2722,7,1)</f>
        <v>#REF!</v>
      </c>
      <c r="D115" s="608" t="e">
        <f>VLOOKUP(#REF!,Sheet1!$A$4:$H$2722,7,1)</f>
        <v>#REF!</v>
      </c>
      <c r="E115" s="31" t="str">
        <f>IFERROR(VLOOKUP(A115,Sheet1!$A$4:$N$2722,7,1),"-")</f>
        <v>-</v>
      </c>
      <c r="F115" s="39" t="str">
        <f>IFERROR(VLOOKUP(A115,Sheet1!$A$4:$N$2722,9,1),"-")</f>
        <v>-</v>
      </c>
      <c r="G115" s="58" t="str">
        <f>IFERROR(VLOOKUP(A115,Sheet1!$A$4:$N$2722,10,1),"-")</f>
        <v>-</v>
      </c>
      <c r="H115" s="39" t="str">
        <f>IFERROR(VLOOKUP(A115,Sheet1!$A$4:$N$2722,11,1),"-")</f>
        <v>-</v>
      </c>
      <c r="I115" s="26" t="str">
        <f>IFERROR(VLOOKUP($A115,Sheet1!$A$4:$H$2722,8,1),"-")</f>
        <v>-</v>
      </c>
      <c r="J115" s="146" t="str">
        <f>IFERROR(VLOOKUP($A115,Sheet1!$A$4:$H$2722,8,1),"-")</f>
        <v>-</v>
      </c>
      <c r="L115" s="647"/>
    </row>
    <row r="116" spans="1:12" ht="15" customHeight="1" x14ac:dyDescent="0.3">
      <c r="A116" s="108" t="s">
        <v>2994</v>
      </c>
      <c r="B116" s="610" t="str">
        <f>IFERROR(VLOOKUP(A116,Sheet1!$A$4:$H$2722,5,0),"-")</f>
        <v>-</v>
      </c>
      <c r="C116" s="597" t="e">
        <f>VLOOKUP(#REF!,Sheet1!$A$4:$H$2722,7,1)</f>
        <v>#REF!</v>
      </c>
      <c r="D116" s="622" t="e">
        <f>VLOOKUP(#REF!,Sheet1!$A$4:$H$2722,7,1)</f>
        <v>#REF!</v>
      </c>
      <c r="E116" s="45" t="str">
        <f>IFERROR(VLOOKUP(A116,Sheet1!$A$4:$N$2722,7,1),"-")</f>
        <v>-</v>
      </c>
      <c r="F116" s="64" t="str">
        <f>IFERROR(VLOOKUP(A116,Sheet1!$A$4:$N$2722,9,1),"-")</f>
        <v>-</v>
      </c>
      <c r="G116" s="64" t="str">
        <f>IFERROR(VLOOKUP(A116,Sheet1!$A$4:$N$2722,10,1),"-")</f>
        <v>-</v>
      </c>
      <c r="H116" s="64" t="str">
        <f>IFERROR(VLOOKUP(A116,Sheet1!$A$4:$N$2722,11,1),"-")</f>
        <v>-</v>
      </c>
      <c r="I116" s="43" t="str">
        <f>IFERROR(VLOOKUP($A116,Sheet1!$A$4:$H$2722,8,1),"-")</f>
        <v>-</v>
      </c>
      <c r="J116" s="148" t="str">
        <f>IFERROR(VLOOKUP($A116,Sheet1!$A$4:$H$2722,8,1),"-")</f>
        <v>-</v>
      </c>
      <c r="L116" s="647"/>
    </row>
    <row r="117" spans="1:12" ht="15" customHeight="1" x14ac:dyDescent="0.3">
      <c r="A117" s="158"/>
      <c r="B117" s="159"/>
      <c r="C117" s="159"/>
      <c r="D117" s="159"/>
      <c r="E117" s="160"/>
      <c r="F117" s="161"/>
      <c r="G117" s="161"/>
      <c r="H117" s="161"/>
      <c r="I117" s="126"/>
      <c r="J117" s="162"/>
      <c r="L117" s="647"/>
    </row>
    <row r="118" spans="1:12" ht="15" customHeight="1" x14ac:dyDescent="0.3">
      <c r="A118" s="667"/>
      <c r="B118" s="669" t="s">
        <v>3049</v>
      </c>
      <c r="C118" s="669"/>
      <c r="D118" s="669"/>
      <c r="E118" s="669"/>
      <c r="F118" s="669"/>
      <c r="G118" s="669"/>
      <c r="H118" s="669"/>
      <c r="I118" s="671"/>
      <c r="J118" s="672"/>
      <c r="L118" s="647"/>
    </row>
    <row r="119" spans="1:12" ht="15" customHeight="1" x14ac:dyDescent="0.3">
      <c r="A119" s="668"/>
      <c r="B119" s="670"/>
      <c r="C119" s="670"/>
      <c r="D119" s="670"/>
      <c r="E119" s="670"/>
      <c r="F119" s="670"/>
      <c r="G119" s="670"/>
      <c r="H119" s="670"/>
      <c r="I119" s="673"/>
      <c r="J119" s="674"/>
      <c r="L119" s="647"/>
    </row>
    <row r="120" spans="1:12" ht="15" customHeight="1" x14ac:dyDescent="0.3">
      <c r="A120" s="520" t="s">
        <v>2989</v>
      </c>
      <c r="B120" s="630" t="s">
        <v>2996</v>
      </c>
      <c r="C120" s="631"/>
      <c r="D120" s="631"/>
      <c r="E120" s="636" t="s">
        <v>3035</v>
      </c>
      <c r="F120" s="639" t="s">
        <v>2991</v>
      </c>
      <c r="G120" s="639" t="s">
        <v>2990</v>
      </c>
      <c r="H120" s="642" t="s">
        <v>3010</v>
      </c>
      <c r="I120" s="497" t="s">
        <v>3430</v>
      </c>
      <c r="J120" s="645" t="s">
        <v>3431</v>
      </c>
      <c r="L120" s="647"/>
    </row>
    <row r="121" spans="1:12" ht="15" customHeight="1" x14ac:dyDescent="0.3">
      <c r="A121" s="521"/>
      <c r="B121" s="632"/>
      <c r="C121" s="633"/>
      <c r="D121" s="633"/>
      <c r="E121" s="637"/>
      <c r="F121" s="640"/>
      <c r="G121" s="640"/>
      <c r="H121" s="643"/>
      <c r="I121" s="499"/>
      <c r="J121" s="646"/>
      <c r="L121" s="494">
        <f t="shared" ref="L121" si="0">L69+1</f>
        <v>7</v>
      </c>
    </row>
    <row r="122" spans="1:12" ht="15" customHeight="1" x14ac:dyDescent="0.3">
      <c r="A122" s="521"/>
      <c r="B122" s="634"/>
      <c r="C122" s="635"/>
      <c r="D122" s="635"/>
      <c r="E122" s="638"/>
      <c r="F122" s="641"/>
      <c r="G122" s="641"/>
      <c r="H122" s="644"/>
      <c r="I122" s="499"/>
      <c r="J122" s="646"/>
      <c r="L122" s="494"/>
    </row>
    <row r="123" spans="1:12" ht="15" customHeight="1" x14ac:dyDescent="0.3">
      <c r="A123" s="118">
        <f>Sheet1!A65</f>
        <v>102020201500</v>
      </c>
      <c r="B123" s="611" t="str">
        <f>IFERROR(VLOOKUP(A123,Sheet1!$A$4:$H$2722,5,0),"-")</f>
        <v>Placa  KN AQUAPANEL 12,5x1200x2400</v>
      </c>
      <c r="C123" s="612" t="e">
        <f>VLOOKUP(#REF!,Sheet1!$A$4:$H$2722,7,1)</f>
        <v>#REF!</v>
      </c>
      <c r="D123" s="613" t="e">
        <f>VLOOKUP(#REF!,Sheet1!$A$4:$H$2722,7,1)</f>
        <v>#REF!</v>
      </c>
      <c r="E123" s="14" t="str">
        <f>IFERROR(VLOOKUP(A123,Sheet1!$A$4:$N$2722,7,1),"-")</f>
        <v xml:space="preserve">mp </v>
      </c>
      <c r="F123" s="47" t="str">
        <f>IFERROR(VLOOKUP(A123,Sheet1!$A$4:$N$2722,9,1),"-")</f>
        <v>12.5</v>
      </c>
      <c r="G123" s="47">
        <f>IFERROR(VLOOKUP(A123,Sheet1!$A$4:$N$2722,10,1),"-")</f>
        <v>1200</v>
      </c>
      <c r="H123" s="48">
        <f>IFERROR(VLOOKUP(A123,Sheet1!$A$4:$N$2722,11,1),"-")</f>
        <v>2400</v>
      </c>
      <c r="I123" s="15">
        <f>IFERROR(VLOOKUP($A123,Sheet1!$A$4:$H$2722,8,1),"-")</f>
        <v>87.69</v>
      </c>
      <c r="J123" s="153">
        <f>I123-(I123*Cuprins!$H$11)</f>
        <v>87.69</v>
      </c>
      <c r="L123" s="648" t="s">
        <v>3001</v>
      </c>
    </row>
    <row r="124" spans="1:12" ht="15" customHeight="1" x14ac:dyDescent="0.3">
      <c r="A124" s="121">
        <f>Sheet1!A64</f>
        <v>102020201000</v>
      </c>
      <c r="B124" s="624" t="str">
        <f>IFERROR(VLOOKUP(A124,Sheet1!$A$4:$H$2722,5,0),"-")</f>
        <v>Placa KN AQUAPANEL Universal 8x1200x2400</v>
      </c>
      <c r="C124" s="624" t="e">
        <f>VLOOKUP(#REF!,Sheet1!$A$4:$H$2722,7,1)</f>
        <v>#REF!</v>
      </c>
      <c r="D124" s="624" t="e">
        <f>VLOOKUP(#REF!,Sheet1!$A$4:$H$2722,7,1)</f>
        <v>#REF!</v>
      </c>
      <c r="E124" s="22" t="str">
        <f>IFERROR(VLOOKUP(A124,Sheet1!$A$4:$N$2722,7,1),"-")</f>
        <v xml:space="preserve">mp </v>
      </c>
      <c r="F124" s="49">
        <f>IFERROR(VLOOKUP(A124,Sheet1!$A$4:$N$2722,9,1),"-")</f>
        <v>8</v>
      </c>
      <c r="G124" s="50">
        <f>IFERROR(VLOOKUP(A124,Sheet1!$A$4:$N$2722,10,1),"-")</f>
        <v>1200</v>
      </c>
      <c r="H124" s="49">
        <f>IFERROR(VLOOKUP(A124,Sheet1!$A$4:$N$2722,11,1),"-")</f>
        <v>2400</v>
      </c>
      <c r="I124" s="33">
        <f>IFERROR(VLOOKUP($A124,Sheet1!$A$4:$H$2722,8,1),"-")</f>
        <v>65.13</v>
      </c>
      <c r="J124" s="155">
        <f>I124-(I124*Cuprins!$H$11)</f>
        <v>65.13</v>
      </c>
      <c r="L124" s="648"/>
    </row>
    <row r="125" spans="1:12" ht="15" customHeight="1" x14ac:dyDescent="0.3">
      <c r="A125" s="122">
        <f>Sheet1!A66</f>
        <v>102020205000</v>
      </c>
      <c r="B125" s="611" t="str">
        <f>IFERROR(VLOOKUP(A125,Sheet1!$A$4:$H$2722,5,0),"-")</f>
        <v>Placa AQUAPANEL Sky Lite 8x900x1200</v>
      </c>
      <c r="C125" s="612" t="e">
        <f>VLOOKUP(#REF!,Sheet1!$A$4:$H$2722,7,1)</f>
        <v>#REF!</v>
      </c>
      <c r="D125" s="613" t="e">
        <f>VLOOKUP(#REF!,Sheet1!$A$4:$H$2722,7,1)</f>
        <v>#REF!</v>
      </c>
      <c r="E125" s="14" t="str">
        <f>IFERROR(VLOOKUP(A125,Sheet1!$A$4:$N$2722,7,1),"-")</f>
        <v xml:space="preserve">mp </v>
      </c>
      <c r="F125" s="47">
        <f>IFERROR(VLOOKUP(A125,Sheet1!$A$4:$N$2722,9,1),"-")</f>
        <v>8</v>
      </c>
      <c r="G125" s="51">
        <f>IFERROR(VLOOKUP(A125,Sheet1!$A$4:$N$2722,10,1),"-")</f>
        <v>900</v>
      </c>
      <c r="H125" s="51">
        <f>IFERROR(VLOOKUP(A125,Sheet1!$A$4:$N$2722,11,1),"-")</f>
        <v>1200</v>
      </c>
      <c r="I125" s="15">
        <f>IFERROR(VLOOKUP($A125,Sheet1!$A$4:$H$2722,8,1),"-")</f>
        <v>75.17</v>
      </c>
      <c r="J125" s="153">
        <f>I125-(I125*Cuprins!$H$11)</f>
        <v>75.17</v>
      </c>
      <c r="L125" s="648"/>
    </row>
    <row r="126" spans="1:12" ht="15" customHeight="1" x14ac:dyDescent="0.3">
      <c r="A126" s="119" t="s">
        <v>2994</v>
      </c>
      <c r="B126" s="600" t="str">
        <f>IFERROR(VLOOKUP(A126,Sheet1!$A$4:$H$2722,5,0),"-")</f>
        <v>-</v>
      </c>
      <c r="C126" s="600" t="e">
        <f>VLOOKUP(#REF!,Sheet1!$A$4:$H$2722,7,1)</f>
        <v>#REF!</v>
      </c>
      <c r="D126" s="601" t="e">
        <f>VLOOKUP(#REF!,Sheet1!$A$4:$H$2722,7,1)</f>
        <v>#REF!</v>
      </c>
      <c r="E126" s="32" t="str">
        <f>IFERROR(VLOOKUP(A126,Sheet1!$A$4:$N$2722,7,1),"-")</f>
        <v>-</v>
      </c>
      <c r="F126" s="52" t="str">
        <f>IFERROR(VLOOKUP(A126,Sheet1!$A$4:$N$2722,9,1),"-")</f>
        <v>-</v>
      </c>
      <c r="G126" s="53" t="str">
        <f>IFERROR(VLOOKUP(A126,Sheet1!$A$4:$N$2722,10,1),"-")</f>
        <v>-</v>
      </c>
      <c r="H126" s="54" t="str">
        <f>IFERROR(VLOOKUP(A126,Sheet1!$A$4:$N$2722,11,1),"-")</f>
        <v>-</v>
      </c>
      <c r="I126" s="34" t="str">
        <f>IFERROR(VLOOKUP($A126,Sheet1!$A$4:$H$2722,8,1),"-")</f>
        <v>-</v>
      </c>
      <c r="J126" s="156" t="str">
        <f>IFERROR(VLOOKUP($A126,Sheet1!$A$4:$H$2722,8,1),"-")</f>
        <v>-</v>
      </c>
      <c r="L126" s="648"/>
    </row>
    <row r="127" spans="1:12" ht="15" customHeight="1" x14ac:dyDescent="0.3">
      <c r="A127" s="158"/>
      <c r="B127" s="159"/>
      <c r="C127" s="159"/>
      <c r="D127" s="159"/>
      <c r="E127" s="160"/>
      <c r="F127" s="161"/>
      <c r="G127" s="161"/>
      <c r="H127" s="161"/>
      <c r="I127" s="126"/>
      <c r="J127" s="162"/>
      <c r="L127" s="648"/>
    </row>
    <row r="128" spans="1:12" ht="15" customHeight="1" x14ac:dyDescent="0.3">
      <c r="A128" s="158"/>
      <c r="B128" s="159"/>
      <c r="C128" s="159"/>
      <c r="D128" s="159"/>
      <c r="E128" s="160"/>
      <c r="F128" s="161"/>
      <c r="G128" s="161"/>
      <c r="H128" s="161"/>
      <c r="I128" s="126"/>
      <c r="J128" s="162"/>
      <c r="L128" s="648"/>
    </row>
    <row r="129" spans="1:12" ht="15" customHeight="1" x14ac:dyDescent="0.3">
      <c r="A129" s="158"/>
      <c r="B129" s="159"/>
      <c r="C129" s="159"/>
      <c r="D129" s="159"/>
      <c r="E129" s="160"/>
      <c r="F129" s="161"/>
      <c r="G129" s="161"/>
      <c r="H129" s="161"/>
      <c r="I129" s="126"/>
      <c r="J129" s="162"/>
      <c r="L129" s="648"/>
    </row>
    <row r="130" spans="1:12" ht="15" customHeight="1" thickBot="1" x14ac:dyDescent="0.35">
      <c r="A130" s="158"/>
      <c r="B130" s="159"/>
      <c r="C130" s="159"/>
      <c r="D130" s="159"/>
      <c r="E130" s="160"/>
      <c r="F130" s="161"/>
      <c r="G130" s="161"/>
      <c r="H130" s="161"/>
      <c r="I130" s="126"/>
      <c r="J130" s="162"/>
      <c r="L130" s="648"/>
    </row>
    <row r="131" spans="1:12" ht="15" customHeight="1" x14ac:dyDescent="0.3">
      <c r="A131" s="658"/>
      <c r="B131" s="661" t="s">
        <v>3055</v>
      </c>
      <c r="C131" s="661"/>
      <c r="D131" s="661"/>
      <c r="E131" s="661"/>
      <c r="F131" s="661"/>
      <c r="G131" s="661"/>
      <c r="H131" s="661"/>
      <c r="I131" s="661"/>
      <c r="J131" s="664"/>
      <c r="L131" s="648"/>
    </row>
    <row r="132" spans="1:12" ht="15" customHeight="1" x14ac:dyDescent="0.3">
      <c r="A132" s="659"/>
      <c r="B132" s="662"/>
      <c r="C132" s="662"/>
      <c r="D132" s="662"/>
      <c r="E132" s="662"/>
      <c r="F132" s="662"/>
      <c r="G132" s="662"/>
      <c r="H132" s="662"/>
      <c r="I132" s="662"/>
      <c r="J132" s="665"/>
      <c r="L132" s="648"/>
    </row>
    <row r="133" spans="1:12" ht="15" customHeight="1" thickBot="1" x14ac:dyDescent="0.35">
      <c r="A133" s="660"/>
      <c r="B133" s="663"/>
      <c r="C133" s="663"/>
      <c r="D133" s="663"/>
      <c r="E133" s="663"/>
      <c r="F133" s="663"/>
      <c r="G133" s="663"/>
      <c r="H133" s="663"/>
      <c r="I133" s="663"/>
      <c r="J133" s="666"/>
      <c r="L133" s="648"/>
    </row>
    <row r="134" spans="1:12" ht="15" customHeight="1" x14ac:dyDescent="0.3">
      <c r="A134" s="1"/>
      <c r="B134" s="97"/>
      <c r="C134" s="4"/>
      <c r="D134" s="4"/>
      <c r="E134" s="4"/>
      <c r="F134" s="4"/>
      <c r="G134" s="4"/>
      <c r="H134" s="5"/>
      <c r="I134" s="3"/>
      <c r="J134" s="144"/>
      <c r="L134" s="648"/>
    </row>
    <row r="135" spans="1:12" ht="15" customHeight="1" x14ac:dyDescent="0.3">
      <c r="A135" s="667"/>
      <c r="B135" s="669" t="s">
        <v>3056</v>
      </c>
      <c r="C135" s="669"/>
      <c r="D135" s="669"/>
      <c r="E135" s="669"/>
      <c r="F135" s="669"/>
      <c r="G135" s="669"/>
      <c r="H135" s="669"/>
      <c r="I135" s="671"/>
      <c r="J135" s="672"/>
      <c r="L135" s="648"/>
    </row>
    <row r="136" spans="1:12" ht="15" customHeight="1" x14ac:dyDescent="0.3">
      <c r="A136" s="668"/>
      <c r="B136" s="670"/>
      <c r="C136" s="670"/>
      <c r="D136" s="670"/>
      <c r="E136" s="670"/>
      <c r="F136" s="670"/>
      <c r="G136" s="670"/>
      <c r="H136" s="670"/>
      <c r="I136" s="673"/>
      <c r="J136" s="674"/>
      <c r="L136" s="648"/>
    </row>
    <row r="137" spans="1:12" ht="15" customHeight="1" x14ac:dyDescent="0.3">
      <c r="A137" s="520" t="s">
        <v>2989</v>
      </c>
      <c r="B137" s="630" t="s">
        <v>2996</v>
      </c>
      <c r="C137" s="631"/>
      <c r="D137" s="631"/>
      <c r="E137" s="636" t="s">
        <v>3035</v>
      </c>
      <c r="F137" s="639" t="s">
        <v>2991</v>
      </c>
      <c r="G137" s="639" t="s">
        <v>2990</v>
      </c>
      <c r="H137" s="642" t="s">
        <v>3010</v>
      </c>
      <c r="I137" s="497" t="s">
        <v>3430</v>
      </c>
      <c r="J137" s="645" t="s">
        <v>3431</v>
      </c>
      <c r="L137" s="648"/>
    </row>
    <row r="138" spans="1:12" ht="15" customHeight="1" x14ac:dyDescent="0.3">
      <c r="A138" s="521"/>
      <c r="B138" s="632"/>
      <c r="C138" s="633"/>
      <c r="D138" s="633"/>
      <c r="E138" s="637"/>
      <c r="F138" s="640"/>
      <c r="G138" s="640"/>
      <c r="H138" s="643"/>
      <c r="I138" s="499"/>
      <c r="J138" s="646"/>
      <c r="L138" s="648"/>
    </row>
    <row r="139" spans="1:12" ht="15" customHeight="1" x14ac:dyDescent="0.3">
      <c r="A139" s="521"/>
      <c r="B139" s="634"/>
      <c r="C139" s="635"/>
      <c r="D139" s="635"/>
      <c r="E139" s="638"/>
      <c r="F139" s="641"/>
      <c r="G139" s="641"/>
      <c r="H139" s="644"/>
      <c r="I139" s="499"/>
      <c r="J139" s="646"/>
      <c r="L139" s="648"/>
    </row>
    <row r="140" spans="1:12" ht="15" customHeight="1" x14ac:dyDescent="0.3">
      <c r="A140" s="109">
        <f>Sheet1!A74</f>
        <v>102020401500</v>
      </c>
      <c r="B140" s="626" t="str">
        <f>IFERROR(VLOOKUP(A140,Sheet1!$A$4:$H$2722,5,0),"-")</f>
        <v>Placa CLEANEO 6/18 R cant 4SK alb</v>
      </c>
      <c r="C140" s="627"/>
      <c r="D140" s="628"/>
      <c r="E140" s="30" t="str">
        <f>IFERROR(VLOOKUP(A140,Sheet1!$A$4:$N$2722,7,1),"-")</f>
        <v xml:space="preserve">mp </v>
      </c>
      <c r="F140" s="58">
        <f>IFERROR(VLOOKUP(A140,Sheet1!$A$4:$N$2722,9,1),"-")</f>
        <v>12.5</v>
      </c>
      <c r="G140" s="60">
        <f>IFERROR(VLOOKUP(A140,Sheet1!$A$4:$N$2722,10,1),"-")</f>
        <v>1188</v>
      </c>
      <c r="H140" s="46">
        <f>IFERROR(VLOOKUP(A140,Sheet1!$A$4:$N$2722,11,1),"-")</f>
        <v>1998</v>
      </c>
      <c r="I140" s="26">
        <f>IFERROR(VLOOKUP($A140,Sheet1!$A$4:$H$2722,8,1),"-")</f>
        <v>64.209999999999994</v>
      </c>
      <c r="J140" s="146">
        <f>I140-(I140*Cuprins!$H$11)</f>
        <v>64.209999999999994</v>
      </c>
      <c r="L140" s="648"/>
    </row>
    <row r="141" spans="1:12" ht="15" customHeight="1" x14ac:dyDescent="0.3">
      <c r="A141" s="107">
        <f>Sheet1!A76</f>
        <v>102020402000</v>
      </c>
      <c r="B141" s="593" t="str">
        <f>IFERROR(VLOOKUP(A141,Sheet1!$A$4:$H$2722,5,0),"-")</f>
        <v xml:space="preserve">Placa Cleaneo 8/18R UFF pasla neagra </v>
      </c>
      <c r="C141" s="593"/>
      <c r="D141" s="593"/>
      <c r="E141" s="20" t="str">
        <f>IFERROR(VLOOKUP(A141,Sheet1!$A$4:$N$2722,7,1),"-")</f>
        <v xml:space="preserve">mp </v>
      </c>
      <c r="F141" s="38">
        <f>IFERROR(VLOOKUP(A141,Sheet1!$A$4:$N$2722,9,1),"-")</f>
        <v>12.5</v>
      </c>
      <c r="G141" s="38">
        <f>IFERROR(VLOOKUP(A141,Sheet1!$A$4:$N$2722,10,1),"-")</f>
        <v>1188</v>
      </c>
      <c r="H141" s="38">
        <f>IFERROR(VLOOKUP(A141,Sheet1!$A$4:$N$2722,11,1),"-")</f>
        <v>1998</v>
      </c>
      <c r="I141" s="25">
        <f>IFERROR(VLOOKUP($A141,Sheet1!$A$4:$H$2722,8,1),"-")</f>
        <v>64.319999999999993</v>
      </c>
      <c r="J141" s="150">
        <f>I141-(I141*Cuprins!$H$11)</f>
        <v>64.319999999999993</v>
      </c>
      <c r="L141" s="648"/>
    </row>
    <row r="142" spans="1:12" ht="15" customHeight="1" x14ac:dyDescent="0.3">
      <c r="A142" s="105">
        <f>Sheet1!A77</f>
        <v>102020402500</v>
      </c>
      <c r="B142" s="594" t="str">
        <f>IFERROR(VLOOKUP(A142,Sheet1!$A$4:$H$2722,5,0),"-")</f>
        <v>Placa Cleaneo 8/18 R UFF pasla neagra</v>
      </c>
      <c r="C142" s="625"/>
      <c r="D142" s="596"/>
      <c r="E142" s="31" t="str">
        <f>IFERROR(VLOOKUP(A142,Sheet1!$A$4:$N$2722,7,1),"-")</f>
        <v xml:space="preserve">mp </v>
      </c>
      <c r="F142" s="39">
        <f>IFERROR(VLOOKUP(A142,Sheet1!$A$4:$N$2722,9,1),"-")</f>
        <v>12.5</v>
      </c>
      <c r="G142" s="58">
        <f>IFERROR(VLOOKUP(A142,Sheet1!$A$4:$N$2722,10,1),"-")</f>
        <v>1188</v>
      </c>
      <c r="H142" s="39">
        <f>IFERROR(VLOOKUP(A142,Sheet1!$A$4:$N$2722,11,1),"-")</f>
        <v>1998</v>
      </c>
      <c r="I142" s="26">
        <f>IFERROR(VLOOKUP($A142,Sheet1!$A$4:$H$2722,8,1),"-")</f>
        <v>64.319999999999993</v>
      </c>
      <c r="J142" s="146">
        <f>I142-(I142*Cuprins!$H$11)</f>
        <v>64.319999999999993</v>
      </c>
      <c r="L142" s="648"/>
    </row>
    <row r="143" spans="1:12" ht="15" customHeight="1" x14ac:dyDescent="0.3">
      <c r="A143" s="107">
        <f>Sheet1!A78</f>
        <v>102020403000</v>
      </c>
      <c r="B143" s="593" t="str">
        <f>IFERROR(VLOOKUP(A143,Sheet1!$A$4:$H$2722,5,0),"-")</f>
        <v>Placa Cleaneo 10/23 R cant 2SK/2FF negru</v>
      </c>
      <c r="C143" s="593"/>
      <c r="D143" s="593"/>
      <c r="E143" s="20" t="str">
        <f>IFERROR(VLOOKUP(A143,Sheet1!$A$4:$N$2722,7,1),"-")</f>
        <v xml:space="preserve">mp </v>
      </c>
      <c r="F143" s="38">
        <f>IFERROR(VLOOKUP(A143,Sheet1!$A$4:$N$2722,9,1),"-")</f>
        <v>12.5</v>
      </c>
      <c r="G143" s="38">
        <f>IFERROR(VLOOKUP(A143,Sheet1!$A$4:$N$2722,10,1),"-")</f>
        <v>2000</v>
      </c>
      <c r="H143" s="38">
        <f>IFERROR(VLOOKUP(A143,Sheet1!$A$4:$N$2722,11,1),"-")</f>
        <v>1200</v>
      </c>
      <c r="I143" s="25">
        <f>IFERROR(VLOOKUP($A143,Sheet1!$A$4:$H$2722,8,1),"-")</f>
        <v>60.47</v>
      </c>
      <c r="J143" s="150">
        <f>I143-(I143*Cuprins!$H$11)</f>
        <v>60.47</v>
      </c>
      <c r="L143" s="648"/>
    </row>
    <row r="144" spans="1:12" ht="15" customHeight="1" x14ac:dyDescent="0.3">
      <c r="A144" s="105">
        <f>Sheet1!A79</f>
        <v>102020403400</v>
      </c>
      <c r="B144" s="594" t="str">
        <f>IFERROR(VLOOKUP(A144,Sheet1!$A$4:$H$2722,5,0),"-")</f>
        <v>Placa Cleaneo 12/25 R UFF, pasla neagra</v>
      </c>
      <c r="C144" s="625"/>
      <c r="D144" s="596"/>
      <c r="E144" s="31" t="str">
        <f>IFERROR(VLOOKUP(A144,Sheet1!$A$4:$N$2722,7,1),"-")</f>
        <v xml:space="preserve">mp </v>
      </c>
      <c r="F144" s="39">
        <f>IFERROR(VLOOKUP(A144,Sheet1!$A$4:$N$2722,9,1),"-")</f>
        <v>12.5</v>
      </c>
      <c r="G144" s="58">
        <f>IFERROR(VLOOKUP(A144,Sheet1!$A$4:$N$2722,10,1),"-")</f>
        <v>1200</v>
      </c>
      <c r="H144" s="39">
        <f>IFERROR(VLOOKUP(A144,Sheet1!$A$4:$N$2722,11,1),"-")</f>
        <v>2000</v>
      </c>
      <c r="I144" s="26">
        <f>IFERROR(VLOOKUP($A144,Sheet1!$A$4:$H$2722,8,1),"-")</f>
        <v>64.319999999999993</v>
      </c>
      <c r="J144" s="146">
        <f>I144-(I144*Cuprins!$H$11)</f>
        <v>64.319999999999993</v>
      </c>
      <c r="L144" s="648"/>
    </row>
    <row r="145" spans="1:12" ht="15" customHeight="1" x14ac:dyDescent="0.3">
      <c r="A145" s="107">
        <f>Sheet1!A80</f>
        <v>102020403500</v>
      </c>
      <c r="B145" s="593" t="str">
        <f>IFERROR(VLOOKUP(A145,Sheet1!$A$4:$H$2722,5,0),"-")</f>
        <v>Cleaneo Akustik 12/20/35 PLUS R alb</v>
      </c>
      <c r="C145" s="593"/>
      <c r="D145" s="593"/>
      <c r="E145" s="20" t="str">
        <f>IFERROR(VLOOKUP(A145,Sheet1!$A$4:$N$2722,7,1),"-")</f>
        <v xml:space="preserve">mp </v>
      </c>
      <c r="F145" s="38">
        <f>IFERROR(VLOOKUP(A145,Sheet1!$A$4:$N$2722,9,1),"-")</f>
        <v>12.5</v>
      </c>
      <c r="G145" s="38">
        <f>IFERROR(VLOOKUP(A145,Sheet1!$A$4:$N$2722,10,1),"-")</f>
        <v>1200</v>
      </c>
      <c r="H145" s="38">
        <f>IFERROR(VLOOKUP(A145,Sheet1!$A$4:$N$2722,11,1),"-")</f>
        <v>2000</v>
      </c>
      <c r="I145" s="25">
        <f>IFERROR(VLOOKUP($A145,Sheet1!$A$4:$H$2722,8,1),"-")</f>
        <v>65.83</v>
      </c>
      <c r="J145" s="150">
        <f>I145-(I145*Cuprins!$H$11)</f>
        <v>65.83</v>
      </c>
      <c r="L145" s="648"/>
    </row>
    <row r="146" spans="1:12" ht="15" customHeight="1" x14ac:dyDescent="0.3">
      <c r="A146" s="105">
        <f>Sheet1!A81</f>
        <v>102020403600</v>
      </c>
      <c r="B146" s="594" t="str">
        <f>IFERROR(VLOOKUP(A146,Sheet1!$A$4:$H$2722,5,0),"-")</f>
        <v>Cleaneo Akustik 12/20/35 PLUS R pasla ng</v>
      </c>
      <c r="C146" s="625"/>
      <c r="D146" s="596"/>
      <c r="E146" s="31" t="str">
        <f>IFERROR(VLOOKUP(A146,Sheet1!$A$4:$N$2722,7,1),"-")</f>
        <v xml:space="preserve">mp </v>
      </c>
      <c r="F146" s="39">
        <f>IFERROR(VLOOKUP(A146,Sheet1!$A$4:$N$2722,9,1),"-")</f>
        <v>12.5</v>
      </c>
      <c r="G146" s="58">
        <f>IFERROR(VLOOKUP(A146,Sheet1!$A$4:$N$2722,10,1),"-")</f>
        <v>1200</v>
      </c>
      <c r="H146" s="39">
        <f>IFERROR(VLOOKUP(A146,Sheet1!$A$4:$N$2722,11,1),"-")</f>
        <v>2000</v>
      </c>
      <c r="I146" s="26">
        <f>IFERROR(VLOOKUP($A146,Sheet1!$A$4:$H$2722,8,1),"-")</f>
        <v>60.74</v>
      </c>
      <c r="J146" s="146">
        <f>I146-(I146*Cuprins!$H$11)</f>
        <v>60.74</v>
      </c>
      <c r="L146" s="648"/>
    </row>
    <row r="147" spans="1:12" ht="15" customHeight="1" x14ac:dyDescent="0.3">
      <c r="A147" s="107">
        <f>Sheet1!A82</f>
        <v>102020405500</v>
      </c>
      <c r="B147" s="593" t="str">
        <f>IFERROR(VLOOKUP(A147,Sheet1!$A$4:$H$2722,5,0),"-")</f>
        <v>Placa Cleaneo 15/30 R, cant 4SK,alb</v>
      </c>
      <c r="C147" s="593"/>
      <c r="D147" s="593"/>
      <c r="E147" s="20" t="str">
        <f>IFERROR(VLOOKUP(A147,Sheet1!$A$4:$N$2722,7,1),"-")</f>
        <v xml:space="preserve">mp </v>
      </c>
      <c r="F147" s="38">
        <f>IFERROR(VLOOKUP(A147,Sheet1!$A$4:$N$2722,9,1),"-")</f>
        <v>12.5</v>
      </c>
      <c r="G147" s="38">
        <f>IFERROR(VLOOKUP(A147,Sheet1!$A$4:$N$2722,10,1),"-")</f>
        <v>1200</v>
      </c>
      <c r="H147" s="38">
        <f>IFERROR(VLOOKUP(A147,Sheet1!$A$4:$N$2722,11,1),"-")</f>
        <v>1980</v>
      </c>
      <c r="I147" s="25">
        <f>IFERROR(VLOOKUP($A147,Sheet1!$A$4:$H$2722,8,1),"-")</f>
        <v>64.209999999999994</v>
      </c>
      <c r="J147" s="150">
        <f>I147-(I147*Cuprins!$H$11)</f>
        <v>64.209999999999994</v>
      </c>
      <c r="L147" s="648"/>
    </row>
    <row r="148" spans="1:12" ht="15" customHeight="1" x14ac:dyDescent="0.3">
      <c r="A148" s="105">
        <f>Sheet1!A88</f>
        <v>102020410500</v>
      </c>
      <c r="B148" s="594" t="str">
        <f>IFERROR(VLOOKUP(A148,Sheet1!$A$4:$H$2722,5,0),"-")</f>
        <v>Placa Knauf Cleaneo 8/15/20R, 4SK, negru</v>
      </c>
      <c r="C148" s="595" t="e">
        <f>VLOOKUP(#REF!,Sheet1!$A$4:$H$2722,7,1)</f>
        <v>#REF!</v>
      </c>
      <c r="D148" s="596" t="e">
        <f>VLOOKUP(#REF!,Sheet1!$A$4:$H$2722,7,1)</f>
        <v>#REF!</v>
      </c>
      <c r="E148" s="31" t="str">
        <f>IFERROR(VLOOKUP(A148,Sheet1!$A$4:$N$2722,7,1),"-")</f>
        <v xml:space="preserve">mp </v>
      </c>
      <c r="F148" s="39">
        <f>IFERROR(VLOOKUP(A148,Sheet1!$A$4:$N$2722,9,1),"-")</f>
        <v>12.5</v>
      </c>
      <c r="G148" s="58">
        <f>IFERROR(VLOOKUP(A148,Sheet1!$A$4:$N$2722,10,1),"-")</f>
        <v>1200</v>
      </c>
      <c r="H148" s="39">
        <f>IFERROR(VLOOKUP(A148,Sheet1!$A$4:$N$2722,11,1),"-")</f>
        <v>1875</v>
      </c>
      <c r="I148" s="26">
        <f>IFERROR(VLOOKUP($A148,Sheet1!$A$4:$H$2722,8,1),"-")</f>
        <v>64.209999999999994</v>
      </c>
      <c r="J148" s="146">
        <f>I148-(I148*Cuprins!$H$11)</f>
        <v>64.209999999999994</v>
      </c>
      <c r="L148" s="648"/>
    </row>
    <row r="149" spans="1:12" ht="15" customHeight="1" x14ac:dyDescent="0.3">
      <c r="A149" s="107">
        <f>Sheet1!A89</f>
        <v>102020411200</v>
      </c>
      <c r="B149" s="593" t="str">
        <f>IFERROR(VLOOKUP(A149,Sheet1!$A$4:$H$2722,5,0),"-")</f>
        <v>Placa Cleaneo 8/12/50 R cant FF, negru</v>
      </c>
      <c r="C149" s="593" t="e">
        <f>VLOOKUP(#REF!,Sheet1!$A$4:$H$2722,7,1)</f>
        <v>#REF!</v>
      </c>
      <c r="D149" s="593" t="e">
        <f>VLOOKUP(#REF!,Sheet1!$A$4:$H$2722,7,1)</f>
        <v>#REF!</v>
      </c>
      <c r="E149" s="20" t="str">
        <f>IFERROR(VLOOKUP(A149,Sheet1!$A$4:$N$2722,7,1),"-")</f>
        <v xml:space="preserve">mp </v>
      </c>
      <c r="F149" s="38">
        <f>IFERROR(VLOOKUP(A149,Sheet1!$A$4:$N$2722,9,1),"-")</f>
        <v>12.5</v>
      </c>
      <c r="G149" s="38">
        <f>IFERROR(VLOOKUP(A149,Sheet1!$A$4:$N$2722,10,1),"-")</f>
        <v>1200</v>
      </c>
      <c r="H149" s="38">
        <f>IFERROR(VLOOKUP(A149,Sheet1!$A$4:$N$2722,11,1),"-")</f>
        <v>2000</v>
      </c>
      <c r="I149" s="25">
        <f>IFERROR(VLOOKUP($A149,Sheet1!$A$4:$H$2722,8,1),"-")</f>
        <v>65.83</v>
      </c>
      <c r="J149" s="150">
        <f>I149-(I149*Cuprins!$H$11)</f>
        <v>65.83</v>
      </c>
      <c r="L149" s="648"/>
    </row>
    <row r="150" spans="1:12" ht="15" customHeight="1" x14ac:dyDescent="0.3">
      <c r="A150" s="105">
        <f>Sheet1!A90</f>
        <v>102020411300</v>
      </c>
      <c r="B150" s="594" t="str">
        <f>IFERROR(VLOOKUP(A150,Sheet1!$A$4:$H$2722,5,0),"-")</f>
        <v>Placa Knauf Cleaneo Akustik 8/18/20 R</v>
      </c>
      <c r="C150" s="595" t="e">
        <f>VLOOKUP(#REF!,Sheet1!$A$4:$H$2722,7,1)</f>
        <v>#REF!</v>
      </c>
      <c r="D150" s="596" t="e">
        <f>VLOOKUP(#REF!,Sheet1!$A$4:$H$2722,7,1)</f>
        <v>#REF!</v>
      </c>
      <c r="E150" s="31" t="str">
        <f>IFERROR(VLOOKUP(A150,Sheet1!$A$4:$N$2722,7,1),"-")</f>
        <v xml:space="preserve">mp </v>
      </c>
      <c r="F150" s="39">
        <f>IFERROR(VLOOKUP(A150,Sheet1!$A$4:$N$2722,9,1),"-")</f>
        <v>12.5</v>
      </c>
      <c r="G150" s="58">
        <f>IFERROR(VLOOKUP(A150,Sheet1!$A$4:$N$2722,10,1),"-")</f>
        <v>1200</v>
      </c>
      <c r="H150" s="39">
        <f>IFERROR(VLOOKUP(A150,Sheet1!$A$4:$N$2722,11,1),"-")</f>
        <v>2000</v>
      </c>
      <c r="I150" s="26">
        <f>IFERROR(VLOOKUP($A150,Sheet1!$A$4:$H$2722,8,1),"-")</f>
        <v>64.209999999999994</v>
      </c>
      <c r="J150" s="146">
        <f>I150-(I150*Cuprins!$H$11)</f>
        <v>64.209999999999994</v>
      </c>
      <c r="L150" s="648"/>
    </row>
    <row r="151" spans="1:12" ht="15" customHeight="1" x14ac:dyDescent="0.3">
      <c r="A151" s="107">
        <f>Sheet1!A91</f>
        <v>102020411400</v>
      </c>
      <c r="B151" s="593" t="str">
        <f>IFERROR(VLOOKUP(A151,Sheet1!$A$4:$H$2722,5,0),"-")</f>
        <v>Placa Cleaneo  8/15/20R cant UFF, negru</v>
      </c>
      <c r="C151" s="593" t="e">
        <f>VLOOKUP(#REF!,Sheet1!$A$4:$H$2722,7,1)</f>
        <v>#REF!</v>
      </c>
      <c r="D151" s="593" t="e">
        <f>VLOOKUP(#REF!,Sheet1!$A$4:$H$2722,7,1)</f>
        <v>#REF!</v>
      </c>
      <c r="E151" s="20" t="str">
        <f>IFERROR(VLOOKUP(A151,Sheet1!$A$4:$N$2722,7,1),"-")</f>
        <v xml:space="preserve">mp </v>
      </c>
      <c r="F151" s="38" t="str">
        <f>IFERROR(VLOOKUP(A151,Sheet1!$A$4:$N$2722,9,1),"-")</f>
        <v>12.5</v>
      </c>
      <c r="G151" s="38">
        <f>IFERROR(VLOOKUP(A151,Sheet1!$A$4:$N$2722,10,1),"-")</f>
        <v>1200</v>
      </c>
      <c r="H151" s="38">
        <f>IFERROR(VLOOKUP(A151,Sheet1!$A$4:$N$2722,11,1),"-")</f>
        <v>1998</v>
      </c>
      <c r="I151" s="25">
        <f>IFERROR(VLOOKUP($A151,Sheet1!$A$4:$H$2722,8,1),"-")</f>
        <v>67.78</v>
      </c>
      <c r="J151" s="150">
        <f>I151-(I151*Cuprins!$H$11)</f>
        <v>67.78</v>
      </c>
      <c r="L151" s="648"/>
    </row>
    <row r="152" spans="1:12" ht="15" customHeight="1" x14ac:dyDescent="0.3">
      <c r="A152" s="105">
        <f>Sheet1!A92</f>
        <v>102020411500</v>
      </c>
      <c r="B152" s="594" t="str">
        <f>IFERROR(VLOOKUP(A152,Sheet1!$A$4:$H$2722,5,0),"-")</f>
        <v>Placa Cleaneo Akustik 8/15/20R cant FF</v>
      </c>
      <c r="C152" s="595" t="e">
        <f>VLOOKUP(#REF!,Sheet1!$A$4:$H$2722,7,1)</f>
        <v>#REF!</v>
      </c>
      <c r="D152" s="596" t="e">
        <f>VLOOKUP(#REF!,Sheet1!$A$4:$H$2722,7,1)</f>
        <v>#REF!</v>
      </c>
      <c r="E152" s="31" t="str">
        <f>IFERROR(VLOOKUP(A152,Sheet1!$A$4:$N$2722,7,1),"-")</f>
        <v xml:space="preserve">mp </v>
      </c>
      <c r="F152" s="39">
        <f>IFERROR(VLOOKUP(A152,Sheet1!$A$4:$N$2722,9,1),"-")</f>
        <v>12.5</v>
      </c>
      <c r="G152" s="58">
        <f>IFERROR(VLOOKUP(A152,Sheet1!$A$4:$N$2722,10,1),"-")</f>
        <v>1200</v>
      </c>
      <c r="H152" s="39">
        <f>IFERROR(VLOOKUP(A152,Sheet1!$A$4:$N$2722,11,1),"-")</f>
        <v>1875</v>
      </c>
      <c r="I152" s="26">
        <f>IFERROR(VLOOKUP($A152,Sheet1!$A$4:$H$2722,8,1),"-")</f>
        <v>60.74</v>
      </c>
      <c r="J152" s="146">
        <f>I152-(I152*Cuprins!$H$11)</f>
        <v>60.74</v>
      </c>
      <c r="L152" s="648"/>
    </row>
    <row r="153" spans="1:12" ht="15" customHeight="1" x14ac:dyDescent="0.3">
      <c r="A153" s="107">
        <f>Sheet1!A93</f>
        <v>102020411600</v>
      </c>
      <c r="B153" s="593" t="str">
        <f>IFERROR(VLOOKUP(A153,Sheet1!$A$4:$H$2722,5,0),"-")</f>
        <v>Placa Cleaneo 8/15/20R cant 2SK/2FF</v>
      </c>
      <c r="C153" s="593" t="e">
        <f>VLOOKUP(#REF!,Sheet1!$A$4:$H$2722,7,1)</f>
        <v>#REF!</v>
      </c>
      <c r="D153" s="593" t="e">
        <f>VLOOKUP(#REF!,Sheet1!$A$4:$H$2722,7,1)</f>
        <v>#REF!</v>
      </c>
      <c r="E153" s="20" t="str">
        <f>IFERROR(VLOOKUP(A153,Sheet1!$A$4:$N$2722,7,1),"-")</f>
        <v xml:space="preserve">mp </v>
      </c>
      <c r="F153" s="38">
        <f>IFERROR(VLOOKUP(A153,Sheet1!$A$4:$N$2722,9,1),"-")</f>
        <v>12.5</v>
      </c>
      <c r="G153" s="38">
        <f>IFERROR(VLOOKUP(A153,Sheet1!$A$4:$N$2722,10,1),"-")</f>
        <v>2000</v>
      </c>
      <c r="H153" s="38">
        <f>IFERROR(VLOOKUP(A153,Sheet1!$A$4:$N$2722,11,1),"-")</f>
        <v>1200</v>
      </c>
      <c r="I153" s="25">
        <f>IFERROR(VLOOKUP($A153,Sheet1!$A$4:$H$2722,8,1),"-")</f>
        <v>60.74</v>
      </c>
      <c r="J153" s="150">
        <f>I153-(I153*Cuprins!$H$11)</f>
        <v>60.74</v>
      </c>
      <c r="L153" s="648"/>
    </row>
    <row r="154" spans="1:12" ht="15" customHeight="1" x14ac:dyDescent="0.3">
      <c r="A154" s="105">
        <f>Sheet1!A94</f>
        <v>102020412000</v>
      </c>
      <c r="B154" s="594" t="str">
        <f>IFERROR(VLOOKUP(A154,Sheet1!$A$4:$H$2722,5,0),"-")</f>
        <v>Placa Cleaneo 6/18R, 2SK/2FF</v>
      </c>
      <c r="C154" s="595" t="e">
        <f>VLOOKUP(#REF!,Sheet1!$A$4:$H$2722,7,1)</f>
        <v>#REF!</v>
      </c>
      <c r="D154" s="596" t="e">
        <f>VLOOKUP(#REF!,Sheet1!$A$4:$H$2722,7,1)</f>
        <v>#REF!</v>
      </c>
      <c r="E154" s="31" t="str">
        <f>IFERROR(VLOOKUP(A154,Sheet1!$A$4:$N$2722,7,1),"-")</f>
        <v>mp</v>
      </c>
      <c r="F154" s="39">
        <f>IFERROR(VLOOKUP(A154,Sheet1!$A$4:$N$2722,9,1),"-")</f>
        <v>12.5</v>
      </c>
      <c r="G154" s="58">
        <f>IFERROR(VLOOKUP(A154,Sheet1!$A$4:$N$2722,10,1),"-")</f>
        <v>1188</v>
      </c>
      <c r="H154" s="39">
        <f>IFERROR(VLOOKUP(A154,Sheet1!$A$4:$N$2722,11,1),"-")</f>
        <v>1998</v>
      </c>
      <c r="I154" s="26">
        <f>IFERROR(VLOOKUP($A154,Sheet1!$A$4:$H$2722,8,1),"-")</f>
        <v>58.36</v>
      </c>
      <c r="J154" s="146">
        <f>I154-(I154*Cuprins!$H$11)</f>
        <v>58.36</v>
      </c>
      <c r="L154" s="648"/>
    </row>
    <row r="155" spans="1:12" ht="15" customHeight="1" x14ac:dyDescent="0.3">
      <c r="A155" s="108">
        <f>Sheet1!A95</f>
        <v>102020412500</v>
      </c>
      <c r="B155" s="609" t="str">
        <f>IFERROR(VLOOKUP(A155,Sheet1!$A$4:$H$2722,5,0),"-")</f>
        <v xml:space="preserve">Cleaneo Akustik 8/18R, 2SK /2FF </v>
      </c>
      <c r="C155" s="609" t="e">
        <f>VLOOKUP(#REF!,Sheet1!$A$4:$H$2722,7,1)</f>
        <v>#REF!</v>
      </c>
      <c r="D155" s="609" t="e">
        <f>VLOOKUP(#REF!,Sheet1!$A$4:$H$2722,7,1)</f>
        <v>#REF!</v>
      </c>
      <c r="E155" s="27" t="str">
        <f>IFERROR(VLOOKUP(A155,Sheet1!$A$4:$N$2722,7,1),"-")</f>
        <v xml:space="preserve">mp </v>
      </c>
      <c r="F155" s="35">
        <f>IFERROR(VLOOKUP(A155,Sheet1!$A$4:$N$2722,9,1),"-")</f>
        <v>12.5</v>
      </c>
      <c r="G155" s="35">
        <f>IFERROR(VLOOKUP(A155,Sheet1!$A$4:$N$2722,10,1),"-")</f>
        <v>1188</v>
      </c>
      <c r="H155" s="35">
        <f>IFERROR(VLOOKUP(A155,Sheet1!$A$4:$N$2722,11,1),"-")</f>
        <v>1998</v>
      </c>
      <c r="I155" s="29">
        <f>IFERROR(VLOOKUP($A155,Sheet1!$A$4:$H$2722,8,1),"-")</f>
        <v>58.36</v>
      </c>
      <c r="J155" s="152">
        <f>I155-(I155*Cuprins!$H$11)</f>
        <v>58.36</v>
      </c>
      <c r="L155" s="648"/>
    </row>
    <row r="156" spans="1:12" ht="15" customHeight="1" x14ac:dyDescent="0.3">
      <c r="A156" s="158"/>
      <c r="B156" s="293"/>
      <c r="C156" s="293"/>
      <c r="D156" s="293"/>
      <c r="E156" s="160"/>
      <c r="F156" s="161"/>
      <c r="G156" s="161"/>
      <c r="H156" s="161"/>
      <c r="I156" s="126"/>
      <c r="J156" s="162"/>
      <c r="L156" s="648"/>
    </row>
    <row r="157" spans="1:12" ht="15" customHeight="1" x14ac:dyDescent="0.3">
      <c r="A157" s="158"/>
      <c r="B157" s="293"/>
      <c r="C157" s="293"/>
      <c r="D157" s="293"/>
      <c r="E157" s="160"/>
      <c r="F157" s="161"/>
      <c r="G157" s="161"/>
      <c r="H157" s="161"/>
      <c r="I157" s="126"/>
      <c r="J157" s="162"/>
      <c r="L157" s="648"/>
    </row>
    <row r="158" spans="1:12" ht="15" customHeight="1" x14ac:dyDescent="0.3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L158" s="647" t="s">
        <v>2995</v>
      </c>
    </row>
    <row r="159" spans="1:12" ht="15" customHeight="1" x14ac:dyDescent="0.3">
      <c r="J159"/>
      <c r="L159" s="647"/>
    </row>
    <row r="160" spans="1:12" ht="15" customHeight="1" x14ac:dyDescent="0.3">
      <c r="A160" s="667"/>
      <c r="B160" s="669" t="s">
        <v>3057</v>
      </c>
      <c r="C160" s="669"/>
      <c r="D160" s="669"/>
      <c r="E160" s="669"/>
      <c r="F160" s="669"/>
      <c r="G160" s="669"/>
      <c r="H160" s="669"/>
      <c r="I160" s="671"/>
      <c r="J160" s="672"/>
      <c r="L160" s="647"/>
    </row>
    <row r="161" spans="1:12" ht="15" customHeight="1" x14ac:dyDescent="0.3">
      <c r="A161" s="668"/>
      <c r="B161" s="670"/>
      <c r="C161" s="670"/>
      <c r="D161" s="670"/>
      <c r="E161" s="670"/>
      <c r="F161" s="670"/>
      <c r="G161" s="670"/>
      <c r="H161" s="670"/>
      <c r="I161" s="673"/>
      <c r="J161" s="674"/>
      <c r="L161" s="647"/>
    </row>
    <row r="162" spans="1:12" ht="15" customHeight="1" x14ac:dyDescent="0.3">
      <c r="A162" s="520" t="s">
        <v>2989</v>
      </c>
      <c r="B162" s="630" t="s">
        <v>2996</v>
      </c>
      <c r="C162" s="631"/>
      <c r="D162" s="631"/>
      <c r="E162" s="636" t="s">
        <v>3035</v>
      </c>
      <c r="F162" s="639" t="s">
        <v>2991</v>
      </c>
      <c r="G162" s="639" t="s">
        <v>2990</v>
      </c>
      <c r="H162" s="642" t="s">
        <v>3010</v>
      </c>
      <c r="I162" s="497" t="s">
        <v>3430</v>
      </c>
      <c r="J162" s="645" t="s">
        <v>3431</v>
      </c>
      <c r="L162" s="647"/>
    </row>
    <row r="163" spans="1:12" ht="15" customHeight="1" x14ac:dyDescent="0.3">
      <c r="A163" s="521"/>
      <c r="B163" s="632"/>
      <c r="C163" s="633"/>
      <c r="D163" s="633"/>
      <c r="E163" s="637"/>
      <c r="F163" s="640"/>
      <c r="G163" s="640"/>
      <c r="H163" s="643"/>
      <c r="I163" s="499"/>
      <c r="J163" s="646"/>
      <c r="L163" s="647"/>
    </row>
    <row r="164" spans="1:12" ht="15" customHeight="1" x14ac:dyDescent="0.3">
      <c r="A164" s="521"/>
      <c r="B164" s="634"/>
      <c r="C164" s="635"/>
      <c r="D164" s="635"/>
      <c r="E164" s="638"/>
      <c r="F164" s="641"/>
      <c r="G164" s="641"/>
      <c r="H164" s="644"/>
      <c r="I164" s="499"/>
      <c r="J164" s="646"/>
      <c r="L164" s="647"/>
    </row>
    <row r="165" spans="1:12" ht="15" customHeight="1" x14ac:dyDescent="0.3">
      <c r="A165" s="118">
        <f>Sheet1!A75</f>
        <v>102020401600</v>
      </c>
      <c r="B165" s="577" t="str">
        <f>IFERROR(VLOOKUP(A165,Sheet1!$A$4:$H$2722,5,0),"-")</f>
        <v>Placa CLEANEO 8/18 Q cant 4SK alb</v>
      </c>
      <c r="C165" s="578" t="e">
        <f>VLOOKUP(#REF!,Sheet1!$A$4:$H$2722,7,1)</f>
        <v>#REF!</v>
      </c>
      <c r="D165" s="592" t="e">
        <f>VLOOKUP(#REF!,Sheet1!$A$4:$H$2722,7,1)</f>
        <v>#REF!</v>
      </c>
      <c r="E165" s="36" t="str">
        <f>IFERROR(VLOOKUP(A165,Sheet1!$A$4:$N$2722,7,1),"-")</f>
        <v xml:space="preserve">mp </v>
      </c>
      <c r="F165" s="58">
        <f>IFERROR(VLOOKUP(A165,Sheet1!$A$4:$N$2722,9,1),"-")</f>
        <v>12.5</v>
      </c>
      <c r="G165" s="60">
        <f>IFERROR(VLOOKUP(A165,Sheet1!$A$4:$N$2722,10,1),"-")</f>
        <v>1188</v>
      </c>
      <c r="H165" s="46">
        <f>IFERROR(VLOOKUP(A165,Sheet1!$A$4:$N$2722,11,1),"-")</f>
        <v>1998</v>
      </c>
      <c r="I165" s="26">
        <f>IFERROR(VLOOKUP($A165,Sheet1!$A$4:$H$2722,8,1),"-")</f>
        <v>64.319999999999993</v>
      </c>
      <c r="J165" s="146">
        <f>I165-(I165*Cuprins!$H$11)</f>
        <v>64.319999999999993</v>
      </c>
      <c r="L165" s="647"/>
    </row>
    <row r="166" spans="1:12" ht="15" customHeight="1" x14ac:dyDescent="0.3">
      <c r="A166" s="107">
        <f>Sheet1!A83</f>
        <v>102020406500</v>
      </c>
      <c r="B166" s="593" t="str">
        <f>IFERROR(VLOOKUP(A166,Sheet1!$A$4:$H$2722,5,0),"-")</f>
        <v>Placa Cleaneo 8/18 Q UFF, pasla neagra</v>
      </c>
      <c r="C166" s="593" t="e">
        <f>VLOOKUP(#REF!,Sheet1!$A$4:$H$2722,7,1)</f>
        <v>#REF!</v>
      </c>
      <c r="D166" s="593" t="e">
        <f>VLOOKUP(#REF!,Sheet1!$A$4:$H$2722,7,1)</f>
        <v>#REF!</v>
      </c>
      <c r="E166" s="21" t="str">
        <f>IFERROR(VLOOKUP(A166,Sheet1!$A$4:$N$2722,7,1),"-")</f>
        <v xml:space="preserve">mp </v>
      </c>
      <c r="F166" s="38">
        <f>IFERROR(VLOOKUP(A166,Sheet1!$A$4:$N$2722,9,1),"-")</f>
        <v>12.5</v>
      </c>
      <c r="G166" s="38">
        <f>IFERROR(VLOOKUP(A166,Sheet1!$A$4:$N$2722,10,1),"-")</f>
        <v>1188</v>
      </c>
      <c r="H166" s="38">
        <f>IFERROR(VLOOKUP(A166,Sheet1!$A$4:$N$2722,11,1),"-")</f>
        <v>1998</v>
      </c>
      <c r="I166" s="25">
        <f>IFERROR(VLOOKUP($A166,Sheet1!$A$4:$H$2722,8,1),"-")</f>
        <v>64.319999999999993</v>
      </c>
      <c r="J166" s="150">
        <f>I166-(I166*Cuprins!$H$11)</f>
        <v>64.319999999999993</v>
      </c>
      <c r="L166" s="647"/>
    </row>
    <row r="167" spans="1:12" ht="15" customHeight="1" x14ac:dyDescent="0.3">
      <c r="A167" s="118">
        <f>Sheet1!A84</f>
        <v>102020406600</v>
      </c>
      <c r="B167" s="577" t="str">
        <f>IFERROR(VLOOKUP(A167,Sheet1!$A$4:$H$2722,5,0),"-")</f>
        <v>Placa Cleaneo 8/18 Q cant FF, negru</v>
      </c>
      <c r="C167" s="578" t="e">
        <f>VLOOKUP(#REF!,Sheet1!$A$4:$H$2722,7,1)</f>
        <v>#REF!</v>
      </c>
      <c r="D167" s="592" t="e">
        <f>VLOOKUP(#REF!,Sheet1!$A$4:$H$2722,7,1)</f>
        <v>#REF!</v>
      </c>
      <c r="E167" s="36" t="str">
        <f>IFERROR(VLOOKUP(A167,Sheet1!$A$4:$N$2722,7,1),"-")</f>
        <v xml:space="preserve">mp </v>
      </c>
      <c r="F167" s="58">
        <f>IFERROR(VLOOKUP(A167,Sheet1!$A$4:$N$2722,9,1),"-")</f>
        <v>12.5</v>
      </c>
      <c r="G167" s="60">
        <f>IFERROR(VLOOKUP(A167,Sheet1!$A$4:$N$2722,10,1),"-")</f>
        <v>1188</v>
      </c>
      <c r="H167" s="46">
        <f>IFERROR(VLOOKUP(A167,Sheet1!$A$4:$N$2722,11,1),"-")</f>
        <v>1998</v>
      </c>
      <c r="I167" s="26">
        <f>IFERROR(VLOOKUP($A167,Sheet1!$A$4:$H$2722,8,1),"-")</f>
        <v>62.42</v>
      </c>
      <c r="J167" s="146">
        <f>I167-(I167*Cuprins!$H$11)</f>
        <v>62.42</v>
      </c>
      <c r="L167" s="647"/>
    </row>
    <row r="168" spans="1:12" ht="15" customHeight="1" x14ac:dyDescent="0.3">
      <c r="A168" s="107">
        <f>Sheet1!A85</f>
        <v>102020408000</v>
      </c>
      <c r="B168" s="593" t="str">
        <f>IFERROR(VLOOKUP(A168,Sheet1!$A$4:$H$2722,5,0),"-")</f>
        <v>Placa Cleaneo  12/25 Q UFF, pasla neagra</v>
      </c>
      <c r="C168" s="593" t="e">
        <f>VLOOKUP(#REF!,Sheet1!$A$4:$H$2722,7,1)</f>
        <v>#REF!</v>
      </c>
      <c r="D168" s="593" t="e">
        <f>VLOOKUP(#REF!,Sheet1!$A$4:$H$2722,7,1)</f>
        <v>#REF!</v>
      </c>
      <c r="E168" s="21" t="str">
        <f>IFERROR(VLOOKUP(A168,Sheet1!$A$4:$N$2722,7,1),"-")</f>
        <v xml:space="preserve">mp </v>
      </c>
      <c r="F168" s="38">
        <f>IFERROR(VLOOKUP(A168,Sheet1!$A$4:$N$2722,9,1),"-")</f>
        <v>12.5</v>
      </c>
      <c r="G168" s="38">
        <f>IFERROR(VLOOKUP(A168,Sheet1!$A$4:$N$2722,10,1),"-")</f>
        <v>1200</v>
      </c>
      <c r="H168" s="38">
        <f>IFERROR(VLOOKUP(A168,Sheet1!$A$4:$N$2722,11,1),"-")</f>
        <v>2000</v>
      </c>
      <c r="I168" s="25">
        <f>IFERROR(VLOOKUP($A168,Sheet1!$A$4:$H$2722,8,1),"-")</f>
        <v>64.319999999999993</v>
      </c>
      <c r="J168" s="150">
        <f>I168-(I168*Cuprins!$H$11)</f>
        <v>64.319999999999993</v>
      </c>
      <c r="L168" s="647"/>
    </row>
    <row r="169" spans="1:12" ht="15" customHeight="1" x14ac:dyDescent="0.3">
      <c r="A169" s="105">
        <f>Sheet1!A86</f>
        <v>102020408100</v>
      </c>
      <c r="B169" s="594" t="str">
        <f>IFERROR(VLOOKUP(A169,Sheet1!$A$4:$H$2722,5,0),"-")</f>
        <v>Placa Cleaneo 12/25 Q cant FF, negru</v>
      </c>
      <c r="C169" s="595" t="e">
        <f>VLOOKUP(#REF!,Sheet1!$A$4:$H$2722,7,1)</f>
        <v>#REF!</v>
      </c>
      <c r="D169" s="596" t="e">
        <f>VLOOKUP(#REF!,Sheet1!$A$4:$H$2722,7,1)</f>
        <v>#REF!</v>
      </c>
      <c r="E169" s="37" t="str">
        <f>IFERROR(VLOOKUP(A169,Sheet1!$A$4:$N$2722,7,1),"-")</f>
        <v xml:space="preserve">mp </v>
      </c>
      <c r="F169" s="39">
        <f>IFERROR(VLOOKUP(A169,Sheet1!$A$4:$N$2722,9,1),"-")</f>
        <v>12.5</v>
      </c>
      <c r="G169" s="58">
        <f>IFERROR(VLOOKUP(A169,Sheet1!$A$4:$N$2722,10,1),"-")</f>
        <v>1200</v>
      </c>
      <c r="H169" s="39">
        <f>IFERROR(VLOOKUP(A169,Sheet1!$A$4:$N$2722,11,1),"-")</f>
        <v>2000</v>
      </c>
      <c r="I169" s="26">
        <f>IFERROR(VLOOKUP($A169,Sheet1!$A$4:$H$2722,8,1),"-")</f>
        <v>62.42</v>
      </c>
      <c r="J169" s="146">
        <f>I169-(I169*Cuprins!$H$11)</f>
        <v>62.42</v>
      </c>
      <c r="L169" s="647"/>
    </row>
    <row r="170" spans="1:12" ht="15" customHeight="1" x14ac:dyDescent="0.3">
      <c r="A170" s="108">
        <f>Sheet1!A87</f>
        <v>102020408300</v>
      </c>
      <c r="B170" s="609" t="str">
        <f>IFERROR(VLOOKUP(A170,Sheet1!$A$4:$H$2722,5,0),"-")</f>
        <v>Placa CLEANEO 12/25 Q cant 4SK fara pasl</v>
      </c>
      <c r="C170" s="609" t="e">
        <f>VLOOKUP(#REF!,Sheet1!$A$4:$H$2722,7,1)</f>
        <v>#REF!</v>
      </c>
      <c r="D170" s="609" t="e">
        <f>VLOOKUP(#REF!,Sheet1!$A$4:$H$2722,7,1)</f>
        <v>#REF!</v>
      </c>
      <c r="E170" s="27" t="str">
        <f>IFERROR(VLOOKUP(A170,Sheet1!$A$4:$N$2722,7,1),"-")</f>
        <v xml:space="preserve">mp </v>
      </c>
      <c r="F170" s="35">
        <f>IFERROR(VLOOKUP(A170,Sheet1!$A$4:$N$2722,9,1),"-")</f>
        <v>12.5</v>
      </c>
      <c r="G170" s="35">
        <f>IFERROR(VLOOKUP(A170,Sheet1!$A$4:$N$2722,10,1),"-")</f>
        <v>1200</v>
      </c>
      <c r="H170" s="35">
        <f>IFERROR(VLOOKUP(A170,Sheet1!$A$4:$N$2722,11,1),"-")</f>
        <v>2400</v>
      </c>
      <c r="I170" s="29">
        <f>IFERROR(VLOOKUP($A170,Sheet1!$A$4:$H$2722,8,1),"-")</f>
        <v>64.209999999999994</v>
      </c>
      <c r="J170" s="152">
        <f>I170-(I170*Cuprins!$H$11)</f>
        <v>64.209999999999994</v>
      </c>
      <c r="L170" s="647"/>
    </row>
    <row r="171" spans="1:12" ht="15" customHeight="1" x14ac:dyDescent="0.3">
      <c r="L171" s="647"/>
    </row>
    <row r="172" spans="1:12" ht="15" customHeight="1" x14ac:dyDescent="0.3">
      <c r="A172" s="667"/>
      <c r="B172" s="669" t="s">
        <v>3058</v>
      </c>
      <c r="C172" s="669"/>
      <c r="D172" s="669"/>
      <c r="E172" s="669"/>
      <c r="F172" s="669"/>
      <c r="G172" s="669"/>
      <c r="H172" s="669"/>
      <c r="I172" s="671"/>
      <c r="J172" s="672"/>
      <c r="L172" s="647"/>
    </row>
    <row r="173" spans="1:12" ht="15" customHeight="1" x14ac:dyDescent="0.3">
      <c r="A173" s="668"/>
      <c r="B173" s="670"/>
      <c r="C173" s="670"/>
      <c r="D173" s="670"/>
      <c r="E173" s="670"/>
      <c r="F173" s="670"/>
      <c r="G173" s="670"/>
      <c r="H173" s="670"/>
      <c r="I173" s="673"/>
      <c r="J173" s="674"/>
      <c r="L173" s="494">
        <f t="shared" ref="L173" si="1">L121+1</f>
        <v>8</v>
      </c>
    </row>
    <row r="174" spans="1:12" ht="15" customHeight="1" x14ac:dyDescent="0.3">
      <c r="A174" s="520" t="s">
        <v>2989</v>
      </c>
      <c r="B174" s="630" t="s">
        <v>2996</v>
      </c>
      <c r="C174" s="631"/>
      <c r="D174" s="631"/>
      <c r="E174" s="636" t="s">
        <v>3035</v>
      </c>
      <c r="F174" s="639" t="s">
        <v>2991</v>
      </c>
      <c r="G174" s="639" t="s">
        <v>2990</v>
      </c>
      <c r="H174" s="642" t="s">
        <v>3010</v>
      </c>
      <c r="I174" s="497" t="s">
        <v>3430</v>
      </c>
      <c r="J174" s="645" t="s">
        <v>3431</v>
      </c>
      <c r="L174" s="494"/>
    </row>
    <row r="175" spans="1:12" ht="15" customHeight="1" x14ac:dyDescent="0.3">
      <c r="A175" s="521"/>
      <c r="B175" s="632"/>
      <c r="C175" s="633"/>
      <c r="D175" s="633"/>
      <c r="E175" s="637"/>
      <c r="F175" s="640"/>
      <c r="G175" s="640"/>
      <c r="H175" s="643"/>
      <c r="I175" s="499"/>
      <c r="J175" s="646"/>
      <c r="L175" s="648" t="s">
        <v>3001</v>
      </c>
    </row>
    <row r="176" spans="1:12" ht="15" customHeight="1" x14ac:dyDescent="0.3">
      <c r="A176" s="521"/>
      <c r="B176" s="634"/>
      <c r="C176" s="635"/>
      <c r="D176" s="635"/>
      <c r="E176" s="638"/>
      <c r="F176" s="641"/>
      <c r="G176" s="641"/>
      <c r="H176" s="644"/>
      <c r="I176" s="499"/>
      <c r="J176" s="646"/>
      <c r="L176" s="648"/>
    </row>
    <row r="177" spans="1:12" ht="15" customHeight="1" x14ac:dyDescent="0.3">
      <c r="A177" s="117">
        <f>Sheet1!A101</f>
        <v>102020551000</v>
      </c>
      <c r="B177" s="577" t="str">
        <f>IFERROR(VLOOKUP(A177,Sheet1!$A$4:$H$2722,5,0),"-")</f>
        <v>Set montaj  Cleaneo perforatie tip 6/18R</v>
      </c>
      <c r="C177" s="578" t="e">
        <f>VLOOKUP(#REF!,Sheet1!$A$4:$H$2722,7,1)</f>
        <v>#REF!</v>
      </c>
      <c r="D177" s="592" t="e">
        <f>VLOOKUP(#REF!,Sheet1!$A$4:$H$2722,7,1)</f>
        <v>#REF!</v>
      </c>
      <c r="E177" s="30" t="str">
        <f>IFERROR(VLOOKUP(A177,Sheet1!$A$4:$N$2722,7,1),"-")</f>
        <v>pac</v>
      </c>
      <c r="F177" s="232">
        <f>IFERROR(VLOOKUP(A177,Sheet1!$A$4:$N$2722,9,1),"-")</f>
        <v>0</v>
      </c>
      <c r="G177" s="233">
        <f>IFERROR(VLOOKUP(A177,Sheet1!$A$4:$N$2722,10,1),"-")</f>
        <v>0</v>
      </c>
      <c r="H177" s="234">
        <f>IFERROR(VLOOKUP(A177,Sheet1!$A$4:$N$2722,11,1),"-")</f>
        <v>0</v>
      </c>
      <c r="I177" s="26">
        <f>IFERROR(VLOOKUP($A177,Sheet1!$A$4:$H$2722,8,1),"-")</f>
        <v>131.1</v>
      </c>
      <c r="J177" s="146">
        <f>I177-(I177*Cuprins!$H$11)</f>
        <v>131.1</v>
      </c>
      <c r="L177" s="648"/>
    </row>
    <row r="178" spans="1:12" ht="15" customHeight="1" x14ac:dyDescent="0.3">
      <c r="A178" s="107">
        <f>Sheet1!A102</f>
        <v>102020552000</v>
      </c>
      <c r="B178" s="598" t="str">
        <f>IFERROR(VLOOKUP(A178,Sheet1!$A$4:$H$2722,5,0),"-")</f>
        <v>Set montaj Cleaneo perforatie tip 8/18</v>
      </c>
      <c r="C178" s="593" t="e">
        <f>VLOOKUP(#REF!,Sheet1!$A$4:$H$2722,7,1)</f>
        <v>#REF!</v>
      </c>
      <c r="D178" s="593" t="e">
        <f>VLOOKUP(#REF!,Sheet1!$A$4:$H$2722,7,1)</f>
        <v>#REF!</v>
      </c>
      <c r="E178" s="20" t="str">
        <f>IFERROR(VLOOKUP(A178,Sheet1!$A$4:$N$2722,7,1),"-")</f>
        <v>set</v>
      </c>
      <c r="F178" s="235">
        <f>IFERROR(VLOOKUP(A178,Sheet1!$A$4:$N$2722,9,1),"-")</f>
        <v>0</v>
      </c>
      <c r="G178" s="235">
        <f>IFERROR(VLOOKUP(A178,Sheet1!$A$4:$N$2722,10,1),"-")</f>
        <v>0</v>
      </c>
      <c r="H178" s="235">
        <f>IFERROR(VLOOKUP(A178,Sheet1!$A$4:$N$2722,11,1),"-")</f>
        <v>0</v>
      </c>
      <c r="I178" s="42">
        <f>IFERROR(VLOOKUP($A178,Sheet1!$A$4:$H$2722,8,1),"-")</f>
        <v>131.1</v>
      </c>
      <c r="J178" s="147">
        <f>I178-(I178*Cuprins!$H$11)</f>
        <v>131.1</v>
      </c>
      <c r="L178" s="648"/>
    </row>
    <row r="179" spans="1:12" ht="15" customHeight="1" x14ac:dyDescent="0.3">
      <c r="A179" s="105">
        <f>Sheet1!A103</f>
        <v>102020553000</v>
      </c>
      <c r="B179" s="594" t="str">
        <f>IFERROR(VLOOKUP(A179,Sheet1!$A$4:$H$2722,5,0),"-")</f>
        <v>Set montaj Cleaneo perforatie tip 15/30R</v>
      </c>
      <c r="C179" s="595" t="e">
        <f>VLOOKUP(#REF!,Sheet1!$A$4:$H$2722,7,1)</f>
        <v>#REF!</v>
      </c>
      <c r="D179" s="596" t="e">
        <f>VLOOKUP(#REF!,Sheet1!$A$4:$H$2722,7,1)</f>
        <v>#REF!</v>
      </c>
      <c r="E179" s="31" t="str">
        <f>IFERROR(VLOOKUP(A179,Sheet1!$A$4:$N$2722,7,1),"-")</f>
        <v>pac</v>
      </c>
      <c r="F179" s="236">
        <f>IFERROR(VLOOKUP(A179,Sheet1!$A$4:$N$2722,9,1),"-")</f>
        <v>0</v>
      </c>
      <c r="G179" s="232">
        <f>IFERROR(VLOOKUP(A179,Sheet1!$A$4:$N$2722,10,1),"-")</f>
        <v>0</v>
      </c>
      <c r="H179" s="236">
        <f>IFERROR(VLOOKUP(A179,Sheet1!$A$4:$N$2722,11,1),"-")</f>
        <v>0</v>
      </c>
      <c r="I179" s="26">
        <f>IFERROR(VLOOKUP($A179,Sheet1!$A$4:$H$2722,8,1),"-")</f>
        <v>131.1</v>
      </c>
      <c r="J179" s="146">
        <f>I179-(I179*Cuprins!$H$11)</f>
        <v>131.1</v>
      </c>
      <c r="L179" s="648"/>
    </row>
    <row r="180" spans="1:12" ht="15" customHeight="1" x14ac:dyDescent="0.3">
      <c r="A180" s="107">
        <f>Sheet1!A104</f>
        <v>102020554000</v>
      </c>
      <c r="B180" s="598" t="str">
        <f>IFERROR(VLOOKUP(A180,Sheet1!$A$4:$H$2722,5,0),"-")</f>
        <v>Set montaj placi acustice perfor 12x25</v>
      </c>
      <c r="C180" s="593" t="e">
        <f>VLOOKUP(#REF!,Sheet1!$A$4:$H$2722,7,1)</f>
        <v>#REF!</v>
      </c>
      <c r="D180" s="599" t="e">
        <f>VLOOKUP(#REF!,Sheet1!$A$4:$H$2722,7,1)</f>
        <v>#REF!</v>
      </c>
      <c r="E180" s="20" t="str">
        <f>IFERROR(VLOOKUP(A180,Sheet1!$A$4:$N$2722,7,1),"-")</f>
        <v>set</v>
      </c>
      <c r="F180" s="237">
        <f>IFERROR(VLOOKUP(A180,Sheet1!$A$4:$N$2722,9,1),"-")</f>
        <v>0</v>
      </c>
      <c r="G180" s="237">
        <f>IFERROR(VLOOKUP(A180,Sheet1!$A$4:$N$2722,10,1),"-")</f>
        <v>0</v>
      </c>
      <c r="H180" s="237">
        <f>IFERROR(VLOOKUP(A180,Sheet1!$A$4:$N$2722,11,1),"-")</f>
        <v>0</v>
      </c>
      <c r="I180" s="42">
        <f>IFERROR(VLOOKUP($A180,Sheet1!$A$4:$H$2722,8,1),"-")</f>
        <v>131.1</v>
      </c>
      <c r="J180" s="147">
        <f>I180-(I180*Cuprins!$H$11)</f>
        <v>131.1</v>
      </c>
      <c r="L180" s="648"/>
    </row>
    <row r="181" spans="1:12" ht="15" customHeight="1" x14ac:dyDescent="0.3">
      <c r="A181" s="105">
        <f>Sheet1!A105</f>
        <v>102020750400</v>
      </c>
      <c r="B181" s="594" t="str">
        <f>IFERROR(VLOOKUP(A181,Sheet1!$A$4:$H$2722,5,0),"-")</f>
        <v>Pistol universal pt aplicare Uniflott</v>
      </c>
      <c r="C181" s="595" t="e">
        <f>VLOOKUP(#REF!,Sheet1!$A$4:$H$2722,7,1)</f>
        <v>#REF!</v>
      </c>
      <c r="D181" s="596" t="e">
        <f>VLOOKUP(#REF!,Sheet1!$A$4:$H$2722,7,1)</f>
        <v>#REF!</v>
      </c>
      <c r="E181" s="37" t="str">
        <f>IFERROR(VLOOKUP(A181,Sheet1!$A$4:$N$2722,7,1),"-")</f>
        <v>buc</v>
      </c>
      <c r="F181" s="236">
        <f>IFERROR(VLOOKUP(A181,Sheet1!$A$4:$N$2722,9,1),"-")</f>
        <v>0</v>
      </c>
      <c r="G181" s="232">
        <f>IFERROR(VLOOKUP(A181,Sheet1!$A$4:$N$2722,10,1),"-")</f>
        <v>0</v>
      </c>
      <c r="H181" s="236">
        <f>IFERROR(VLOOKUP(A181,Sheet1!$A$4:$N$2722,11,1),"-")</f>
        <v>0</v>
      </c>
      <c r="I181" s="26">
        <f>IFERROR(VLOOKUP($A181,Sheet1!$A$4:$H$2722,8,1),"-")</f>
        <v>157.29</v>
      </c>
      <c r="J181" s="146">
        <f>I181-(I181*Cuprins!$H$11)</f>
        <v>157.29</v>
      </c>
      <c r="L181" s="648"/>
    </row>
    <row r="182" spans="1:12" ht="15" customHeight="1" x14ac:dyDescent="0.3">
      <c r="A182" s="108">
        <f>Sheet1!A106</f>
        <v>102020750500</v>
      </c>
      <c r="B182" s="609" t="str">
        <f>IFERROR(VLOOKUP(A182,Sheet1!$A$4:$H$2722,5,0),"-")</f>
        <v>Tub adaptor reincarcabil pt pistol</v>
      </c>
      <c r="C182" s="609" t="e">
        <f>VLOOKUP(#REF!,Sheet1!$A$4:$H$2722,7,1)</f>
        <v>#REF!</v>
      </c>
      <c r="D182" s="609" t="e">
        <f>VLOOKUP(#REF!,Sheet1!$A$4:$H$2722,7,1)</f>
        <v>#REF!</v>
      </c>
      <c r="E182" s="27" t="str">
        <f>IFERROR(VLOOKUP(A182,Sheet1!$A$4:$N$2722,7,1),"-")</f>
        <v>buc</v>
      </c>
      <c r="F182" s="238">
        <f>IFERROR(VLOOKUP(A182,Sheet1!$A$4:$N$2722,9,1),"-")</f>
        <v>0</v>
      </c>
      <c r="G182" s="238">
        <f>IFERROR(VLOOKUP(A182,Sheet1!$A$4:$N$2722,10,1),"-")</f>
        <v>0</v>
      </c>
      <c r="H182" s="238">
        <f>IFERROR(VLOOKUP(A182,Sheet1!$A$4:$N$2722,11,1),"-")</f>
        <v>0</v>
      </c>
      <c r="I182" s="29">
        <f>IFERROR(VLOOKUP($A182,Sheet1!$A$4:$H$2722,8,1),"-")</f>
        <v>62.9</v>
      </c>
      <c r="J182" s="152">
        <f>I182-(I182*Cuprins!$H$11)</f>
        <v>62.9</v>
      </c>
      <c r="L182" s="648"/>
    </row>
    <row r="183" spans="1:12" ht="15" customHeight="1" x14ac:dyDescent="0.3">
      <c r="A183" s="1"/>
      <c r="B183" s="84"/>
      <c r="C183" s="4"/>
      <c r="D183" s="4"/>
      <c r="E183" s="4"/>
      <c r="F183" s="4"/>
      <c r="G183" s="4"/>
      <c r="H183" s="5"/>
      <c r="I183" s="3"/>
      <c r="J183" s="144"/>
      <c r="L183" s="648"/>
    </row>
    <row r="184" spans="1:12" ht="15" customHeight="1" x14ac:dyDescent="0.3">
      <c r="A184" s="667"/>
      <c r="B184" s="669" t="s">
        <v>3061</v>
      </c>
      <c r="C184" s="669"/>
      <c r="D184" s="669"/>
      <c r="E184" s="669"/>
      <c r="F184" s="669"/>
      <c r="G184" s="669"/>
      <c r="H184" s="669"/>
      <c r="I184" s="671"/>
      <c r="J184" s="672"/>
      <c r="L184" s="648"/>
    </row>
    <row r="185" spans="1:12" ht="15" customHeight="1" x14ac:dyDescent="0.3">
      <c r="A185" s="668"/>
      <c r="B185" s="670"/>
      <c r="C185" s="670"/>
      <c r="D185" s="670"/>
      <c r="E185" s="670"/>
      <c r="F185" s="670"/>
      <c r="G185" s="670"/>
      <c r="H185" s="670"/>
      <c r="I185" s="673"/>
      <c r="J185" s="674"/>
      <c r="L185" s="648"/>
    </row>
    <row r="186" spans="1:12" ht="15" customHeight="1" x14ac:dyDescent="0.3">
      <c r="A186" s="520" t="s">
        <v>2989</v>
      </c>
      <c r="B186" s="630" t="s">
        <v>2996</v>
      </c>
      <c r="C186" s="631"/>
      <c r="D186" s="631"/>
      <c r="E186" s="636" t="s">
        <v>3035</v>
      </c>
      <c r="F186" s="639" t="s">
        <v>2991</v>
      </c>
      <c r="G186" s="639" t="s">
        <v>2990</v>
      </c>
      <c r="H186" s="642" t="s">
        <v>3010</v>
      </c>
      <c r="I186" s="497" t="s">
        <v>3430</v>
      </c>
      <c r="J186" s="645" t="s">
        <v>3431</v>
      </c>
      <c r="L186" s="648"/>
    </row>
    <row r="187" spans="1:12" ht="15" customHeight="1" x14ac:dyDescent="0.3">
      <c r="A187" s="521"/>
      <c r="B187" s="632"/>
      <c r="C187" s="633"/>
      <c r="D187" s="633"/>
      <c r="E187" s="637"/>
      <c r="F187" s="640"/>
      <c r="G187" s="640"/>
      <c r="H187" s="643"/>
      <c r="I187" s="499"/>
      <c r="J187" s="646"/>
      <c r="L187" s="648"/>
    </row>
    <row r="188" spans="1:12" ht="15" customHeight="1" x14ac:dyDescent="0.3">
      <c r="A188" s="521"/>
      <c r="B188" s="634"/>
      <c r="C188" s="635"/>
      <c r="D188" s="635"/>
      <c r="E188" s="638"/>
      <c r="F188" s="641"/>
      <c r="G188" s="641"/>
      <c r="H188" s="644"/>
      <c r="I188" s="499"/>
      <c r="J188" s="646"/>
      <c r="L188" s="648"/>
    </row>
    <row r="189" spans="1:12" ht="15" customHeight="1" x14ac:dyDescent="0.3">
      <c r="A189" s="118">
        <f>Sheet1!A96</f>
        <v>102020420500</v>
      </c>
      <c r="B189" s="611" t="str">
        <f>IFERROR(VLOOKUP(A189,Sheet1!$A$4:$H$2722,5,0),"-")</f>
        <v>Placa KN Cleaneo Akustic Slotline 4SK B4</v>
      </c>
      <c r="C189" s="612" t="e">
        <f>VLOOKUP(#REF!,Sheet1!$A$4:$H$2722,7,1)</f>
        <v>#REF!</v>
      </c>
      <c r="D189" s="613" t="e">
        <f>VLOOKUP(#REF!,Sheet1!$A$4:$H$2722,7,1)</f>
        <v>#REF!</v>
      </c>
      <c r="E189" s="14" t="str">
        <f>IFERROR(VLOOKUP(A189,Sheet1!$A$4:$N$2722,7,1),"-")</f>
        <v xml:space="preserve">mp </v>
      </c>
      <c r="F189" s="47">
        <f>IFERROR(VLOOKUP(A189,Sheet1!$A$4:$N$2722,9,1),"-")</f>
        <v>12.5</v>
      </c>
      <c r="G189" s="47">
        <f>IFERROR(VLOOKUP(A189,Sheet1!$A$4:$N$2722,10,1),"-")</f>
        <v>1200</v>
      </c>
      <c r="H189" s="48">
        <f>IFERROR(VLOOKUP(A189,Sheet1!$A$4:$N$2722,11,1),"-")</f>
        <v>2400</v>
      </c>
      <c r="I189" s="15">
        <f>IFERROR(VLOOKUP($A189,Sheet1!$A$4:$H$2722,8,1),"-")</f>
        <v>64.319999999999993</v>
      </c>
      <c r="J189" s="153">
        <f>I189-(I189*Cuprins!$H$11)</f>
        <v>64.319999999999993</v>
      </c>
      <c r="L189" s="648"/>
    </row>
    <row r="190" spans="1:12" ht="15" customHeight="1" x14ac:dyDescent="0.3">
      <c r="A190" s="107">
        <f>Sheet1!A100</f>
        <v>102020505000</v>
      </c>
      <c r="B190" s="616" t="str">
        <f>IFERROR(VLOOKUP(A190,Sheet1!$A$4:$H$2722,5,0),"-")</f>
        <v>Placa PERFORAT PLUS 12,5x1875x1200 mm</v>
      </c>
      <c r="C190" s="617" t="e">
        <f>VLOOKUP(#REF!,Sheet1!$A$4:$H$2722,7,1)</f>
        <v>#REF!</v>
      </c>
      <c r="D190" s="618" t="e">
        <f>VLOOKUP(#REF!,Sheet1!$A$4:$H$2722,7,1)</f>
        <v>#REF!</v>
      </c>
      <c r="E190" s="68" t="str">
        <f>IFERROR(VLOOKUP(A190,Sheet1!$A$4:$N$2722,7,1),"-")</f>
        <v xml:space="preserve">mp </v>
      </c>
      <c r="F190" s="65">
        <f>IFERROR(VLOOKUP(A190,Sheet1!$A$4:$N$2722,9,1),"-")</f>
        <v>12.5</v>
      </c>
      <c r="G190" s="38">
        <f>IFERROR(VLOOKUP(A190,Sheet1!$A$4:$N$2722,10,1),"-")</f>
        <v>1200</v>
      </c>
      <c r="H190" s="66">
        <f>IFERROR(VLOOKUP(A190,Sheet1!$A$4:$N$2722,11,1),"-")</f>
        <v>1875</v>
      </c>
      <c r="I190" s="67">
        <f>IFERROR(VLOOKUP($A190,Sheet1!$A$4:$H$2722,8,1),"-")</f>
        <v>26.22</v>
      </c>
      <c r="J190" s="154">
        <f>I190-(I190*Cuprins!$H$11)</f>
        <v>26.22</v>
      </c>
      <c r="L190" s="648"/>
    </row>
    <row r="191" spans="1:12" ht="15" customHeight="1" x14ac:dyDescent="0.3">
      <c r="A191" s="105" t="s">
        <v>2994</v>
      </c>
      <c r="B191" s="606" t="str">
        <f>IFERROR(VLOOKUP(A191,Sheet1!$A$4:$H$2722,5,0),"-")</f>
        <v>-</v>
      </c>
      <c r="C191" s="607" t="e">
        <f>VLOOKUP(#REF!,Sheet1!$A$4:$H$2722,7,1)</f>
        <v>#REF!</v>
      </c>
      <c r="D191" s="608" t="e">
        <f>VLOOKUP(#REF!,Sheet1!$A$4:$H$2722,7,1)</f>
        <v>#REF!</v>
      </c>
      <c r="E191" s="37" t="str">
        <f>IFERROR(VLOOKUP(A191,Sheet1!$A$4:$N$2722,7,1),"-")</f>
        <v>-</v>
      </c>
      <c r="F191" s="39" t="str">
        <f>IFERROR(VLOOKUP(A191,Sheet1!$A$4:$N$2722,9,1),"-")</f>
        <v>-</v>
      </c>
      <c r="G191" s="58" t="str">
        <f>IFERROR(VLOOKUP(A191,Sheet1!$A$4:$N$2722,10,1),"-")</f>
        <v>-</v>
      </c>
      <c r="H191" s="39" t="str">
        <f>IFERROR(VLOOKUP(A191,Sheet1!$A$4:$N$2722,11,1),"-")</f>
        <v>-</v>
      </c>
      <c r="I191" s="26" t="str">
        <f>IFERROR(VLOOKUP($A191,Sheet1!$A$4:$H$2722,8,1),"-")</f>
        <v>-</v>
      </c>
      <c r="J191" s="146" t="str">
        <f>IFERROR(VLOOKUP($A191,Sheet1!$A$4:$H$2722,8,1),"-")</f>
        <v>-</v>
      </c>
      <c r="L191" s="648"/>
    </row>
    <row r="192" spans="1:12" ht="15" customHeight="1" x14ac:dyDescent="0.3">
      <c r="A192" s="108" t="s">
        <v>2994</v>
      </c>
      <c r="B192" s="610" t="str">
        <f>IFERROR(VLOOKUP(A192,Sheet1!$A$4:$H$2722,5,0),"-")</f>
        <v>-</v>
      </c>
      <c r="C192" s="597" t="e">
        <f>VLOOKUP(#REF!,Sheet1!$A$4:$H$2722,7,1)</f>
        <v>#REF!</v>
      </c>
      <c r="D192" s="597" t="e">
        <f>VLOOKUP(#REF!,Sheet1!$A$4:$H$2722,7,1)</f>
        <v>#REF!</v>
      </c>
      <c r="E192" s="62" t="str">
        <f>IFERROR(VLOOKUP(A192,Sheet1!$A$4:$N$2722,7,1),"-")</f>
        <v>-</v>
      </c>
      <c r="F192" s="59" t="str">
        <f>IFERROR(VLOOKUP(A192,Sheet1!$A$4:$N$2722,9,1),"-")</f>
        <v>-</v>
      </c>
      <c r="G192" s="35" t="str">
        <f>IFERROR(VLOOKUP(A192,Sheet1!$A$4:$N$2722,10,1),"-")</f>
        <v>-</v>
      </c>
      <c r="H192" s="59" t="str">
        <f>IFERROR(VLOOKUP(A192,Sheet1!$A$4:$N$2722,11,1),"-")</f>
        <v>-</v>
      </c>
      <c r="I192" s="43" t="str">
        <f>IFERROR(VLOOKUP($A192,Sheet1!$A$4:$H$2722,8,1),"-")</f>
        <v>-</v>
      </c>
      <c r="J192" s="148" t="str">
        <f>IFERROR(VLOOKUP($A192,Sheet1!$A$4:$H$2722,8,1),"-")</f>
        <v>-</v>
      </c>
      <c r="L192" s="648"/>
    </row>
    <row r="193" spans="1:12" ht="15" customHeight="1" x14ac:dyDescent="0.3">
      <c r="A193" s="2"/>
      <c r="B193" s="84"/>
      <c r="C193" s="4"/>
      <c r="D193" s="4"/>
      <c r="E193" s="4"/>
      <c r="F193" s="4"/>
      <c r="G193" s="4"/>
      <c r="H193" s="4"/>
      <c r="I193" s="69"/>
      <c r="J193" s="157"/>
      <c r="L193" s="648"/>
    </row>
    <row r="194" spans="1:12" ht="15" customHeight="1" x14ac:dyDescent="0.3">
      <c r="A194" s="667"/>
      <c r="B194" s="669" t="s">
        <v>3059</v>
      </c>
      <c r="C194" s="669"/>
      <c r="D194" s="669"/>
      <c r="E194" s="669"/>
      <c r="F194" s="669"/>
      <c r="G194" s="669"/>
      <c r="H194" s="669"/>
      <c r="I194" s="671"/>
      <c r="J194" s="672"/>
      <c r="L194" s="648"/>
    </row>
    <row r="195" spans="1:12" ht="15" customHeight="1" x14ac:dyDescent="0.3">
      <c r="A195" s="668"/>
      <c r="B195" s="670"/>
      <c r="C195" s="670"/>
      <c r="D195" s="670"/>
      <c r="E195" s="670"/>
      <c r="F195" s="670"/>
      <c r="G195" s="670"/>
      <c r="H195" s="670"/>
      <c r="I195" s="673"/>
      <c r="J195" s="674"/>
      <c r="L195" s="648"/>
    </row>
    <row r="196" spans="1:12" ht="15" customHeight="1" x14ac:dyDescent="0.3">
      <c r="A196" s="520" t="s">
        <v>2989</v>
      </c>
      <c r="B196" s="630" t="s">
        <v>2996</v>
      </c>
      <c r="C196" s="631"/>
      <c r="D196" s="631"/>
      <c r="E196" s="636" t="s">
        <v>3035</v>
      </c>
      <c r="F196" s="639" t="s">
        <v>2991</v>
      </c>
      <c r="G196" s="639" t="s">
        <v>2990</v>
      </c>
      <c r="H196" s="642" t="s">
        <v>3010</v>
      </c>
      <c r="I196" s="497" t="s">
        <v>3430</v>
      </c>
      <c r="J196" s="645" t="s">
        <v>3431</v>
      </c>
      <c r="L196" s="648"/>
    </row>
    <row r="197" spans="1:12" ht="15" customHeight="1" x14ac:dyDescent="0.3">
      <c r="A197" s="521"/>
      <c r="B197" s="632"/>
      <c r="C197" s="633"/>
      <c r="D197" s="633"/>
      <c r="E197" s="637"/>
      <c r="F197" s="640"/>
      <c r="G197" s="640"/>
      <c r="H197" s="643"/>
      <c r="I197" s="499"/>
      <c r="J197" s="646"/>
      <c r="L197" s="648"/>
    </row>
    <row r="198" spans="1:12" ht="15" customHeight="1" x14ac:dyDescent="0.3">
      <c r="A198" s="521"/>
      <c r="B198" s="634"/>
      <c r="C198" s="635"/>
      <c r="D198" s="635"/>
      <c r="E198" s="638"/>
      <c r="F198" s="641"/>
      <c r="G198" s="641"/>
      <c r="H198" s="644"/>
      <c r="I198" s="499"/>
      <c r="J198" s="646"/>
      <c r="L198" s="648"/>
    </row>
    <row r="199" spans="1:12" ht="15" customHeight="1" x14ac:dyDescent="0.3">
      <c r="A199" s="117">
        <f>Sheet1!A97</f>
        <v>102020451000</v>
      </c>
      <c r="B199" s="577" t="str">
        <f>IFERROR(VLOOKUP(A199,Sheet1!$A$4:$H$2722,5,0),"-")</f>
        <v xml:space="preserve">Placa gips folie Pb 2600x625 (12,5+0,5) </v>
      </c>
      <c r="C199" s="578" t="e">
        <f>VLOOKUP(#REF!,Sheet1!$A$4:$H$2722,7,1)</f>
        <v>#REF!</v>
      </c>
      <c r="D199" s="592" t="e">
        <f>VLOOKUP(#REF!,Sheet1!$A$4:$H$2722,7,1)</f>
        <v>#REF!</v>
      </c>
      <c r="E199" s="30" t="str">
        <f>IFERROR(VLOOKUP(A199,Sheet1!$A$4:$N$2722,7,1),"-")</f>
        <v xml:space="preserve">mp </v>
      </c>
      <c r="F199" s="58">
        <f>IFERROR(VLOOKUP(A199,Sheet1!$A$4:$N$2722,9,1),"-")</f>
        <v>12.5</v>
      </c>
      <c r="G199" s="60">
        <f>IFERROR(VLOOKUP(A199,Sheet1!$A$4:$N$2722,10,1),"-")</f>
        <v>625</v>
      </c>
      <c r="H199" s="46">
        <f>IFERROR(VLOOKUP(A199,Sheet1!$A$4:$N$2722,11,1),"-")</f>
        <v>2600</v>
      </c>
      <c r="I199" s="26">
        <f>IFERROR(VLOOKUP($A199,Sheet1!$A$4:$H$2722,8,1),"-")</f>
        <v>369.03</v>
      </c>
      <c r="J199" s="146">
        <f>I199-(I199*Cuprins!$H$11)</f>
        <v>369.03</v>
      </c>
      <c r="L199" s="648"/>
    </row>
    <row r="200" spans="1:12" ht="15" customHeight="1" x14ac:dyDescent="0.3">
      <c r="A200" s="107">
        <f>Sheet1!A98</f>
        <v>102020451500</v>
      </c>
      <c r="B200" s="598" t="str">
        <f>IFERROR(VLOOKUP(A200,Sheet1!$A$4:$H$2722,5,0),"-")</f>
        <v xml:space="preserve">Placa gips folie Pb 2600x625 (12,5+1,0) </v>
      </c>
      <c r="C200" s="593" t="e">
        <f>VLOOKUP(#REF!,Sheet1!$A$4:$H$2722,7,1)</f>
        <v>#REF!</v>
      </c>
      <c r="D200" s="593" t="e">
        <f>VLOOKUP(#REF!,Sheet1!$A$4:$H$2722,7,1)</f>
        <v>#REF!</v>
      </c>
      <c r="E200" s="20" t="str">
        <f>IFERROR(VLOOKUP(A200,Sheet1!$A$4:$N$2722,7,1),"-")</f>
        <v xml:space="preserve">mp </v>
      </c>
      <c r="F200" s="57">
        <f>IFERROR(VLOOKUP(A200,Sheet1!$A$4:$N$2722,9,1),"-")</f>
        <v>12.5</v>
      </c>
      <c r="G200" s="57">
        <f>IFERROR(VLOOKUP(A200,Sheet1!$A$4:$N$2722,10,1),"-")</f>
        <v>625</v>
      </c>
      <c r="H200" s="57">
        <f>IFERROR(VLOOKUP(A200,Sheet1!$A$4:$N$2722,11,1),"-")</f>
        <v>2600</v>
      </c>
      <c r="I200" s="42">
        <f>IFERROR(VLOOKUP($A200,Sheet1!$A$4:$H$2722,8,1),"-")</f>
        <v>580.92999999999995</v>
      </c>
      <c r="J200" s="147">
        <f>I200-(I200*Cuprins!$H$11)</f>
        <v>580.92999999999995</v>
      </c>
      <c r="L200" s="648"/>
    </row>
    <row r="201" spans="1:12" ht="15" customHeight="1" x14ac:dyDescent="0.3">
      <c r="A201" s="105">
        <f>Sheet1!A99</f>
        <v>102020452500</v>
      </c>
      <c r="B201" s="594" t="str">
        <f>IFERROR(VLOOKUP(A201,Sheet1!$A$4:$H$2722,5,0),"-")</f>
        <v xml:space="preserve">Placa gips folie Pb 2600x625 (12,5+1,5) </v>
      </c>
      <c r="C201" s="595" t="e">
        <f>VLOOKUP(#REF!,Sheet1!$A$4:$H$2722,7,1)</f>
        <v>#REF!</v>
      </c>
      <c r="D201" s="596" t="e">
        <f>VLOOKUP(#REF!,Sheet1!$A$4:$H$2722,7,1)</f>
        <v>#REF!</v>
      </c>
      <c r="E201" s="31" t="str">
        <f>IFERROR(VLOOKUP(A201,Sheet1!$A$4:$N$2722,7,1),"-")</f>
        <v xml:space="preserve">mp </v>
      </c>
      <c r="F201" s="39">
        <f>IFERROR(VLOOKUP(A201,Sheet1!$A$4:$N$2722,9,1),"-")</f>
        <v>12.5</v>
      </c>
      <c r="G201" s="58">
        <f>IFERROR(VLOOKUP(A201,Sheet1!$A$4:$N$2722,10,1),"-")</f>
        <v>625</v>
      </c>
      <c r="H201" s="39">
        <f>IFERROR(VLOOKUP(A201,Sheet1!$A$4:$N$2722,11,1),"-")</f>
        <v>2600</v>
      </c>
      <c r="I201" s="26">
        <f>IFERROR(VLOOKUP($A201,Sheet1!$A$4:$H$2722,8,1),"-")</f>
        <v>781.67</v>
      </c>
      <c r="J201" s="146">
        <f>I201-(I201*Cuprins!$H$11)</f>
        <v>781.67</v>
      </c>
      <c r="L201" s="648"/>
    </row>
    <row r="202" spans="1:12" ht="15" customHeight="1" x14ac:dyDescent="0.3">
      <c r="A202" s="108" t="s">
        <v>2994</v>
      </c>
      <c r="B202" s="597" t="str">
        <f>IFERROR(VLOOKUP(A202,Sheet1!$A$4:$H$2722,5,0),"-")</f>
        <v>-</v>
      </c>
      <c r="C202" s="597" t="e">
        <f>VLOOKUP(#REF!,Sheet1!$A$4:$H$2722,7,1)</f>
        <v>#REF!</v>
      </c>
      <c r="D202" s="597" t="e">
        <f>VLOOKUP(#REF!,Sheet1!$A$4:$H$2722,7,1)</f>
        <v>#REF!</v>
      </c>
      <c r="E202" s="27" t="str">
        <f>IFERROR(VLOOKUP(A202,Sheet1!$A$4:$N$2722,7,1),"-")</f>
        <v>-</v>
      </c>
      <c r="F202" s="35" t="str">
        <f>IFERROR(VLOOKUP(A202,Sheet1!$A$4:$N$2722,9,1),"-")</f>
        <v>-</v>
      </c>
      <c r="G202" s="35" t="str">
        <f>IFERROR(VLOOKUP(A202,Sheet1!$A$4:$N$2722,10,1),"-")</f>
        <v>-</v>
      </c>
      <c r="H202" s="35" t="str">
        <f>IFERROR(VLOOKUP(A202,Sheet1!$A$4:$N$2722,11,1),"-")</f>
        <v>-</v>
      </c>
      <c r="I202" s="29" t="str">
        <f>IFERROR(VLOOKUP($A202,Sheet1!$A$4:$H$2722,8,1),"-")</f>
        <v>-</v>
      </c>
      <c r="J202" s="148" t="str">
        <f>IFERROR(VLOOKUP($A202,Sheet1!$A$4:$H$2722,8,1),"-")</f>
        <v>-</v>
      </c>
      <c r="L202" s="648"/>
    </row>
    <row r="203" spans="1:12" ht="15" customHeight="1" x14ac:dyDescent="0.3">
      <c r="A203" s="158"/>
      <c r="B203" s="159"/>
      <c r="C203" s="159"/>
      <c r="D203" s="159"/>
      <c r="E203" s="160"/>
      <c r="F203" s="161"/>
      <c r="G203" s="161"/>
      <c r="H203" s="161"/>
      <c r="I203" s="126"/>
      <c r="J203" s="162"/>
      <c r="L203" s="648"/>
    </row>
    <row r="204" spans="1:12" ht="15" customHeight="1" x14ac:dyDescent="0.3">
      <c r="A204" s="158"/>
      <c r="B204" s="159"/>
      <c r="C204" s="159"/>
      <c r="D204" s="159"/>
      <c r="E204" s="160"/>
      <c r="F204" s="161"/>
      <c r="G204" s="161"/>
      <c r="H204" s="161"/>
      <c r="I204" s="126"/>
      <c r="J204" s="162"/>
      <c r="L204" s="648"/>
    </row>
    <row r="205" spans="1:12" ht="15" customHeight="1" x14ac:dyDescent="0.3">
      <c r="A205" s="158"/>
      <c r="B205" s="159"/>
      <c r="C205" s="159"/>
      <c r="D205" s="159"/>
      <c r="E205" s="160"/>
      <c r="F205" s="161"/>
      <c r="G205" s="161"/>
      <c r="H205" s="161"/>
      <c r="I205" s="126"/>
      <c r="J205" s="162"/>
      <c r="L205" s="648"/>
    </row>
    <row r="206" spans="1:12" ht="15" customHeight="1" x14ac:dyDescent="0.3">
      <c r="A206" s="158"/>
      <c r="B206" s="159"/>
      <c r="C206" s="159"/>
      <c r="D206" s="159"/>
      <c r="E206" s="160"/>
      <c r="F206" s="161"/>
      <c r="G206" s="161"/>
      <c r="H206" s="161"/>
      <c r="I206" s="126"/>
      <c r="J206" s="162"/>
      <c r="L206" s="648"/>
    </row>
    <row r="207" spans="1:12" ht="15" customHeight="1" x14ac:dyDescent="0.3">
      <c r="A207" s="158"/>
      <c r="B207" s="159"/>
      <c r="C207" s="159"/>
      <c r="D207" s="159"/>
      <c r="E207" s="160"/>
      <c r="F207" s="161"/>
      <c r="G207" s="161"/>
      <c r="H207" s="161"/>
      <c r="I207" s="126"/>
      <c r="J207" s="162"/>
      <c r="L207" s="648"/>
    </row>
    <row r="208" spans="1:12" ht="15" customHeight="1" x14ac:dyDescent="0.3">
      <c r="A208" s="158"/>
      <c r="B208" s="159"/>
      <c r="C208" s="159"/>
      <c r="D208" s="159"/>
      <c r="E208" s="160"/>
      <c r="F208" s="161"/>
      <c r="G208" s="161"/>
      <c r="H208" s="161"/>
      <c r="I208" s="126"/>
      <c r="J208" s="162"/>
      <c r="L208" s="648"/>
    </row>
    <row r="209" spans="1:12" ht="15" customHeight="1" x14ac:dyDescent="0.3">
      <c r="A209" s="158"/>
      <c r="B209" s="159"/>
      <c r="C209" s="159"/>
      <c r="D209" s="159"/>
      <c r="E209" s="160"/>
      <c r="F209" s="161"/>
      <c r="G209" s="161"/>
      <c r="H209" s="161"/>
      <c r="I209" s="126"/>
      <c r="J209" s="162"/>
      <c r="L209" s="648"/>
    </row>
    <row r="210" spans="1:12" ht="15" customHeight="1" x14ac:dyDescent="0.3">
      <c r="A210" s="158"/>
      <c r="B210" s="159"/>
      <c r="C210" s="159"/>
      <c r="D210" s="159"/>
      <c r="E210" s="160"/>
      <c r="F210" s="161"/>
      <c r="G210" s="161"/>
      <c r="H210" s="161"/>
      <c r="I210" s="126"/>
      <c r="J210" s="162"/>
      <c r="L210" s="647" t="s">
        <v>2995</v>
      </c>
    </row>
    <row r="211" spans="1:12" ht="15" customHeight="1" x14ac:dyDescent="0.3">
      <c r="A211" s="189"/>
      <c r="E211" s="189"/>
      <c r="F211" s="189"/>
      <c r="G211" s="304"/>
      <c r="H211" s="189"/>
      <c r="I211" s="189"/>
      <c r="J211" s="305"/>
      <c r="L211" s="647"/>
    </row>
    <row r="212" spans="1:12" ht="15" customHeight="1" x14ac:dyDescent="0.3">
      <c r="A212" s="667"/>
      <c r="B212" s="669" t="s">
        <v>3060</v>
      </c>
      <c r="C212" s="669"/>
      <c r="D212" s="669"/>
      <c r="E212" s="669"/>
      <c r="F212" s="669"/>
      <c r="G212" s="669"/>
      <c r="H212" s="669"/>
      <c r="I212" s="671"/>
      <c r="J212" s="672"/>
      <c r="L212" s="647"/>
    </row>
    <row r="213" spans="1:12" ht="15" customHeight="1" x14ac:dyDescent="0.3">
      <c r="A213" s="668"/>
      <c r="B213" s="670"/>
      <c r="C213" s="670"/>
      <c r="D213" s="670"/>
      <c r="E213" s="670"/>
      <c r="F213" s="670"/>
      <c r="G213" s="670"/>
      <c r="H213" s="670"/>
      <c r="I213" s="673"/>
      <c r="J213" s="674"/>
      <c r="L213" s="647"/>
    </row>
    <row r="214" spans="1:12" ht="15" customHeight="1" x14ac:dyDescent="0.3">
      <c r="A214" s="520" t="s">
        <v>2989</v>
      </c>
      <c r="B214" s="630" t="s">
        <v>2996</v>
      </c>
      <c r="C214" s="631"/>
      <c r="D214" s="631"/>
      <c r="E214" s="636" t="s">
        <v>3035</v>
      </c>
      <c r="F214" s="639" t="s">
        <v>2991</v>
      </c>
      <c r="G214" s="639" t="s">
        <v>2990</v>
      </c>
      <c r="H214" s="642" t="s">
        <v>3010</v>
      </c>
      <c r="I214" s="497" t="s">
        <v>3430</v>
      </c>
      <c r="J214" s="645" t="s">
        <v>3431</v>
      </c>
      <c r="L214" s="647"/>
    </row>
    <row r="215" spans="1:12" ht="15" customHeight="1" x14ac:dyDescent="0.3">
      <c r="A215" s="521"/>
      <c r="B215" s="632"/>
      <c r="C215" s="633"/>
      <c r="D215" s="633"/>
      <c r="E215" s="637"/>
      <c r="F215" s="640"/>
      <c r="G215" s="640"/>
      <c r="H215" s="643"/>
      <c r="I215" s="499"/>
      <c r="J215" s="646"/>
      <c r="L215" s="647"/>
    </row>
    <row r="216" spans="1:12" ht="15" customHeight="1" x14ac:dyDescent="0.3">
      <c r="A216" s="521"/>
      <c r="B216" s="634"/>
      <c r="C216" s="635"/>
      <c r="D216" s="635"/>
      <c r="E216" s="638"/>
      <c r="F216" s="641"/>
      <c r="G216" s="641"/>
      <c r="H216" s="644"/>
      <c r="I216" s="499"/>
      <c r="J216" s="646"/>
      <c r="L216" s="647"/>
    </row>
    <row r="217" spans="1:12" ht="15" customHeight="1" x14ac:dyDescent="0.3">
      <c r="A217" s="118">
        <f>Sheet1!A107</f>
        <v>102020901000</v>
      </c>
      <c r="B217" s="577" t="str">
        <f>IFERROR(VLOOKUP(A217,Sheet1!$A$4:$H$2722,5,0),"-")</f>
        <v xml:space="preserve">Blochet ipsos cu nut si feder </v>
      </c>
      <c r="C217" s="578" t="e">
        <f>VLOOKUP(#REF!,Sheet1!$A$4:$H$2722,7,1)</f>
        <v>#REF!</v>
      </c>
      <c r="D217" s="592" t="e">
        <f>VLOOKUP(#REF!,Sheet1!$A$4:$H$2722,7,1)</f>
        <v>#REF!</v>
      </c>
      <c r="E217" s="36" t="str">
        <f>IFERROR(VLOOKUP(A217,Sheet1!$A$4:$N$2722,7,1),"-")</f>
        <v xml:space="preserve">mp </v>
      </c>
      <c r="F217" s="58">
        <f>IFERROR(VLOOKUP(A217,Sheet1!$A$4:$N$2722,9,1),"-")</f>
        <v>80</v>
      </c>
      <c r="G217" s="60">
        <f>IFERROR(VLOOKUP(A217,Sheet1!$A$4:$N$2722,10,1),"-")</f>
        <v>500</v>
      </c>
      <c r="H217" s="46">
        <f>IFERROR(VLOOKUP(A217,Sheet1!$A$4:$N$2722,11,1),"-")</f>
        <v>666</v>
      </c>
      <c r="I217" s="26">
        <f>IFERROR(VLOOKUP($A217,Sheet1!$A$4:$H$2722,8,1),"-")</f>
        <v>92.87</v>
      </c>
      <c r="J217" s="146">
        <f>I217-(I217*Cuprins!$H$11)</f>
        <v>92.87</v>
      </c>
      <c r="L217" s="647"/>
    </row>
    <row r="218" spans="1:12" ht="15" customHeight="1" x14ac:dyDescent="0.3">
      <c r="A218" s="120">
        <f>Sheet1!A108</f>
        <v>102020901500</v>
      </c>
      <c r="B218" s="593" t="str">
        <f>IFERROR(VLOOKUP(A218,Sheet1!$A$4:$H$2722,5,0),"-")</f>
        <v>Blochet ipsos hidrofobizat (verde)</v>
      </c>
      <c r="C218" s="593" t="e">
        <f>VLOOKUP(#REF!,Sheet1!$A$4:$H$2722,7,1)</f>
        <v>#REF!</v>
      </c>
      <c r="D218" s="593" t="e">
        <f>VLOOKUP(#REF!,Sheet1!$A$4:$H$2722,7,1)</f>
        <v>#REF!</v>
      </c>
      <c r="E218" s="63" t="str">
        <f>IFERROR(VLOOKUP(A218,Sheet1!$A$4:$N$2722,7,1),"-")</f>
        <v xml:space="preserve">mp </v>
      </c>
      <c r="F218" s="57">
        <f>IFERROR(VLOOKUP(A218,Sheet1!$A$4:$N$2722,9,1),"-")</f>
        <v>80</v>
      </c>
      <c r="G218" s="57">
        <f>IFERROR(VLOOKUP(A218,Sheet1!$A$4:$N$2722,10,1),"-")</f>
        <v>500</v>
      </c>
      <c r="H218" s="57">
        <f>IFERROR(VLOOKUP(A218,Sheet1!$A$4:$N$2722,11,1),"-")</f>
        <v>666</v>
      </c>
      <c r="I218" s="42">
        <f>IFERROR(VLOOKUP($A218,Sheet1!$A$4:$H$2722,8,1),"-")</f>
        <v>98.56</v>
      </c>
      <c r="J218" s="147">
        <f>I218-(I218*Cuprins!$H$11)</f>
        <v>98.56</v>
      </c>
      <c r="L218" s="647"/>
    </row>
    <row r="219" spans="1:12" ht="15" customHeight="1" x14ac:dyDescent="0.3">
      <c r="A219" s="105" t="s">
        <v>2994</v>
      </c>
      <c r="B219" s="606" t="str">
        <f>IFERROR(VLOOKUP(A219,Sheet1!$A$4:$H$2722,5,0),"-")</f>
        <v>-</v>
      </c>
      <c r="C219" s="607" t="e">
        <f>VLOOKUP(#REF!,Sheet1!$A$4:$H$2722,7,1)</f>
        <v>#REF!</v>
      </c>
      <c r="D219" s="608" t="e">
        <f>VLOOKUP(#REF!,Sheet1!$A$4:$H$2722,7,1)</f>
        <v>#REF!</v>
      </c>
      <c r="E219" s="37" t="str">
        <f>IFERROR(VLOOKUP(A219,Sheet1!$A$4:$N$2722,7,1),"-")</f>
        <v>-</v>
      </c>
      <c r="F219" s="39" t="str">
        <f>IFERROR(VLOOKUP(A219,Sheet1!$A$4:$N$2722,9,1),"-")</f>
        <v>-</v>
      </c>
      <c r="G219" s="58" t="str">
        <f>IFERROR(VLOOKUP(A219,Sheet1!$A$4:$N$2722,10,1),"-")</f>
        <v>-</v>
      </c>
      <c r="H219" s="39" t="str">
        <f>IFERROR(VLOOKUP(A219,Sheet1!$A$4:$N$2722,11,1),"-")</f>
        <v>-</v>
      </c>
      <c r="I219" s="26" t="str">
        <f>IFERROR(VLOOKUP($A219,Sheet1!$A$4:$H$2722,8,1),"-")</f>
        <v>-</v>
      </c>
      <c r="J219" s="146" t="str">
        <f>IFERROR(VLOOKUP($A219,Sheet1!$A$4:$H$2722,8,1),"-")</f>
        <v>-</v>
      </c>
      <c r="L219" s="647"/>
    </row>
    <row r="220" spans="1:12" ht="15" customHeight="1" x14ac:dyDescent="0.3">
      <c r="A220" s="108" t="s">
        <v>2994</v>
      </c>
      <c r="B220" s="610" t="str">
        <f>IFERROR(VLOOKUP(A220,Sheet1!$A$4:$H$2722,5,0),"-")</f>
        <v>-</v>
      </c>
      <c r="C220" s="597" t="e">
        <f>VLOOKUP(#REF!,Sheet1!$A$4:$H$2722,7,1)</f>
        <v>#REF!</v>
      </c>
      <c r="D220" s="597" t="e">
        <f>VLOOKUP(#REF!,Sheet1!$A$4:$H$2722,7,1)</f>
        <v>#REF!</v>
      </c>
      <c r="E220" s="62" t="str">
        <f>IFERROR(VLOOKUP(A220,Sheet1!$A$4:$N$2722,7,1),"-")</f>
        <v>-</v>
      </c>
      <c r="F220" s="59" t="str">
        <f>IFERROR(VLOOKUP(A220,Sheet1!$A$4:$N$2722,9,1),"-")</f>
        <v>-</v>
      </c>
      <c r="G220" s="35" t="str">
        <f>IFERROR(VLOOKUP(A220,Sheet1!$A$4:$N$2722,10,1),"-")</f>
        <v>-</v>
      </c>
      <c r="H220" s="59" t="str">
        <f>IFERROR(VLOOKUP(A220,Sheet1!$A$4:$N$2722,11,1),"-")</f>
        <v>-</v>
      </c>
      <c r="I220" s="43" t="str">
        <f>IFERROR(VLOOKUP($A220,Sheet1!$A$4:$H$2722,8,1),"-")</f>
        <v>-</v>
      </c>
      <c r="J220" s="148" t="str">
        <f>IFERROR(VLOOKUP($A220,Sheet1!$A$4:$H$2722,8,1),"-")</f>
        <v>-</v>
      </c>
      <c r="L220" s="647"/>
    </row>
    <row r="221" spans="1:12" ht="15" customHeight="1" x14ac:dyDescent="0.3">
      <c r="L221" s="647"/>
    </row>
    <row r="222" spans="1:12" ht="15" customHeight="1" x14ac:dyDescent="0.3">
      <c r="A222" s="667"/>
      <c r="B222" s="669" t="s">
        <v>3050</v>
      </c>
      <c r="C222" s="669"/>
      <c r="D222" s="669"/>
      <c r="E222" s="669"/>
      <c r="F222" s="669"/>
      <c r="G222" s="669"/>
      <c r="H222" s="669"/>
      <c r="I222" s="671"/>
      <c r="J222" s="672"/>
      <c r="L222" s="647"/>
    </row>
    <row r="223" spans="1:12" ht="15" customHeight="1" x14ac:dyDescent="0.3">
      <c r="A223" s="668"/>
      <c r="B223" s="670"/>
      <c r="C223" s="670"/>
      <c r="D223" s="670"/>
      <c r="E223" s="670"/>
      <c r="F223" s="670"/>
      <c r="G223" s="670"/>
      <c r="H223" s="670"/>
      <c r="I223" s="673"/>
      <c r="J223" s="674"/>
      <c r="L223" s="647"/>
    </row>
    <row r="224" spans="1:12" ht="15" customHeight="1" x14ac:dyDescent="0.3">
      <c r="A224" s="520" t="s">
        <v>2989</v>
      </c>
      <c r="B224" s="630" t="s">
        <v>2996</v>
      </c>
      <c r="C224" s="631"/>
      <c r="D224" s="631"/>
      <c r="E224" s="636" t="s">
        <v>3035</v>
      </c>
      <c r="F224" s="639" t="s">
        <v>2991</v>
      </c>
      <c r="G224" s="639" t="s">
        <v>2990</v>
      </c>
      <c r="H224" s="642" t="s">
        <v>3010</v>
      </c>
      <c r="I224" s="497" t="s">
        <v>3430</v>
      </c>
      <c r="J224" s="645" t="s">
        <v>3431</v>
      </c>
      <c r="L224" s="647"/>
    </row>
    <row r="225" spans="1:12" ht="15" customHeight="1" x14ac:dyDescent="0.3">
      <c r="A225" s="521"/>
      <c r="B225" s="632"/>
      <c r="C225" s="633"/>
      <c r="D225" s="633"/>
      <c r="E225" s="637"/>
      <c r="F225" s="640"/>
      <c r="G225" s="640"/>
      <c r="H225" s="643"/>
      <c r="I225" s="499"/>
      <c r="J225" s="646"/>
      <c r="L225" s="494">
        <f t="shared" ref="L225" si="2">L173+1</f>
        <v>9</v>
      </c>
    </row>
    <row r="226" spans="1:12" ht="15" customHeight="1" x14ac:dyDescent="0.3">
      <c r="A226" s="521"/>
      <c r="B226" s="634"/>
      <c r="C226" s="635"/>
      <c r="D226" s="635"/>
      <c r="E226" s="638"/>
      <c r="F226" s="641"/>
      <c r="G226" s="641"/>
      <c r="H226" s="644"/>
      <c r="I226" s="499"/>
      <c r="J226" s="646"/>
      <c r="L226" s="494"/>
    </row>
    <row r="227" spans="1:12" ht="15" customHeight="1" x14ac:dyDescent="0.3">
      <c r="A227" s="109">
        <f>Sheet1!A53</f>
        <v>102020102000</v>
      </c>
      <c r="B227" s="626" t="str">
        <f>IFERROR(VLOOKUP(A227,Sheet1!$A$4:$H$2722,5,0),"-")</f>
        <v>Placa KN Safeboard 12,5x625x2500</v>
      </c>
      <c r="C227" s="627" t="e">
        <f>VLOOKUP(#REF!,Sheet1!$A$4:$H$2722,7,1)</f>
        <v>#REF!</v>
      </c>
      <c r="D227" s="628" t="e">
        <f>VLOOKUP(#REF!,Sheet1!$A$4:$H$2722,7,1)</f>
        <v>#REF!</v>
      </c>
      <c r="E227" s="30" t="str">
        <f>IFERROR(VLOOKUP(A227,Sheet1!$A$4:$N$2722,7,1),"-")</f>
        <v xml:space="preserve">mp </v>
      </c>
      <c r="F227" s="58">
        <f>IFERROR(VLOOKUP(A227,Sheet1!$A$4:$N$2722,9,1),"-")</f>
        <v>12.5</v>
      </c>
      <c r="G227" s="60">
        <f>IFERROR(VLOOKUP(A227,Sheet1!$A$4:$N$2722,10,1),"-")</f>
        <v>625</v>
      </c>
      <c r="H227" s="46">
        <f>IFERROR(VLOOKUP(A227,Sheet1!$A$4:$N$2722,11,1),"-")</f>
        <v>2500</v>
      </c>
      <c r="I227" s="26">
        <f>IFERROR(VLOOKUP($A227,Sheet1!$A$4:$H$2722,8,1),"-")</f>
        <v>118.12</v>
      </c>
      <c r="J227" s="146">
        <f>I227-(I227*Cuprins!$H$11)</f>
        <v>118.12</v>
      </c>
      <c r="L227" s="648" t="s">
        <v>3001</v>
      </c>
    </row>
    <row r="228" spans="1:12" ht="15" customHeight="1" x14ac:dyDescent="0.3">
      <c r="A228" s="107">
        <f>Sheet1!A54</f>
        <v>102020102500</v>
      </c>
      <c r="B228" s="598" t="str">
        <f>IFERROR(VLOOKUP(A228,Sheet1!$A$4:$H$2722,5,0),"-")</f>
        <v>Placa KN Piano 12,5x1250x2000 mm GKF</v>
      </c>
      <c r="C228" s="654" t="e">
        <f>VLOOKUP(#REF!,Sheet1!$A$4:$H$2722,7,1)</f>
        <v>#REF!</v>
      </c>
      <c r="D228" s="654" t="e">
        <f>VLOOKUP(#REF!,Sheet1!$A$4:$H$2722,7,1)</f>
        <v>#REF!</v>
      </c>
      <c r="E228" s="20" t="str">
        <f>IFERROR(VLOOKUP(A228,Sheet1!$A$4:$N$2722,7,1),"-")</f>
        <v xml:space="preserve">mp </v>
      </c>
      <c r="F228" s="57">
        <f>IFERROR(VLOOKUP(A228,Sheet1!$A$4:$N$2722,9,1),"-")</f>
        <v>12.5</v>
      </c>
      <c r="G228" s="57">
        <f>IFERROR(VLOOKUP(A228,Sheet1!$A$4:$N$2722,10,1),"-")</f>
        <v>1250</v>
      </c>
      <c r="H228" s="57">
        <f>IFERROR(VLOOKUP(A228,Sheet1!$A$4:$N$2722,11,1),"-")</f>
        <v>2000</v>
      </c>
      <c r="I228" s="42">
        <f>IFERROR(VLOOKUP($A228,Sheet1!$A$4:$H$2722,8,1),"-")</f>
        <v>14.93</v>
      </c>
      <c r="J228" s="147">
        <f>I228-(I228*Cuprins!$H$11)</f>
        <v>14.93</v>
      </c>
      <c r="L228" s="648"/>
    </row>
    <row r="229" spans="1:12" ht="15" customHeight="1" x14ac:dyDescent="0.3">
      <c r="A229" s="105" t="s">
        <v>2994</v>
      </c>
      <c r="B229" s="594" t="str">
        <f>IFERROR(VLOOKUP(A229,Sheet1!$A$4:$H$2722,5,0),"-")</f>
        <v>-</v>
      </c>
      <c r="C229" s="625" t="e">
        <f>VLOOKUP(#REF!,Sheet1!$A$4:$H$2722,7,1)</f>
        <v>#REF!</v>
      </c>
      <c r="D229" s="596" t="e">
        <f>VLOOKUP(#REF!,Sheet1!$A$4:$H$2722,7,1)</f>
        <v>#REF!</v>
      </c>
      <c r="E229" s="31" t="str">
        <f>IFERROR(VLOOKUP(A229,Sheet1!$A$4:$N$2722,7,1),"-")</f>
        <v>-</v>
      </c>
      <c r="F229" s="39" t="str">
        <f>IFERROR(VLOOKUP(A229,Sheet1!$A$4:$N$2722,9,1),"-")</f>
        <v>-</v>
      </c>
      <c r="G229" s="58" t="str">
        <f>IFERROR(VLOOKUP(A229,Sheet1!$A$4:$N$2722,10,1),"-")</f>
        <v>-</v>
      </c>
      <c r="H229" s="39" t="str">
        <f>IFERROR(VLOOKUP(A229,Sheet1!$A$4:$N$2722,11,1),"-")</f>
        <v>-</v>
      </c>
      <c r="I229" s="26" t="str">
        <f>IFERROR(VLOOKUP($A229,Sheet1!$A$4:$H$2722,8,1),"-")</f>
        <v>-</v>
      </c>
      <c r="J229" s="146" t="str">
        <f>IFERROR(VLOOKUP($A229,Sheet1!$A$4:$H$2722,8,1),"-")</f>
        <v>-</v>
      </c>
      <c r="L229" s="648"/>
    </row>
    <row r="230" spans="1:12" ht="15" customHeight="1" x14ac:dyDescent="0.3">
      <c r="A230" s="108" t="s">
        <v>2994</v>
      </c>
      <c r="B230" s="614" t="str">
        <f>IFERROR(VLOOKUP(A230,Sheet1!$A$4:$H$2722,5,0),"-")</f>
        <v>-</v>
      </c>
      <c r="C230" s="609" t="e">
        <f>VLOOKUP(#REF!,Sheet1!$A$4:$H$2722,7,1)</f>
        <v>#REF!</v>
      </c>
      <c r="D230" s="615" t="e">
        <f>VLOOKUP(#REF!,Sheet1!$A$4:$H$2722,7,1)</f>
        <v>#REF!</v>
      </c>
      <c r="E230" s="20" t="str">
        <f>IFERROR(VLOOKUP(A230,Sheet1!$A$4:$N$2722,7,1),"-")</f>
        <v>-</v>
      </c>
      <c r="F230" s="56" t="str">
        <f>IFERROR(VLOOKUP(A230,Sheet1!$A$4:$N$2722,9,1),"-")</f>
        <v>-</v>
      </c>
      <c r="G230" s="56" t="str">
        <f>IFERROR(VLOOKUP(A230,Sheet1!$A$4:$N$2722,10,1),"-")</f>
        <v>-</v>
      </c>
      <c r="H230" s="56" t="str">
        <f>IFERROR(VLOOKUP(A230,Sheet1!$A$4:$N$2722,11,1),"-")</f>
        <v>-</v>
      </c>
      <c r="I230" s="42" t="str">
        <f>IFERROR(VLOOKUP($A230,Sheet1!$A$4:$H$2722,8,1),"-")</f>
        <v>-</v>
      </c>
      <c r="J230" s="147" t="str">
        <f>IFERROR(VLOOKUP($A230,Sheet1!$A$4:$H$2722,8,1),"-")</f>
        <v>-</v>
      </c>
      <c r="L230" s="648"/>
    </row>
    <row r="231" spans="1:12" ht="15" customHeight="1" x14ac:dyDescent="0.3">
      <c r="A231" s="13"/>
      <c r="E231" s="13"/>
      <c r="F231" s="13"/>
      <c r="G231" s="13"/>
      <c r="H231" s="13"/>
      <c r="I231" s="13"/>
      <c r="J231" s="149"/>
      <c r="L231" s="648"/>
    </row>
    <row r="232" spans="1:12" ht="15" customHeight="1" x14ac:dyDescent="0.3">
      <c r="A232" s="158"/>
      <c r="B232" s="293"/>
      <c r="C232" s="293"/>
      <c r="D232" s="293"/>
      <c r="E232" s="221"/>
      <c r="F232" s="161"/>
      <c r="G232" s="161"/>
      <c r="H232" s="161"/>
      <c r="I232" s="126"/>
      <c r="J232" s="162"/>
      <c r="L232" s="648"/>
    </row>
    <row r="233" spans="1:12" ht="15" customHeight="1" x14ac:dyDescent="0.3">
      <c r="A233" s="158"/>
      <c r="B233" s="293"/>
      <c r="C233" s="293"/>
      <c r="D233" s="293"/>
      <c r="E233" s="221"/>
      <c r="F233" s="161"/>
      <c r="G233" s="161"/>
      <c r="H233" s="161"/>
      <c r="I233" s="126"/>
      <c r="J233" s="162"/>
      <c r="L233" s="648"/>
    </row>
    <row r="234" spans="1:12" ht="15" customHeight="1" x14ac:dyDescent="0.3">
      <c r="A234" s="158"/>
      <c r="B234" s="293"/>
      <c r="C234" s="293"/>
      <c r="D234" s="293"/>
      <c r="E234" s="221"/>
      <c r="F234" s="161"/>
      <c r="G234" s="161"/>
      <c r="H234" s="161"/>
      <c r="I234" s="126"/>
      <c r="J234" s="162"/>
      <c r="L234" s="648"/>
    </row>
    <row r="235" spans="1:12" ht="15" customHeight="1" x14ac:dyDescent="0.3">
      <c r="A235" s="158"/>
      <c r="B235" s="293"/>
      <c r="C235" s="293"/>
      <c r="D235" s="293"/>
      <c r="E235" s="221"/>
      <c r="F235" s="161"/>
      <c r="G235" s="161"/>
      <c r="H235" s="161"/>
      <c r="I235" s="126"/>
      <c r="J235" s="162"/>
      <c r="L235" s="648"/>
    </row>
    <row r="236" spans="1:12" ht="15" customHeight="1" x14ac:dyDescent="0.3">
      <c r="A236" s="158"/>
      <c r="B236" s="293"/>
      <c r="C236" s="293"/>
      <c r="D236" s="293"/>
      <c r="E236" s="221"/>
      <c r="F236" s="161"/>
      <c r="G236" s="161"/>
      <c r="H236" s="161"/>
      <c r="I236" s="126"/>
      <c r="J236" s="162"/>
      <c r="L236" s="648"/>
    </row>
    <row r="237" spans="1:12" ht="15" customHeight="1" x14ac:dyDescent="0.3">
      <c r="A237" s="158"/>
      <c r="B237" s="293"/>
      <c r="C237" s="293"/>
      <c r="D237" s="293"/>
      <c r="E237" s="221"/>
      <c r="F237" s="161"/>
      <c r="G237" s="161"/>
      <c r="H237" s="161"/>
      <c r="I237" s="126"/>
      <c r="J237" s="162"/>
      <c r="L237" s="648"/>
    </row>
    <row r="238" spans="1:12" ht="15" customHeight="1" x14ac:dyDescent="0.3">
      <c r="A238" s="158"/>
      <c r="B238" s="293"/>
      <c r="C238" s="293"/>
      <c r="D238" s="293"/>
      <c r="E238" s="221"/>
      <c r="F238" s="161"/>
      <c r="G238" s="161"/>
      <c r="H238" s="161"/>
      <c r="I238" s="126"/>
      <c r="J238" s="162"/>
      <c r="L238" s="648"/>
    </row>
    <row r="239" spans="1:12" ht="15" customHeight="1" x14ac:dyDescent="0.3">
      <c r="A239" s="158"/>
      <c r="B239" s="293"/>
      <c r="C239" s="293"/>
      <c r="D239" s="293"/>
      <c r="E239" s="221"/>
      <c r="F239" s="161"/>
      <c r="G239" s="161"/>
      <c r="H239" s="161"/>
      <c r="I239" s="126"/>
      <c r="J239" s="162"/>
      <c r="L239" s="648"/>
    </row>
    <row r="240" spans="1:12" ht="15" customHeight="1" x14ac:dyDescent="0.3">
      <c r="A240" s="158"/>
      <c r="B240" s="293"/>
      <c r="C240" s="293"/>
      <c r="D240" s="293"/>
      <c r="E240" s="221"/>
      <c r="F240" s="161"/>
      <c r="G240" s="161"/>
      <c r="H240" s="161"/>
      <c r="I240" s="126"/>
      <c r="J240" s="162"/>
      <c r="L240" s="648"/>
    </row>
    <row r="241" spans="1:12" ht="15" customHeight="1" x14ac:dyDescent="0.3">
      <c r="A241" s="158"/>
      <c r="B241" s="293"/>
      <c r="C241" s="293"/>
      <c r="D241" s="293"/>
      <c r="E241" s="221"/>
      <c r="F241" s="161"/>
      <c r="G241" s="161"/>
      <c r="H241" s="161"/>
      <c r="I241" s="126"/>
      <c r="J241" s="162"/>
      <c r="L241" s="648"/>
    </row>
    <row r="242" spans="1:12" ht="15" customHeight="1" x14ac:dyDescent="0.3">
      <c r="A242" s="158"/>
      <c r="B242" s="293"/>
      <c r="C242" s="293"/>
      <c r="D242" s="293"/>
      <c r="E242" s="221"/>
      <c r="F242" s="161"/>
      <c r="G242" s="161"/>
      <c r="H242" s="161"/>
      <c r="I242" s="126"/>
      <c r="J242" s="162"/>
      <c r="L242" s="648"/>
    </row>
    <row r="243" spans="1:12" ht="15" customHeight="1" x14ac:dyDescent="0.3">
      <c r="A243" s="158"/>
      <c r="B243" s="293"/>
      <c r="C243" s="293"/>
      <c r="D243" s="293"/>
      <c r="E243" s="221"/>
      <c r="F243" s="161"/>
      <c r="G243" s="161"/>
      <c r="H243" s="161"/>
      <c r="I243" s="126"/>
      <c r="J243" s="162"/>
      <c r="L243" s="648"/>
    </row>
    <row r="244" spans="1:12" ht="15" customHeight="1" x14ac:dyDescent="0.3">
      <c r="A244" s="158"/>
      <c r="B244" s="293"/>
      <c r="C244" s="293"/>
      <c r="D244" s="293"/>
      <c r="E244" s="221"/>
      <c r="F244" s="161"/>
      <c r="G244" s="161"/>
      <c r="H244" s="161"/>
      <c r="I244" s="126"/>
      <c r="J244" s="162"/>
      <c r="L244" s="648"/>
    </row>
    <row r="245" spans="1:12" ht="15" customHeight="1" x14ac:dyDescent="0.3">
      <c r="A245" s="158"/>
      <c r="B245" s="293"/>
      <c r="C245" s="293"/>
      <c r="D245" s="293"/>
      <c r="E245" s="221"/>
      <c r="F245" s="161"/>
      <c r="G245" s="161"/>
      <c r="H245" s="161"/>
      <c r="I245" s="126"/>
      <c r="J245" s="162"/>
      <c r="L245" s="648"/>
    </row>
    <row r="246" spans="1:12" ht="15" customHeight="1" x14ac:dyDescent="0.3">
      <c r="A246" s="158"/>
      <c r="B246" s="293"/>
      <c r="C246" s="293"/>
      <c r="D246" s="293"/>
      <c r="E246" s="221"/>
      <c r="F246" s="161"/>
      <c r="G246" s="161"/>
      <c r="H246" s="161"/>
      <c r="I246" s="126"/>
      <c r="J246" s="162"/>
      <c r="L246" s="648"/>
    </row>
    <row r="247" spans="1:12" ht="15" customHeight="1" x14ac:dyDescent="0.3">
      <c r="A247" s="158"/>
      <c r="B247" s="293"/>
      <c r="C247" s="293"/>
      <c r="D247" s="293"/>
      <c r="E247" s="221"/>
      <c r="F247" s="161"/>
      <c r="G247" s="161"/>
      <c r="H247" s="161"/>
      <c r="I247" s="126"/>
      <c r="J247" s="162"/>
      <c r="L247" s="648"/>
    </row>
    <row r="248" spans="1:12" ht="15" customHeight="1" x14ac:dyDescent="0.3">
      <c r="A248" s="158"/>
      <c r="B248" s="293"/>
      <c r="C248" s="293"/>
      <c r="D248" s="293"/>
      <c r="E248" s="221"/>
      <c r="F248" s="161"/>
      <c r="G248" s="161"/>
      <c r="H248" s="161"/>
      <c r="I248" s="126"/>
      <c r="J248" s="162"/>
      <c r="L248" s="648"/>
    </row>
    <row r="249" spans="1:12" ht="15" customHeight="1" x14ac:dyDescent="0.3">
      <c r="A249" s="158"/>
      <c r="B249" s="293"/>
      <c r="C249" s="293"/>
      <c r="D249" s="293"/>
      <c r="E249" s="221"/>
      <c r="F249" s="161"/>
      <c r="G249" s="161"/>
      <c r="H249" s="161"/>
      <c r="I249" s="126"/>
      <c r="J249" s="162"/>
      <c r="L249" s="648"/>
    </row>
    <row r="250" spans="1:12" ht="15" customHeight="1" x14ac:dyDescent="0.3">
      <c r="A250" s="158"/>
      <c r="B250" s="293"/>
      <c r="C250" s="293"/>
      <c r="D250" s="293"/>
      <c r="E250" s="221"/>
      <c r="F250" s="161"/>
      <c r="G250" s="161"/>
      <c r="H250" s="161"/>
      <c r="I250" s="126"/>
      <c r="J250" s="162"/>
      <c r="L250" s="648"/>
    </row>
    <row r="251" spans="1:12" ht="15" customHeight="1" x14ac:dyDescent="0.3">
      <c r="A251" s="158"/>
      <c r="B251" s="293"/>
      <c r="C251" s="293"/>
      <c r="D251" s="293"/>
      <c r="E251" s="221"/>
      <c r="F251" s="161"/>
      <c r="G251" s="161"/>
      <c r="H251" s="161"/>
      <c r="I251" s="126"/>
      <c r="J251" s="162"/>
      <c r="L251" s="648"/>
    </row>
    <row r="252" spans="1:12" ht="15" customHeight="1" x14ac:dyDescent="0.3">
      <c r="A252" s="158"/>
      <c r="B252" s="293"/>
      <c r="C252" s="293"/>
      <c r="D252" s="293"/>
      <c r="E252" s="221"/>
      <c r="F252" s="161"/>
      <c r="G252" s="161"/>
      <c r="H252" s="161"/>
      <c r="I252" s="126"/>
      <c r="J252" s="162"/>
      <c r="L252" s="648"/>
    </row>
    <row r="253" spans="1:12" ht="15" customHeight="1" x14ac:dyDescent="0.3">
      <c r="A253" s="158"/>
      <c r="B253" s="293"/>
      <c r="C253" s="293"/>
      <c r="D253" s="293"/>
      <c r="E253" s="221"/>
      <c r="F253" s="161"/>
      <c r="G253" s="161"/>
      <c r="H253" s="161"/>
      <c r="I253" s="126"/>
      <c r="J253" s="162"/>
      <c r="L253" s="648"/>
    </row>
    <row r="254" spans="1:12" ht="15" customHeight="1" x14ac:dyDescent="0.3">
      <c r="A254" s="158"/>
      <c r="B254" s="293"/>
      <c r="C254" s="293"/>
      <c r="D254" s="293"/>
      <c r="E254" s="221"/>
      <c r="F254" s="161"/>
      <c r="G254" s="161"/>
      <c r="H254" s="161"/>
      <c r="I254" s="126"/>
      <c r="J254" s="162"/>
      <c r="L254" s="648"/>
    </row>
    <row r="255" spans="1:12" ht="15" customHeight="1" x14ac:dyDescent="0.3">
      <c r="A255" s="158"/>
      <c r="B255" s="293"/>
      <c r="C255" s="293"/>
      <c r="D255" s="293"/>
      <c r="E255" s="221"/>
      <c r="F255" s="161"/>
      <c r="G255" s="161"/>
      <c r="H255" s="161"/>
      <c r="I255" s="126"/>
      <c r="J255" s="162"/>
      <c r="L255" s="648"/>
    </row>
    <row r="256" spans="1:12" ht="15" customHeight="1" x14ac:dyDescent="0.3">
      <c r="A256" s="158"/>
      <c r="B256" s="293"/>
      <c r="C256" s="293"/>
      <c r="D256" s="293"/>
      <c r="E256" s="221"/>
      <c r="F256" s="161"/>
      <c r="G256" s="161"/>
      <c r="H256" s="161"/>
      <c r="I256" s="126"/>
      <c r="J256" s="162"/>
      <c r="L256" s="648"/>
    </row>
    <row r="257" spans="1:12" ht="15" customHeight="1" x14ac:dyDescent="0.3">
      <c r="A257" s="158"/>
      <c r="B257" s="293"/>
      <c r="C257" s="293"/>
      <c r="D257" s="293"/>
      <c r="E257" s="221"/>
      <c r="F257" s="161"/>
      <c r="G257" s="161"/>
      <c r="H257" s="161"/>
      <c r="I257" s="126"/>
      <c r="J257" s="162"/>
      <c r="L257" s="648"/>
    </row>
    <row r="258" spans="1:12" ht="15" customHeight="1" x14ac:dyDescent="0.3">
      <c r="A258" s="158"/>
      <c r="B258" s="293"/>
      <c r="C258" s="293"/>
      <c r="D258" s="293"/>
      <c r="E258" s="221"/>
      <c r="F258" s="161"/>
      <c r="G258" s="161"/>
      <c r="H258" s="161"/>
      <c r="I258" s="126"/>
      <c r="J258" s="162"/>
      <c r="L258" s="648"/>
    </row>
    <row r="259" spans="1:12" ht="15" customHeight="1" x14ac:dyDescent="0.3">
      <c r="A259" s="158"/>
      <c r="B259" s="293"/>
      <c r="C259" s="293"/>
      <c r="D259" s="293"/>
      <c r="E259" s="221"/>
      <c r="F259" s="161"/>
      <c r="G259" s="161"/>
      <c r="H259" s="161"/>
      <c r="I259" s="126"/>
      <c r="J259" s="162"/>
      <c r="L259" s="648"/>
    </row>
    <row r="260" spans="1:12" ht="15" customHeight="1" x14ac:dyDescent="0.3">
      <c r="A260" s="158"/>
      <c r="B260" s="293"/>
      <c r="C260" s="293"/>
      <c r="D260" s="293"/>
      <c r="E260" s="221"/>
      <c r="F260" s="161"/>
      <c r="G260" s="161"/>
      <c r="H260" s="161"/>
      <c r="I260" s="126"/>
      <c r="J260" s="162"/>
      <c r="L260" s="648"/>
    </row>
    <row r="261" spans="1:12" ht="15" customHeight="1" x14ac:dyDescent="0.3">
      <c r="A261" s="158"/>
      <c r="B261" s="293"/>
      <c r="C261" s="293"/>
      <c r="D261" s="293"/>
      <c r="E261" s="221"/>
      <c r="F261" s="161"/>
      <c r="G261" s="161"/>
      <c r="H261" s="161"/>
      <c r="I261" s="126"/>
      <c r="J261" s="162"/>
      <c r="L261" s="648"/>
    </row>
    <row r="262" spans="1:12" ht="15" customHeight="1" x14ac:dyDescent="0.3">
      <c r="A262" s="293"/>
      <c r="B262" s="293"/>
      <c r="C262" s="293"/>
      <c r="D262" s="293"/>
      <c r="E262" s="293"/>
      <c r="F262" s="293"/>
      <c r="G262" s="293"/>
      <c r="H262" s="293"/>
      <c r="I262" s="293"/>
      <c r="J262" s="293"/>
      <c r="L262" s="647" t="s">
        <v>2995</v>
      </c>
    </row>
    <row r="263" spans="1:12" ht="15" customHeight="1" x14ac:dyDescent="0.3">
      <c r="J263"/>
      <c r="L263" s="647"/>
    </row>
    <row r="264" spans="1:12" ht="15" customHeight="1" x14ac:dyDescent="0.3">
      <c r="A264" s="667"/>
      <c r="B264" s="669" t="s">
        <v>3051</v>
      </c>
      <c r="C264" s="669"/>
      <c r="D264" s="669"/>
      <c r="E264" s="669"/>
      <c r="F264" s="669"/>
      <c r="G264" s="669"/>
      <c r="H264" s="669"/>
      <c r="I264" s="671"/>
      <c r="J264" s="672"/>
      <c r="L264" s="647"/>
    </row>
    <row r="265" spans="1:12" ht="15" customHeight="1" x14ac:dyDescent="0.3">
      <c r="A265" s="668"/>
      <c r="B265" s="670"/>
      <c r="C265" s="670"/>
      <c r="D265" s="670"/>
      <c r="E265" s="670"/>
      <c r="F265" s="670"/>
      <c r="G265" s="670"/>
      <c r="H265" s="670"/>
      <c r="I265" s="673"/>
      <c r="J265" s="674"/>
      <c r="L265" s="647"/>
    </row>
    <row r="266" spans="1:12" ht="15" customHeight="1" x14ac:dyDescent="0.3">
      <c r="A266" s="520" t="s">
        <v>2989</v>
      </c>
      <c r="B266" s="630" t="s">
        <v>2996</v>
      </c>
      <c r="C266" s="631"/>
      <c r="D266" s="631"/>
      <c r="E266" s="636" t="s">
        <v>3035</v>
      </c>
      <c r="F266" s="639" t="s">
        <v>2991</v>
      </c>
      <c r="G266" s="639" t="s">
        <v>2990</v>
      </c>
      <c r="H266" s="642" t="s">
        <v>3010</v>
      </c>
      <c r="I266" s="497" t="s">
        <v>3430</v>
      </c>
      <c r="J266" s="645" t="s">
        <v>3431</v>
      </c>
      <c r="L266" s="647"/>
    </row>
    <row r="267" spans="1:12" ht="15" customHeight="1" x14ac:dyDescent="0.3">
      <c r="A267" s="521"/>
      <c r="B267" s="632"/>
      <c r="C267" s="633"/>
      <c r="D267" s="633"/>
      <c r="E267" s="637"/>
      <c r="F267" s="640"/>
      <c r="G267" s="640"/>
      <c r="H267" s="643"/>
      <c r="I267" s="499"/>
      <c r="J267" s="646"/>
      <c r="L267" s="647"/>
    </row>
    <row r="268" spans="1:12" ht="15" customHeight="1" x14ac:dyDescent="0.3">
      <c r="A268" s="521"/>
      <c r="B268" s="634"/>
      <c r="C268" s="635"/>
      <c r="D268" s="635"/>
      <c r="E268" s="638"/>
      <c r="F268" s="641"/>
      <c r="G268" s="641"/>
      <c r="H268" s="644"/>
      <c r="I268" s="499"/>
      <c r="J268" s="646"/>
      <c r="L268" s="647"/>
    </row>
    <row r="269" spans="1:12" ht="15" customHeight="1" x14ac:dyDescent="0.3">
      <c r="A269" s="111">
        <f>Sheet1!A67</f>
        <v>102020301500</v>
      </c>
      <c r="B269" s="626" t="str">
        <f>IFERROR(VLOOKUP(A269,Sheet1!$A$4:$H$2722,5,0),"-")</f>
        <v>Placa KN  Vidiwall 12,5 x 1200 x 2600</v>
      </c>
      <c r="C269" s="627" t="e">
        <f>VLOOKUP(#REF!,Sheet1!$A$4:$H$2722,7,1)</f>
        <v>#REF!</v>
      </c>
      <c r="D269" s="628" t="e">
        <f>VLOOKUP(#REF!,Sheet1!$A$4:$H$2722,7,1)</f>
        <v>#REF!</v>
      </c>
      <c r="E269" s="36" t="str">
        <f>IFERROR(VLOOKUP(A269,Sheet1!$A$4:$N$2722,7,1),"-")</f>
        <v xml:space="preserve">mp </v>
      </c>
      <c r="F269" s="58">
        <f>IFERROR(VLOOKUP(A269,Sheet1!$A$4:$N$2722,9,1),"-")</f>
        <v>12.5</v>
      </c>
      <c r="G269" s="60">
        <f>IFERROR(VLOOKUP(A269,Sheet1!$A$4:$N$2722,10,1),"-")</f>
        <v>1200</v>
      </c>
      <c r="H269" s="46">
        <f>IFERROR(VLOOKUP(A269,Sheet1!$A$4:$N$2722,11,1),"-")</f>
        <v>2600</v>
      </c>
      <c r="I269" s="26">
        <f>IFERROR(VLOOKUP($A269,Sheet1!$A$4:$H$2722,8,1),"-")</f>
        <v>34.619999999999997</v>
      </c>
      <c r="J269" s="146">
        <f>I269-(I269*Cuprins!$H$11)</f>
        <v>34.619999999999997</v>
      </c>
      <c r="L269" s="647"/>
    </row>
    <row r="270" spans="1:12" ht="15" customHeight="1" x14ac:dyDescent="0.3">
      <c r="A270" s="120">
        <f>Sheet1!A70</f>
        <v>102020307100</v>
      </c>
      <c r="B270" s="598" t="str">
        <f>IFERROR(VLOOKUP(A270,Sheet1!$A$4:$H$2722,5,0),"-")</f>
        <v>Placa KNAUF Vidiwall HI 12,5x1200x2000</v>
      </c>
      <c r="C270" s="593" t="e">
        <f>VLOOKUP(#REF!,Sheet1!$A$4:$H$2722,7,1)</f>
        <v>#REF!</v>
      </c>
      <c r="D270" s="599" t="e">
        <f>VLOOKUP(#REF!,Sheet1!$A$4:$H$2722,7,1)</f>
        <v>#REF!</v>
      </c>
      <c r="E270" s="63" t="str">
        <f>IFERROR(VLOOKUP(A270,Sheet1!$A$4:$N$2722,7,1),"-")</f>
        <v xml:space="preserve">mp </v>
      </c>
      <c r="F270" s="57">
        <f>IFERROR(VLOOKUP(A270,Sheet1!$A$4:$N$2722,9,1),"-")</f>
        <v>12.5</v>
      </c>
      <c r="G270" s="57">
        <f>IFERROR(VLOOKUP(A270,Sheet1!$A$4:$N$2722,10,1),"-")</f>
        <v>1200</v>
      </c>
      <c r="H270" s="57">
        <f>IFERROR(VLOOKUP(A270,Sheet1!$A$4:$N$2722,11,1),"-")</f>
        <v>2000</v>
      </c>
      <c r="I270" s="42">
        <f>IFERROR(VLOOKUP($A270,Sheet1!$A$4:$H$2722,8,1),"-")</f>
        <v>37.549999999999997</v>
      </c>
      <c r="J270" s="147">
        <f>I270-(I270*Cuprins!$H$11)</f>
        <v>37.549999999999997</v>
      </c>
      <c r="L270" s="647"/>
    </row>
    <row r="271" spans="1:12" ht="15" customHeight="1" x14ac:dyDescent="0.3">
      <c r="A271" s="105">
        <f>Sheet1!A71</f>
        <v>102020307200</v>
      </c>
      <c r="B271" s="594" t="str">
        <f>IFERROR(VLOOKUP(A271,Sheet1!$A$4:$H$2722,5,0),"-")</f>
        <v>Placa KNAUF Vidiwall HI 12,5x1200x2600</v>
      </c>
      <c r="C271" s="625" t="e">
        <f>VLOOKUP(#REF!,Sheet1!$A$4:$H$2722,7,1)</f>
        <v>#REF!</v>
      </c>
      <c r="D271" s="596" t="e">
        <f>VLOOKUP(#REF!,Sheet1!$A$4:$H$2722,7,1)</f>
        <v>#REF!</v>
      </c>
      <c r="E271" s="37" t="str">
        <f>IFERROR(VLOOKUP(A271,Sheet1!$A$4:$N$2722,7,1),"-")</f>
        <v xml:space="preserve">mp </v>
      </c>
      <c r="F271" s="39">
        <f>IFERROR(VLOOKUP(A271,Sheet1!$A$4:$N$2722,9,1),"-")</f>
        <v>12.5</v>
      </c>
      <c r="G271" s="58">
        <f>IFERROR(VLOOKUP(A271,Sheet1!$A$4:$N$2722,10,1),"-")</f>
        <v>1200</v>
      </c>
      <c r="H271" s="39">
        <f>IFERROR(VLOOKUP(A271,Sheet1!$A$4:$N$2722,11,1),"-")</f>
        <v>2600</v>
      </c>
      <c r="I271" s="26">
        <f>IFERROR(VLOOKUP($A271,Sheet1!$A$4:$H$2722,8,1),"-")</f>
        <v>37.549999999999997</v>
      </c>
      <c r="J271" s="146">
        <f>I271-(I271*Cuprins!$H$11)</f>
        <v>37.549999999999997</v>
      </c>
      <c r="L271" s="647"/>
    </row>
    <row r="272" spans="1:12" ht="15" customHeight="1" x14ac:dyDescent="0.3">
      <c r="A272" s="108" t="s">
        <v>2994</v>
      </c>
      <c r="B272" s="614" t="str">
        <f>IFERROR(VLOOKUP(A272,Sheet1!$A$4:$H$2722,5,0),"-")</f>
        <v>-</v>
      </c>
      <c r="C272" s="609" t="e">
        <f>VLOOKUP(#REF!,Sheet1!$A$4:$H$2722,7,1)</f>
        <v>#REF!</v>
      </c>
      <c r="D272" s="615" t="e">
        <f>VLOOKUP(#REF!,Sheet1!$A$4:$H$2722,7,1)</f>
        <v>#REF!</v>
      </c>
      <c r="E272" s="20" t="str">
        <f>IFERROR(VLOOKUP(A272,Sheet1!$A$4:$N$2722,7,1),"-")</f>
        <v>-</v>
      </c>
      <c r="F272" s="56" t="str">
        <f>IFERROR(VLOOKUP(A272,Sheet1!$A$4:$N$2722,9,1),"-")</f>
        <v>-</v>
      </c>
      <c r="G272" s="56" t="str">
        <f>IFERROR(VLOOKUP(A272,Sheet1!$A$4:$N$2722,10,1),"-")</f>
        <v>-</v>
      </c>
      <c r="H272" s="56" t="str">
        <f>IFERROR(VLOOKUP(A272,Sheet1!$A$4:$N$2722,11,1),"-")</f>
        <v>-</v>
      </c>
      <c r="I272" s="42" t="str">
        <f>IFERROR(VLOOKUP($A272,Sheet1!$A$4:$H$2722,8,1),"-")</f>
        <v>-</v>
      </c>
      <c r="J272" s="147" t="str">
        <f>IFERROR(VLOOKUP($A272,Sheet1!$A$4:$H$2722,8,1),"-")</f>
        <v>-</v>
      </c>
      <c r="L272" s="647"/>
    </row>
    <row r="273" spans="1:12" ht="15" customHeight="1" x14ac:dyDescent="0.3">
      <c r="A273" s="13"/>
      <c r="E273" s="13"/>
      <c r="F273" s="13"/>
      <c r="G273" s="13"/>
      <c r="H273" s="13"/>
      <c r="I273" s="13"/>
      <c r="J273" s="149"/>
      <c r="L273" s="647"/>
    </row>
    <row r="274" spans="1:12" ht="15" customHeight="1" x14ac:dyDescent="0.3">
      <c r="A274" s="667"/>
      <c r="B274" s="669" t="s">
        <v>3052</v>
      </c>
      <c r="C274" s="669"/>
      <c r="D274" s="669"/>
      <c r="E274" s="669"/>
      <c r="F274" s="669"/>
      <c r="G274" s="669"/>
      <c r="H274" s="669"/>
      <c r="I274" s="671"/>
      <c r="J274" s="672"/>
      <c r="L274" s="647"/>
    </row>
    <row r="275" spans="1:12" ht="15" customHeight="1" x14ac:dyDescent="0.3">
      <c r="A275" s="668"/>
      <c r="B275" s="670"/>
      <c r="C275" s="670"/>
      <c r="D275" s="670"/>
      <c r="E275" s="670"/>
      <c r="F275" s="670"/>
      <c r="G275" s="670"/>
      <c r="H275" s="670"/>
      <c r="I275" s="673"/>
      <c r="J275" s="674"/>
      <c r="L275" s="647"/>
    </row>
    <row r="276" spans="1:12" ht="15" customHeight="1" x14ac:dyDescent="0.3">
      <c r="A276" s="520" t="s">
        <v>2989</v>
      </c>
      <c r="B276" s="630" t="s">
        <v>2996</v>
      </c>
      <c r="C276" s="631"/>
      <c r="D276" s="631"/>
      <c r="E276" s="636" t="s">
        <v>3035</v>
      </c>
      <c r="F276" s="639" t="s">
        <v>2991</v>
      </c>
      <c r="G276" s="639" t="s">
        <v>2990</v>
      </c>
      <c r="H276" s="642" t="s">
        <v>3010</v>
      </c>
      <c r="I276" s="497" t="s">
        <v>3430</v>
      </c>
      <c r="J276" s="645" t="s">
        <v>3431</v>
      </c>
      <c r="L276" s="647"/>
    </row>
    <row r="277" spans="1:12" ht="15" customHeight="1" x14ac:dyDescent="0.3">
      <c r="A277" s="521"/>
      <c r="B277" s="632"/>
      <c r="C277" s="633"/>
      <c r="D277" s="633"/>
      <c r="E277" s="637"/>
      <c r="F277" s="640"/>
      <c r="G277" s="640"/>
      <c r="H277" s="643"/>
      <c r="I277" s="499"/>
      <c r="J277" s="646"/>
      <c r="L277" s="494">
        <f t="shared" ref="L277" si="3">L225+1</f>
        <v>10</v>
      </c>
    </row>
    <row r="278" spans="1:12" ht="15" customHeight="1" x14ac:dyDescent="0.3">
      <c r="A278" s="521"/>
      <c r="B278" s="634"/>
      <c r="C278" s="635"/>
      <c r="D278" s="635"/>
      <c r="E278" s="638"/>
      <c r="F278" s="641"/>
      <c r="G278" s="641"/>
      <c r="H278" s="644"/>
      <c r="I278" s="499"/>
      <c r="J278" s="646"/>
      <c r="L278" s="494"/>
    </row>
    <row r="279" spans="1:12" ht="15" customHeight="1" x14ac:dyDescent="0.3">
      <c r="A279" s="111">
        <f>Sheet1!A72</f>
        <v>102020307800</v>
      </c>
      <c r="B279" s="655" t="str">
        <f>IFERROR(VLOOKUP(A279,Sheet1!$A$4:$H$2722,5,0),"-")</f>
        <v>Placa KN Vidifloor 10x1000x1500 mm</v>
      </c>
      <c r="C279" s="656" t="e">
        <f>VLOOKUP(#REF!,Sheet1!$A$4:$H$2722,7,1)</f>
        <v>#REF!</v>
      </c>
      <c r="D279" s="657" t="e">
        <f>VLOOKUP(#REF!,Sheet1!$A$4:$H$2722,7,1)</f>
        <v>#REF!</v>
      </c>
      <c r="E279" s="14" t="str">
        <f>IFERROR(VLOOKUP(A279,Sheet1!$A$4:$N$2722,7,1),"-")</f>
        <v xml:space="preserve">mp </v>
      </c>
      <c r="F279" s="47">
        <f>IFERROR(VLOOKUP(A279,Sheet1!$A$4:$N$2722,9,1),"-")</f>
        <v>10</v>
      </c>
      <c r="G279" s="47">
        <f>IFERROR(VLOOKUP(A279,Sheet1!$A$4:$N$2722,10,1),"-")</f>
        <v>1000</v>
      </c>
      <c r="H279" s="48">
        <f>IFERROR(VLOOKUP(A279,Sheet1!$A$4:$N$2722,11,1),"-")</f>
        <v>1500</v>
      </c>
      <c r="I279" s="15">
        <f>IFERROR(VLOOKUP($A279,Sheet1!$A$4:$H$2722,8,1),"-")</f>
        <v>28.55</v>
      </c>
      <c r="J279" s="153">
        <f>I279-(I279*Cuprins!$H$11)</f>
        <v>28.55</v>
      </c>
      <c r="L279" s="648" t="s">
        <v>3001</v>
      </c>
    </row>
    <row r="280" spans="1:12" ht="15" customHeight="1" x14ac:dyDescent="0.3">
      <c r="A280" s="120">
        <f>Sheet1!A73</f>
        <v>102020308000</v>
      </c>
      <c r="B280" s="616" t="str">
        <f>IFERROR(VLOOKUP(A280,Sheet1!$A$4:$H$2722,5,0),"-")</f>
        <v>Placa KN  Vidifloor 12,5 x 1000 x 1500</v>
      </c>
      <c r="C280" s="617" t="e">
        <f>VLOOKUP(#REF!,Sheet1!$A$4:$H$2722,7,1)</f>
        <v>#REF!</v>
      </c>
      <c r="D280" s="618" t="e">
        <f>VLOOKUP(#REF!,Sheet1!$A$4:$H$2722,7,1)</f>
        <v>#REF!</v>
      </c>
      <c r="E280" s="68" t="str">
        <f>IFERROR(VLOOKUP(A280,Sheet1!$A$4:$N$2722,7,1),"-")</f>
        <v xml:space="preserve">mp </v>
      </c>
      <c r="F280" s="65">
        <f>IFERROR(VLOOKUP(A280,Sheet1!$A$4:$N$2722,9,1),"-")</f>
        <v>12.5</v>
      </c>
      <c r="G280" s="38">
        <f>IFERROR(VLOOKUP(A280,Sheet1!$A$4:$N$2722,10,1),"-")</f>
        <v>1500</v>
      </c>
      <c r="H280" s="66">
        <f>IFERROR(VLOOKUP(A280,Sheet1!$A$4:$N$2722,11,1),"-")</f>
        <v>1000</v>
      </c>
      <c r="I280" s="67">
        <f>IFERROR(VLOOKUP($A280,Sheet1!$A$4:$H$2722,8,1),"-")</f>
        <v>35.22</v>
      </c>
      <c r="J280" s="154">
        <f>I280-(I280*Cuprins!$H$11)</f>
        <v>35.22</v>
      </c>
      <c r="L280" s="648"/>
    </row>
    <row r="281" spans="1:12" ht="15" customHeight="1" x14ac:dyDescent="0.3">
      <c r="A281" s="105" t="s">
        <v>2994</v>
      </c>
      <c r="B281" s="606" t="str">
        <f>IFERROR(VLOOKUP(A281,Sheet1!$A$4:$H$2722,5,0),"-")</f>
        <v>-</v>
      </c>
      <c r="C281" s="629" t="e">
        <f>VLOOKUP(#REF!,Sheet1!$A$4:$H$2722,7,1)</f>
        <v>#REF!</v>
      </c>
      <c r="D281" s="608" t="e">
        <f>VLOOKUP(#REF!,Sheet1!$A$4:$H$2722,7,1)</f>
        <v>#REF!</v>
      </c>
      <c r="E281" s="31" t="str">
        <f>IFERROR(VLOOKUP(A281,Sheet1!$A$4:$N$2722,7,1),"-")</f>
        <v>-</v>
      </c>
      <c r="F281" s="39" t="str">
        <f>IFERROR(VLOOKUP(A281,Sheet1!$A$4:$N$2722,9,1),"-")</f>
        <v>-</v>
      </c>
      <c r="G281" s="58" t="str">
        <f>IFERROR(VLOOKUP(A281,Sheet1!$A$4:$N$2722,10,1),"-")</f>
        <v>-</v>
      </c>
      <c r="H281" s="39" t="str">
        <f>IFERROR(VLOOKUP(A281,Sheet1!$A$4:$N$2722,11,1),"-")</f>
        <v>-</v>
      </c>
      <c r="I281" s="26" t="str">
        <f>IFERROR(VLOOKUP($A281,Sheet1!$A$4:$H$2722,8,1),"-")</f>
        <v>-</v>
      </c>
      <c r="J281" s="146" t="str">
        <f>IFERROR(VLOOKUP($A281,Sheet1!$A$4:$H$2722,8,1),"-")</f>
        <v>-</v>
      </c>
      <c r="L281" s="648"/>
    </row>
    <row r="282" spans="1:12" ht="15" customHeight="1" x14ac:dyDescent="0.3">
      <c r="A282" s="108" t="s">
        <v>2994</v>
      </c>
      <c r="B282" s="610" t="str">
        <f>IFERROR(VLOOKUP(A282,Sheet1!$A$4:$H$2722,5,0),"-")</f>
        <v>-</v>
      </c>
      <c r="C282" s="597" t="e">
        <f>VLOOKUP(#REF!,Sheet1!$A$4:$H$2722,7,1)</f>
        <v>#REF!</v>
      </c>
      <c r="D282" s="622" t="e">
        <f>VLOOKUP(#REF!,Sheet1!$A$4:$H$2722,7,1)</f>
        <v>#REF!</v>
      </c>
      <c r="E282" s="45" t="str">
        <f>IFERROR(VLOOKUP(A282,Sheet1!$A$4:$N$2722,7,1),"-")</f>
        <v>-</v>
      </c>
      <c r="F282" s="64" t="str">
        <f>IFERROR(VLOOKUP(A282,Sheet1!$A$4:$N$2722,9,1),"-")</f>
        <v>-</v>
      </c>
      <c r="G282" s="64" t="str">
        <f>IFERROR(VLOOKUP(A282,Sheet1!$A$4:$N$2722,10,1),"-")</f>
        <v>-</v>
      </c>
      <c r="H282" s="64" t="str">
        <f>IFERROR(VLOOKUP(A282,Sheet1!$A$4:$N$2722,11,1),"-")</f>
        <v>-</v>
      </c>
      <c r="I282" s="43" t="str">
        <f>IFERROR(VLOOKUP($A282,Sheet1!$A$4:$H$2722,8,1),"-")</f>
        <v>-</v>
      </c>
      <c r="J282" s="148" t="str">
        <f>IFERROR(VLOOKUP($A282,Sheet1!$A$4:$H$2722,8,1),"-")</f>
        <v>-</v>
      </c>
      <c r="L282" s="648"/>
    </row>
    <row r="283" spans="1:12" ht="15" customHeight="1" x14ac:dyDescent="0.3">
      <c r="L283" s="648"/>
    </row>
    <row r="284" spans="1:12" ht="15" customHeight="1" x14ac:dyDescent="0.3">
      <c r="A284" s="667"/>
      <c r="B284" s="669" t="s">
        <v>3053</v>
      </c>
      <c r="C284" s="669"/>
      <c r="D284" s="669"/>
      <c r="E284" s="669"/>
      <c r="F284" s="669"/>
      <c r="G284" s="669"/>
      <c r="H284" s="669"/>
      <c r="I284" s="671"/>
      <c r="J284" s="672"/>
      <c r="L284" s="648"/>
    </row>
    <row r="285" spans="1:12" ht="15" customHeight="1" x14ac:dyDescent="0.3">
      <c r="A285" s="668"/>
      <c r="B285" s="670"/>
      <c r="C285" s="670"/>
      <c r="D285" s="670"/>
      <c r="E285" s="670"/>
      <c r="F285" s="670"/>
      <c r="G285" s="670"/>
      <c r="H285" s="670"/>
      <c r="I285" s="673"/>
      <c r="J285" s="674"/>
      <c r="L285" s="648"/>
    </row>
    <row r="286" spans="1:12" ht="15" customHeight="1" x14ac:dyDescent="0.3">
      <c r="A286" s="520" t="s">
        <v>2989</v>
      </c>
      <c r="B286" s="630" t="s">
        <v>2996</v>
      </c>
      <c r="C286" s="631"/>
      <c r="D286" s="631"/>
      <c r="E286" s="636" t="s">
        <v>3035</v>
      </c>
      <c r="F286" s="639" t="s">
        <v>2991</v>
      </c>
      <c r="G286" s="639" t="s">
        <v>2990</v>
      </c>
      <c r="H286" s="642" t="s">
        <v>3010</v>
      </c>
      <c r="I286" s="497" t="s">
        <v>3430</v>
      </c>
      <c r="J286" s="645" t="s">
        <v>3431</v>
      </c>
      <c r="L286" s="648"/>
    </row>
    <row r="287" spans="1:12" ht="15" customHeight="1" x14ac:dyDescent="0.3">
      <c r="A287" s="521"/>
      <c r="B287" s="632"/>
      <c r="C287" s="633"/>
      <c r="D287" s="633"/>
      <c r="E287" s="637"/>
      <c r="F287" s="640"/>
      <c r="G287" s="640"/>
      <c r="H287" s="643"/>
      <c r="I287" s="499"/>
      <c r="J287" s="646"/>
      <c r="L287" s="648"/>
    </row>
    <row r="288" spans="1:12" ht="15" customHeight="1" x14ac:dyDescent="0.3">
      <c r="A288" s="521"/>
      <c r="B288" s="634"/>
      <c r="C288" s="635"/>
      <c r="D288" s="635"/>
      <c r="E288" s="638"/>
      <c r="F288" s="641"/>
      <c r="G288" s="641"/>
      <c r="H288" s="644"/>
      <c r="I288" s="499"/>
      <c r="J288" s="646"/>
      <c r="L288" s="648"/>
    </row>
    <row r="289" spans="1:12" ht="15" customHeight="1" x14ac:dyDescent="0.3">
      <c r="A289" s="118">
        <f>Sheet1!A68</f>
        <v>102020305000</v>
      </c>
      <c r="B289" s="611" t="str">
        <f>IFERROR(VLOOKUP(A289,Sheet1!$A$4:$H$2722,5,0),"-")</f>
        <v>Placa KN  VidiFire  SK 12,5x1200x2600</v>
      </c>
      <c r="C289" s="612" t="e">
        <f>VLOOKUP(#REF!,Sheet1!$A$4:$H$2722,7,1)</f>
        <v>#REF!</v>
      </c>
      <c r="D289" s="613" t="e">
        <f>VLOOKUP(#REF!,Sheet1!$A$4:$H$2722,7,1)</f>
        <v>#REF!</v>
      </c>
      <c r="E289" s="14" t="str">
        <f>IFERROR(VLOOKUP(A289,Sheet1!$A$4:$N$2722,7,1),"-")</f>
        <v xml:space="preserve">mp </v>
      </c>
      <c r="F289" s="47">
        <f>IFERROR(VLOOKUP(A289,Sheet1!$A$4:$N$2722,9,1),"-")</f>
        <v>12.5</v>
      </c>
      <c r="G289" s="47">
        <f>IFERROR(VLOOKUP(A289,Sheet1!$A$4:$N$2722,10,1),"-")</f>
        <v>1200</v>
      </c>
      <c r="H289" s="48">
        <f>IFERROR(VLOOKUP(A289,Sheet1!$A$4:$N$2722,11,1),"-")</f>
        <v>2600</v>
      </c>
      <c r="I289" s="15">
        <f>IFERROR(VLOOKUP($A289,Sheet1!$A$4:$H$2722,8,1),"-")</f>
        <v>37.93</v>
      </c>
      <c r="J289" s="153">
        <f>I289-(I289*Cuprins!$H$11)</f>
        <v>37.93</v>
      </c>
      <c r="L289" s="648"/>
    </row>
    <row r="290" spans="1:12" ht="15" customHeight="1" x14ac:dyDescent="0.3">
      <c r="A290" s="119" t="s">
        <v>2994</v>
      </c>
      <c r="B290" s="600" t="str">
        <f>IFERROR(VLOOKUP(A290,Sheet1!$A$4:$H$2722,5,0),"-")</f>
        <v>-</v>
      </c>
      <c r="C290" s="600" t="e">
        <f>VLOOKUP(#REF!,Sheet1!$A$4:$H$2722,7,1)</f>
        <v>#REF!</v>
      </c>
      <c r="D290" s="601" t="e">
        <f>VLOOKUP(#REF!,Sheet1!$A$4:$H$2722,7,1)</f>
        <v>#REF!</v>
      </c>
      <c r="E290" s="32" t="str">
        <f>IFERROR(VLOOKUP(A290,Sheet1!$A$4:$N$2722,7,1),"-")</f>
        <v>-</v>
      </c>
      <c r="F290" s="52" t="str">
        <f>IFERROR(VLOOKUP(A290,Sheet1!$A$4:$N$2722,9,1),"-")</f>
        <v>-</v>
      </c>
      <c r="G290" s="53" t="str">
        <f>IFERROR(VLOOKUP(A290,Sheet1!$A$4:$N$2722,10,1),"-")</f>
        <v>-</v>
      </c>
      <c r="H290" s="54" t="str">
        <f>IFERROR(VLOOKUP(A290,Sheet1!$A$4:$N$2722,11,1),"-")</f>
        <v>-</v>
      </c>
      <c r="I290" s="34" t="str">
        <f>IFERROR(VLOOKUP($A290,Sheet1!$A$4:$H$2722,8,1),"-")</f>
        <v>-</v>
      </c>
      <c r="J290" s="156" t="str">
        <f>IFERROR(VLOOKUP($A290,Sheet1!$A$4:$H$2722,8,1),"-")</f>
        <v>-</v>
      </c>
      <c r="K290" s="10"/>
      <c r="L290" s="648"/>
    </row>
    <row r="291" spans="1:12" ht="15" customHeight="1" x14ac:dyDescent="0.3">
      <c r="A291" s="83"/>
      <c r="B291" s="9"/>
      <c r="C291" s="9"/>
      <c r="D291" s="9"/>
      <c r="E291" s="16"/>
      <c r="F291" s="19"/>
      <c r="G291" s="17"/>
      <c r="H291" s="17"/>
      <c r="I291" s="18"/>
      <c r="J291" s="151"/>
      <c r="K291" s="10"/>
      <c r="L291" s="648"/>
    </row>
    <row r="292" spans="1:12" ht="15" customHeight="1" x14ac:dyDescent="0.3">
      <c r="A292" s="667"/>
      <c r="B292" s="669" t="s">
        <v>3054</v>
      </c>
      <c r="C292" s="669"/>
      <c r="D292" s="669"/>
      <c r="E292" s="669"/>
      <c r="F292" s="669"/>
      <c r="G292" s="669"/>
      <c r="H292" s="669"/>
      <c r="I292" s="671"/>
      <c r="J292" s="672"/>
      <c r="K292" s="10"/>
      <c r="L292" s="648"/>
    </row>
    <row r="293" spans="1:12" ht="15" customHeight="1" x14ac:dyDescent="0.3">
      <c r="A293" s="668"/>
      <c r="B293" s="670"/>
      <c r="C293" s="670"/>
      <c r="D293" s="670"/>
      <c r="E293" s="670"/>
      <c r="F293" s="670"/>
      <c r="G293" s="670"/>
      <c r="H293" s="670"/>
      <c r="I293" s="673"/>
      <c r="J293" s="674"/>
      <c r="K293" s="10"/>
      <c r="L293" s="648"/>
    </row>
    <row r="294" spans="1:12" ht="15" customHeight="1" x14ac:dyDescent="0.3">
      <c r="A294" s="520" t="s">
        <v>2989</v>
      </c>
      <c r="B294" s="630" t="s">
        <v>2996</v>
      </c>
      <c r="C294" s="631"/>
      <c r="D294" s="631"/>
      <c r="E294" s="636" t="s">
        <v>3035</v>
      </c>
      <c r="F294" s="639" t="s">
        <v>2991</v>
      </c>
      <c r="G294" s="639" t="s">
        <v>2990</v>
      </c>
      <c r="H294" s="642" t="s">
        <v>3010</v>
      </c>
      <c r="I294" s="497" t="s">
        <v>3430</v>
      </c>
      <c r="J294" s="645" t="s">
        <v>3431</v>
      </c>
      <c r="K294" s="10"/>
      <c r="L294" s="648"/>
    </row>
    <row r="295" spans="1:12" ht="15" customHeight="1" x14ac:dyDescent="0.3">
      <c r="A295" s="521"/>
      <c r="B295" s="632"/>
      <c r="C295" s="633"/>
      <c r="D295" s="633"/>
      <c r="E295" s="637"/>
      <c r="F295" s="640"/>
      <c r="G295" s="640"/>
      <c r="H295" s="643"/>
      <c r="I295" s="499"/>
      <c r="J295" s="646"/>
      <c r="K295" s="10"/>
      <c r="L295" s="648"/>
    </row>
    <row r="296" spans="1:12" ht="15" customHeight="1" x14ac:dyDescent="0.3">
      <c r="A296" s="521"/>
      <c r="B296" s="634"/>
      <c r="C296" s="635"/>
      <c r="D296" s="635"/>
      <c r="E296" s="638"/>
      <c r="F296" s="641"/>
      <c r="G296" s="641"/>
      <c r="H296" s="644"/>
      <c r="I296" s="499"/>
      <c r="J296" s="646"/>
      <c r="K296" s="10"/>
      <c r="L296" s="648"/>
    </row>
    <row r="297" spans="1:12" ht="15" customHeight="1" x14ac:dyDescent="0.3">
      <c r="A297" s="118">
        <f>Sheet1!A69</f>
        <v>102020306000</v>
      </c>
      <c r="B297" s="611" t="str">
        <f>IFERROR(VLOOKUP(A297,Sheet1!$A$4:$H$2722,5,0),"-")</f>
        <v>Placa KNAUF VidiPhonic  12,5 x 1200 x 20</v>
      </c>
      <c r="C297" s="612" t="e">
        <f>VLOOKUP(#REF!,Sheet1!$A$4:$H$2722,7,1)</f>
        <v>#REF!</v>
      </c>
      <c r="D297" s="613" t="e">
        <f>VLOOKUP(#REF!,Sheet1!$A$4:$H$2722,7,1)</f>
        <v>#REF!</v>
      </c>
      <c r="E297" s="14" t="str">
        <f>IFERROR(VLOOKUP(A297,Sheet1!$A$4:$N$2722,7,1),"-")</f>
        <v xml:space="preserve">mp </v>
      </c>
      <c r="F297" s="47">
        <f>IFERROR(VLOOKUP(A297,Sheet1!$A$4:$N$2722,9,1),"-")</f>
        <v>12.5</v>
      </c>
      <c r="G297" s="47">
        <f>IFERROR(VLOOKUP(A297,Sheet1!$A$4:$N$2722,10,1),"-")</f>
        <v>1200</v>
      </c>
      <c r="H297" s="48">
        <f>IFERROR(VLOOKUP(A297,Sheet1!$A$4:$N$2722,11,1),"-")</f>
        <v>2000</v>
      </c>
      <c r="I297" s="15">
        <f>IFERROR(VLOOKUP($A297,Sheet1!$A$4:$H$2722,8,1),"-")</f>
        <v>47.3</v>
      </c>
      <c r="J297" s="153">
        <f>I297-(I297*Cuprins!$H$11)</f>
        <v>47.3</v>
      </c>
      <c r="K297" s="10"/>
      <c r="L297" s="648"/>
    </row>
    <row r="298" spans="1:12" ht="15" customHeight="1" x14ac:dyDescent="0.3">
      <c r="A298" s="119" t="s">
        <v>2994</v>
      </c>
      <c r="B298" s="600" t="str">
        <f>IFERROR(VLOOKUP(A298,Sheet1!$A$4:$H$2722,5,0),"-")</f>
        <v>-</v>
      </c>
      <c r="C298" s="600" t="e">
        <f>VLOOKUP(#REF!,Sheet1!$A$4:$H$2722,7,1)</f>
        <v>#REF!</v>
      </c>
      <c r="D298" s="601" t="e">
        <f>VLOOKUP(#REF!,Sheet1!$A$4:$H$2722,7,1)</f>
        <v>#REF!</v>
      </c>
      <c r="E298" s="32" t="str">
        <f>IFERROR(VLOOKUP(A298,Sheet1!$A$4:$N$2722,7,1),"-")</f>
        <v>-</v>
      </c>
      <c r="F298" s="52" t="str">
        <f>IFERROR(VLOOKUP(A298,Sheet1!$A$4:$N$2722,9,1),"-")</f>
        <v>-</v>
      </c>
      <c r="G298" s="53" t="str">
        <f>IFERROR(VLOOKUP(A298,Sheet1!$A$4:$N$2722,10,1),"-")</f>
        <v>-</v>
      </c>
      <c r="H298" s="54" t="str">
        <f>IFERROR(VLOOKUP(A298,Sheet1!$A$4:$N$2722,11,1),"-")</f>
        <v>-</v>
      </c>
      <c r="I298" s="34" t="str">
        <f>IFERROR(VLOOKUP($A298,Sheet1!$A$4:$H$2722,8,1),"-")</f>
        <v>-</v>
      </c>
      <c r="J298" s="156" t="str">
        <f>IFERROR(VLOOKUP($A298,Sheet1!$A$4:$H$2722,8,1),"-")</f>
        <v>-</v>
      </c>
      <c r="K298" s="10"/>
      <c r="L298" s="648"/>
    </row>
    <row r="299" spans="1:12" ht="15" customHeight="1" x14ac:dyDescent="0.3">
      <c r="K299" s="10"/>
      <c r="L299" s="648"/>
    </row>
    <row r="300" spans="1:12" ht="15" customHeight="1" x14ac:dyDescent="0.3">
      <c r="K300" s="10"/>
      <c r="L300" s="648"/>
    </row>
    <row r="301" spans="1:12" ht="15" customHeight="1" x14ac:dyDescent="0.3">
      <c r="K301" s="10"/>
      <c r="L301" s="648"/>
    </row>
    <row r="302" spans="1:12" ht="15" customHeight="1" x14ac:dyDescent="0.3">
      <c r="K302" s="10"/>
      <c r="L302" s="648"/>
    </row>
    <row r="303" spans="1:12" ht="15" customHeight="1" x14ac:dyDescent="0.3">
      <c r="K303" s="10"/>
      <c r="L303" s="648"/>
    </row>
    <row r="304" spans="1:12" ht="15" customHeight="1" x14ac:dyDescent="0.3">
      <c r="K304" s="10"/>
      <c r="L304" s="648"/>
    </row>
    <row r="305" spans="1:12" ht="15" customHeight="1" x14ac:dyDescent="0.3">
      <c r="K305" s="11"/>
      <c r="L305" s="648"/>
    </row>
    <row r="306" spans="1:12" ht="15" customHeight="1" x14ac:dyDescent="0.3">
      <c r="K306" s="12"/>
      <c r="L306" s="648"/>
    </row>
    <row r="307" spans="1:12" ht="15" customHeight="1" x14ac:dyDescent="0.3">
      <c r="K307" s="12"/>
      <c r="L307" s="648"/>
    </row>
    <row r="308" spans="1:12" ht="15" customHeight="1" x14ac:dyDescent="0.3">
      <c r="K308" s="12"/>
      <c r="L308" s="648"/>
    </row>
    <row r="309" spans="1:12" ht="15" customHeight="1" x14ac:dyDescent="0.3">
      <c r="K309" s="12"/>
      <c r="L309" s="648"/>
    </row>
    <row r="310" spans="1:12" ht="15" customHeight="1" x14ac:dyDescent="0.3">
      <c r="K310" s="12"/>
      <c r="L310" s="648"/>
    </row>
    <row r="311" spans="1:12" ht="15" customHeight="1" x14ac:dyDescent="0.3">
      <c r="K311" s="12"/>
      <c r="L311" s="648"/>
    </row>
    <row r="312" spans="1:12" ht="15" customHeight="1" x14ac:dyDescent="0.3">
      <c r="K312" s="12"/>
      <c r="L312" s="648"/>
    </row>
    <row r="313" spans="1:12" ht="15" customHeight="1" x14ac:dyDescent="0.3">
      <c r="K313" s="12"/>
      <c r="L313" s="648"/>
    </row>
    <row r="314" spans="1:12" ht="15" customHeight="1" x14ac:dyDescent="0.3">
      <c r="K314" s="12"/>
      <c r="L314" s="647" t="s">
        <v>2995</v>
      </c>
    </row>
    <row r="315" spans="1:12" ht="15" customHeight="1" thickBot="1" x14ac:dyDescent="0.35">
      <c r="K315" s="12"/>
      <c r="L315" s="647"/>
    </row>
    <row r="316" spans="1:12" ht="15" customHeight="1" x14ac:dyDescent="0.3">
      <c r="A316" s="658"/>
      <c r="B316" s="661" t="s">
        <v>3002</v>
      </c>
      <c r="C316" s="661"/>
      <c r="D316" s="661"/>
      <c r="E316" s="661"/>
      <c r="F316" s="661"/>
      <c r="G316" s="661"/>
      <c r="H316" s="661"/>
      <c r="I316" s="661"/>
      <c r="J316" s="664"/>
      <c r="L316" s="647"/>
    </row>
    <row r="317" spans="1:12" ht="15" customHeight="1" x14ac:dyDescent="0.3">
      <c r="A317" s="659"/>
      <c r="B317" s="662"/>
      <c r="C317" s="662"/>
      <c r="D317" s="662"/>
      <c r="E317" s="662"/>
      <c r="F317" s="662"/>
      <c r="G317" s="662"/>
      <c r="H317" s="662"/>
      <c r="I317" s="662"/>
      <c r="J317" s="665"/>
      <c r="L317" s="647"/>
    </row>
    <row r="318" spans="1:12" ht="15" customHeight="1" thickBot="1" x14ac:dyDescent="0.35">
      <c r="A318" s="660"/>
      <c r="B318" s="663"/>
      <c r="C318" s="663"/>
      <c r="D318" s="663"/>
      <c r="E318" s="663"/>
      <c r="F318" s="663"/>
      <c r="G318" s="663"/>
      <c r="H318" s="663"/>
      <c r="I318" s="663"/>
      <c r="J318" s="666"/>
      <c r="L318" s="647"/>
    </row>
    <row r="319" spans="1:12" ht="15" customHeight="1" x14ac:dyDescent="0.3">
      <c r="A319" s="1"/>
      <c r="B319" s="84"/>
      <c r="C319" s="4"/>
      <c r="D319" s="4"/>
      <c r="E319" s="4"/>
      <c r="F319" s="4"/>
      <c r="G319" s="4"/>
      <c r="H319" s="5"/>
      <c r="I319" s="3"/>
      <c r="J319" s="144"/>
      <c r="L319" s="647"/>
    </row>
    <row r="320" spans="1:12" ht="15" customHeight="1" x14ac:dyDescent="0.3">
      <c r="A320" s="667"/>
      <c r="B320" s="669" t="s">
        <v>3003</v>
      </c>
      <c r="C320" s="669"/>
      <c r="D320" s="669"/>
      <c r="E320" s="669"/>
      <c r="F320" s="669"/>
      <c r="G320" s="669"/>
      <c r="H320" s="669"/>
      <c r="I320" s="671"/>
      <c r="J320" s="672"/>
      <c r="L320" s="647"/>
    </row>
    <row r="321" spans="1:12" ht="15" customHeight="1" x14ac:dyDescent="0.3">
      <c r="A321" s="668"/>
      <c r="B321" s="670"/>
      <c r="C321" s="670"/>
      <c r="D321" s="670"/>
      <c r="E321" s="670"/>
      <c r="F321" s="670"/>
      <c r="G321" s="670"/>
      <c r="H321" s="670"/>
      <c r="I321" s="673"/>
      <c r="J321" s="674"/>
      <c r="L321" s="647"/>
    </row>
    <row r="322" spans="1:12" ht="15" customHeight="1" x14ac:dyDescent="0.3">
      <c r="A322" s="520" t="s">
        <v>2989</v>
      </c>
      <c r="B322" s="630" t="s">
        <v>2996</v>
      </c>
      <c r="C322" s="631"/>
      <c r="D322" s="631"/>
      <c r="E322" s="636" t="s">
        <v>3035</v>
      </c>
      <c r="F322" s="639" t="s">
        <v>2991</v>
      </c>
      <c r="G322" s="639" t="s">
        <v>2990</v>
      </c>
      <c r="H322" s="642" t="s">
        <v>3010</v>
      </c>
      <c r="I322" s="497" t="s">
        <v>3430</v>
      </c>
      <c r="J322" s="645" t="s">
        <v>3431</v>
      </c>
      <c r="L322" s="647"/>
    </row>
    <row r="323" spans="1:12" ht="15" customHeight="1" x14ac:dyDescent="0.3">
      <c r="A323" s="521"/>
      <c r="B323" s="632"/>
      <c r="C323" s="633"/>
      <c r="D323" s="633"/>
      <c r="E323" s="637"/>
      <c r="F323" s="640"/>
      <c r="G323" s="640"/>
      <c r="H323" s="643"/>
      <c r="I323" s="499"/>
      <c r="J323" s="646"/>
      <c r="L323" s="647"/>
    </row>
    <row r="324" spans="1:12" ht="15" customHeight="1" x14ac:dyDescent="0.3">
      <c r="A324" s="521"/>
      <c r="B324" s="634"/>
      <c r="C324" s="635"/>
      <c r="D324" s="635"/>
      <c r="E324" s="638"/>
      <c r="F324" s="641"/>
      <c r="G324" s="641"/>
      <c r="H324" s="644"/>
      <c r="I324" s="499"/>
      <c r="J324" s="646"/>
      <c r="L324" s="647"/>
    </row>
    <row r="325" spans="1:12" ht="15" customHeight="1" x14ac:dyDescent="0.3">
      <c r="A325" s="117">
        <f>Sheet1!A21</f>
        <v>101021102600</v>
      </c>
      <c r="B325" s="577" t="str">
        <f>IFERROR(VLOOKUP(A325,Sheet1!$A$4:$H$2722,5,0),"-")</f>
        <v>Placa Nida Standard 9,5x1200x2600 (86)</v>
      </c>
      <c r="C325" s="578" t="e">
        <f>VLOOKUP(#REF!,Sheet1!$A$4:$H$2722,7,1)</f>
        <v>#REF!</v>
      </c>
      <c r="D325" s="592" t="e">
        <f>VLOOKUP(#REF!,Sheet1!$A$4:$H$2722,7,1)</f>
        <v>#REF!</v>
      </c>
      <c r="E325" s="30" t="str">
        <f>IFERROR(VLOOKUP(A325,Sheet1!$A$4:$N$2722,7,1),"-")</f>
        <v xml:space="preserve">mp </v>
      </c>
      <c r="F325" s="58">
        <f>IFERROR(VLOOKUP(A325,Sheet1!$A$4:$N$2722,9,1),"-")</f>
        <v>9.5</v>
      </c>
      <c r="G325" s="60">
        <f>IFERROR(VLOOKUP(A325,Sheet1!$A$4:$N$2722,10,1),"-")</f>
        <v>1200</v>
      </c>
      <c r="H325" s="46">
        <f>IFERROR(VLOOKUP(A325,Sheet1!$A$4:$N$2722,11,1),"-")</f>
        <v>2600</v>
      </c>
      <c r="I325" s="26">
        <f>IFERROR(VLOOKUP($A325,Sheet1!$A$4:$H$2722,8,1),"-")</f>
        <v>7.67</v>
      </c>
      <c r="J325" s="146">
        <f>I325-(I325*Cuprins!$H$11)</f>
        <v>7.67</v>
      </c>
      <c r="L325" s="647"/>
    </row>
    <row r="326" spans="1:12" ht="15" customHeight="1" x14ac:dyDescent="0.3">
      <c r="A326" s="107">
        <f>Sheet1!A22</f>
        <v>101021200500</v>
      </c>
      <c r="B326" s="593" t="str">
        <f>IFERROR(VLOOKUP(A326,Sheet1!$A$4:$H$2722,5,0),"-")</f>
        <v>Placa Nida Smart 12,5x1200x2600 (68 buc)</v>
      </c>
      <c r="C326" s="593" t="e">
        <f>VLOOKUP(#REF!,Sheet1!$A$4:$H$2722,7,1)</f>
        <v>#REF!</v>
      </c>
      <c r="D326" s="593" t="e">
        <f>VLOOKUP(#REF!,Sheet1!$A$4:$H$2722,7,1)</f>
        <v>#REF!</v>
      </c>
      <c r="E326" s="20" t="str">
        <f>IFERROR(VLOOKUP(A326,Sheet1!$A$4:$N$2722,7,1),"-")</f>
        <v xml:space="preserve">mp </v>
      </c>
      <c r="F326" s="38">
        <f>IFERROR(VLOOKUP(A326,Sheet1!$A$4:$N$2722,9,1),"-")</f>
        <v>12.5</v>
      </c>
      <c r="G326" s="38">
        <f>IFERROR(VLOOKUP(A326,Sheet1!$A$4:$N$2722,10,1),"-")</f>
        <v>1200</v>
      </c>
      <c r="H326" s="38">
        <f>IFERROR(VLOOKUP(A326,Sheet1!$A$4:$N$2722,11,1),"-")</f>
        <v>2600</v>
      </c>
      <c r="I326" s="25">
        <f>IFERROR(VLOOKUP($A326,Sheet1!$A$4:$H$2722,8,1),"-")</f>
        <v>8.39</v>
      </c>
      <c r="J326" s="150">
        <f>I326-(I326*Cuprins!$H$11)</f>
        <v>8.39</v>
      </c>
      <c r="L326" s="647"/>
    </row>
    <row r="327" spans="1:12" ht="15" customHeight="1" x14ac:dyDescent="0.3">
      <c r="A327" s="105">
        <f>Sheet1!A41</f>
        <v>101021901000</v>
      </c>
      <c r="B327" s="577" t="str">
        <f>IFERROR(VLOOKUP(A327,Sheet1!$A$4:$H$2722,5,0),"-")</f>
        <v>Placa Nida Stand. Mini 12,5x600x2000</v>
      </c>
      <c r="C327" s="578" t="e">
        <f>VLOOKUP(#REF!,Sheet1!$A$4:$H$2722,7,1)</f>
        <v>#REF!</v>
      </c>
      <c r="D327" s="592" t="e">
        <f>VLOOKUP(#REF!,Sheet1!$A$4:$H$2722,7,1)</f>
        <v>#REF!</v>
      </c>
      <c r="E327" s="30" t="str">
        <f>IFERROR(VLOOKUP(A327,Sheet1!$A$4:$N$2722,7,1),"-")</f>
        <v xml:space="preserve">mp </v>
      </c>
      <c r="F327" s="58">
        <f>IFERROR(VLOOKUP(A327,Sheet1!$A$4:$N$2722,9,1),"-")</f>
        <v>12.5</v>
      </c>
      <c r="G327" s="60">
        <f>IFERROR(VLOOKUP(A327,Sheet1!$A$4:$N$2722,10,1),"-")</f>
        <v>600</v>
      </c>
      <c r="H327" s="46">
        <f>IFERROR(VLOOKUP(A327,Sheet1!$A$4:$N$2722,11,1),"-")</f>
        <v>2000</v>
      </c>
      <c r="I327" s="26">
        <f>IFERROR(VLOOKUP($A327,Sheet1!$A$4:$H$2722,8,1),"-")</f>
        <v>11.1</v>
      </c>
      <c r="J327" s="146">
        <f>I327-(I327*Cuprins!$H$11)</f>
        <v>11.1</v>
      </c>
      <c r="L327" s="647"/>
    </row>
    <row r="328" spans="1:12" ht="15" customHeight="1" x14ac:dyDescent="0.3">
      <c r="A328" s="108" t="s">
        <v>2994</v>
      </c>
      <c r="B328" s="597" t="str">
        <f>IFERROR(VLOOKUP(A328,Sheet1!$A$4:$H$2722,5,0),"-")</f>
        <v>-</v>
      </c>
      <c r="C328" s="597" t="e">
        <f>VLOOKUP(#REF!,Sheet1!$A$4:$H$2722,7,1)</f>
        <v>#REF!</v>
      </c>
      <c r="D328" s="597" t="e">
        <f>VLOOKUP(#REF!,Sheet1!$A$4:$H$2722,7,1)</f>
        <v>#REF!</v>
      </c>
      <c r="E328" s="27" t="str">
        <f>IFERROR(VLOOKUP(A328,Sheet1!$A$4:$N$2722,7,1),"-")</f>
        <v>-</v>
      </c>
      <c r="F328" s="35" t="str">
        <f>IFERROR(VLOOKUP(A328,Sheet1!$A$4:$N$2722,9,1),"-")</f>
        <v>-</v>
      </c>
      <c r="G328" s="35" t="str">
        <f>IFERROR(VLOOKUP(A328,Sheet1!$A$4:$N$2722,10,1),"-")</f>
        <v>-</v>
      </c>
      <c r="H328" s="35" t="str">
        <f>IFERROR(VLOOKUP(A328,Sheet1!$A$4:$N$2722,11,1),"-")</f>
        <v>-</v>
      </c>
      <c r="I328" s="29" t="str">
        <f>IFERROR(VLOOKUP($A328,Sheet1!$A$4:$H$2722,8,1),"-")</f>
        <v>-</v>
      </c>
      <c r="J328" s="152" t="str">
        <f>IFERROR(VLOOKUP($A328,Sheet1!$A$4:$H$2722,8,1),"-")</f>
        <v>-</v>
      </c>
      <c r="L328" s="647"/>
    </row>
    <row r="329" spans="1:12" ht="15" customHeight="1" x14ac:dyDescent="0.3">
      <c r="A329" s="13"/>
      <c r="C329" s="13"/>
      <c r="D329" s="13"/>
      <c r="E329" s="13"/>
      <c r="F329" s="13"/>
      <c r="H329" s="13"/>
      <c r="I329" s="13"/>
      <c r="J329" s="149"/>
      <c r="L329" s="494">
        <f t="shared" ref="L329" si="4">L277+1</f>
        <v>11</v>
      </c>
    </row>
    <row r="330" spans="1:12" ht="15" customHeight="1" x14ac:dyDescent="0.3">
      <c r="A330" s="667"/>
      <c r="B330" s="669" t="s">
        <v>3004</v>
      </c>
      <c r="C330" s="669"/>
      <c r="D330" s="669"/>
      <c r="E330" s="669"/>
      <c r="F330" s="669"/>
      <c r="G330" s="669"/>
      <c r="H330" s="669"/>
      <c r="I330" s="671"/>
      <c r="J330" s="672"/>
      <c r="L330" s="494"/>
    </row>
    <row r="331" spans="1:12" ht="15" customHeight="1" x14ac:dyDescent="0.3">
      <c r="A331" s="668"/>
      <c r="B331" s="670"/>
      <c r="C331" s="670"/>
      <c r="D331" s="670"/>
      <c r="E331" s="670"/>
      <c r="F331" s="670"/>
      <c r="G331" s="670"/>
      <c r="H331" s="670"/>
      <c r="I331" s="673"/>
      <c r="J331" s="674"/>
      <c r="L331" s="648" t="s">
        <v>3001</v>
      </c>
    </row>
    <row r="332" spans="1:12" ht="15" customHeight="1" x14ac:dyDescent="0.3">
      <c r="A332" s="520" t="s">
        <v>2989</v>
      </c>
      <c r="B332" s="630" t="s">
        <v>2996</v>
      </c>
      <c r="C332" s="631"/>
      <c r="D332" s="631"/>
      <c r="E332" s="636" t="s">
        <v>3035</v>
      </c>
      <c r="F332" s="639" t="s">
        <v>2991</v>
      </c>
      <c r="G332" s="639" t="s">
        <v>2990</v>
      </c>
      <c r="H332" s="642" t="s">
        <v>3010</v>
      </c>
      <c r="I332" s="497" t="s">
        <v>3430</v>
      </c>
      <c r="J332" s="645" t="s">
        <v>3431</v>
      </c>
      <c r="L332" s="648"/>
    </row>
    <row r="333" spans="1:12" ht="15" customHeight="1" x14ac:dyDescent="0.3">
      <c r="A333" s="521"/>
      <c r="B333" s="632"/>
      <c r="C333" s="633"/>
      <c r="D333" s="633"/>
      <c r="E333" s="637"/>
      <c r="F333" s="640"/>
      <c r="G333" s="640"/>
      <c r="H333" s="643"/>
      <c r="I333" s="499"/>
      <c r="J333" s="646"/>
      <c r="L333" s="648"/>
    </row>
    <row r="334" spans="1:12" ht="15" customHeight="1" x14ac:dyDescent="0.3">
      <c r="A334" s="521"/>
      <c r="B334" s="634"/>
      <c r="C334" s="635"/>
      <c r="D334" s="635"/>
      <c r="E334" s="638"/>
      <c r="F334" s="641"/>
      <c r="G334" s="641"/>
      <c r="H334" s="644"/>
      <c r="I334" s="499"/>
      <c r="J334" s="646"/>
      <c r="L334" s="648"/>
    </row>
    <row r="335" spans="1:12" ht="15" customHeight="1" x14ac:dyDescent="0.3">
      <c r="A335" s="117">
        <f>Sheet1!A23</f>
        <v>101021201100</v>
      </c>
      <c r="B335" s="577" t="str">
        <f>IFERROR(VLOOKUP(A335,Sheet1!$A$4:$H$2722,5,0),"-")</f>
        <v>Placa Nida Standard 12,5x1200x2000 (68)</v>
      </c>
      <c r="C335" s="578" t="e">
        <f>VLOOKUP(#REF!,Sheet1!$A$4:$H$2722,7,1)</f>
        <v>#REF!</v>
      </c>
      <c r="D335" s="592" t="e">
        <f>VLOOKUP(#REF!,Sheet1!$A$4:$H$2722,7,1)</f>
        <v>#REF!</v>
      </c>
      <c r="E335" s="30" t="str">
        <f>IFERROR(VLOOKUP(A335,Sheet1!$A$4:$N$2722,7,1),"-")</f>
        <v xml:space="preserve">mp </v>
      </c>
      <c r="F335" s="58">
        <f>IFERROR(VLOOKUP(A335,Sheet1!$A$4:$N$2722,9,1),"-")</f>
        <v>12.5</v>
      </c>
      <c r="G335" s="60">
        <f>IFERROR(VLOOKUP(A335,Sheet1!$A$4:$N$2722,10,1),"-")</f>
        <v>1200</v>
      </c>
      <c r="H335" s="46">
        <f>IFERROR(VLOOKUP(A335,Sheet1!$A$4:$N$2722,11,1),"-")</f>
        <v>2000</v>
      </c>
      <c r="I335" s="26">
        <f>IFERROR(VLOOKUP($A335,Sheet1!$A$4:$H$2722,8,1),"-")</f>
        <v>8.84</v>
      </c>
      <c r="J335" s="146">
        <f>I335-(I335*Cuprins!$H$11)</f>
        <v>8.84</v>
      </c>
      <c r="L335" s="648"/>
    </row>
    <row r="336" spans="1:12" ht="15" customHeight="1" x14ac:dyDescent="0.3">
      <c r="A336" s="107">
        <f>Sheet1!A24</f>
        <v>101021202600</v>
      </c>
      <c r="B336" s="593" t="str">
        <f>IFERROR(VLOOKUP(A336,Sheet1!$A$4:$H$2722,5,0),"-")</f>
        <v>Placa Nida Standard 12,5x1200x2600 (68)</v>
      </c>
      <c r="C336" s="593" t="e">
        <f>VLOOKUP(#REF!,Sheet1!$A$4:$H$2722,7,1)</f>
        <v>#REF!</v>
      </c>
      <c r="D336" s="593" t="e">
        <f>VLOOKUP(#REF!,Sheet1!$A$4:$H$2722,7,1)</f>
        <v>#REF!</v>
      </c>
      <c r="E336" s="20" t="str">
        <f>IFERROR(VLOOKUP(A336,Sheet1!$A$4:$N$2722,7,1),"-")</f>
        <v xml:space="preserve">mp </v>
      </c>
      <c r="F336" s="38">
        <f>IFERROR(VLOOKUP(A336,Sheet1!$A$4:$N$2722,9,1),"-")</f>
        <v>12.5</v>
      </c>
      <c r="G336" s="38">
        <f>IFERROR(VLOOKUP(A336,Sheet1!$A$4:$N$2722,10,1),"-")</f>
        <v>1200</v>
      </c>
      <c r="H336" s="38">
        <f>IFERROR(VLOOKUP(A336,Sheet1!$A$4:$N$2722,11,1),"-")</f>
        <v>2600</v>
      </c>
      <c r="I336" s="25">
        <f>IFERROR(VLOOKUP($A336,Sheet1!$A$4:$H$2722,8,1),"-")</f>
        <v>8.84</v>
      </c>
      <c r="J336" s="150">
        <f>I336-(I336*Cuprins!$H$11)</f>
        <v>8.84</v>
      </c>
      <c r="L336" s="648"/>
    </row>
    <row r="337" spans="1:12" ht="15" customHeight="1" x14ac:dyDescent="0.3">
      <c r="A337" s="105">
        <f>Sheet1!A25</f>
        <v>101021203600</v>
      </c>
      <c r="B337" s="594" t="str">
        <f>IFERROR(VLOOKUP(A337,Sheet1!$A$4:$H$2722,5,0),"-")</f>
        <v>Placa Nida Standard 12,5x1200x3000 (68)</v>
      </c>
      <c r="C337" s="595" t="e">
        <f>VLOOKUP(#REF!,Sheet1!$A$4:$H$2722,7,1)</f>
        <v>#REF!</v>
      </c>
      <c r="D337" s="596" t="e">
        <f>VLOOKUP(#REF!,Sheet1!$A$4:$H$2722,7,1)</f>
        <v>#REF!</v>
      </c>
      <c r="E337" s="31" t="str">
        <f>IFERROR(VLOOKUP(A337,Sheet1!$A$4:$N$2722,7,1),"-")</f>
        <v xml:space="preserve">mp </v>
      </c>
      <c r="F337" s="39">
        <f>IFERROR(VLOOKUP(A337,Sheet1!$A$4:$N$2722,9,1),"-")</f>
        <v>12.5</v>
      </c>
      <c r="G337" s="58">
        <f>IFERROR(VLOOKUP(A337,Sheet1!$A$4:$N$2722,10,1),"-")</f>
        <v>1200</v>
      </c>
      <c r="H337" s="39">
        <f>IFERROR(VLOOKUP(A337,Sheet1!$A$4:$N$2722,11,1),"-")</f>
        <v>3000</v>
      </c>
      <c r="I337" s="26">
        <f>IFERROR(VLOOKUP($A337,Sheet1!$A$4:$H$2722,8,1),"-")</f>
        <v>8.84</v>
      </c>
      <c r="J337" s="146">
        <f>I337-(I337*Cuprins!$H$11)</f>
        <v>8.84</v>
      </c>
      <c r="L337" s="648"/>
    </row>
    <row r="338" spans="1:12" ht="15" customHeight="1" x14ac:dyDescent="0.3">
      <c r="A338" s="108">
        <f>Sheet1!A26</f>
        <v>101021204000</v>
      </c>
      <c r="B338" s="609" t="str">
        <f>IFERROR(VLOOKUP(A338,Sheet1!$A$4:$H$2722,5,0),"-")</f>
        <v>Placa Nida Standard 15x1200x2600 (50)</v>
      </c>
      <c r="C338" s="609" t="e">
        <f>VLOOKUP(#REF!,Sheet1!$A$4:$H$2722,7,1)</f>
        <v>#REF!</v>
      </c>
      <c r="D338" s="609" t="e">
        <f>VLOOKUP(#REF!,Sheet1!$A$4:$H$2722,7,1)</f>
        <v>#REF!</v>
      </c>
      <c r="E338" s="27" t="str">
        <f>IFERROR(VLOOKUP(A338,Sheet1!$A$4:$N$2722,7,1),"-")</f>
        <v xml:space="preserve">mp </v>
      </c>
      <c r="F338" s="35">
        <f>IFERROR(VLOOKUP(A338,Sheet1!$A$4:$N$2722,9,1),"-")</f>
        <v>15</v>
      </c>
      <c r="G338" s="35">
        <f>IFERROR(VLOOKUP(A338,Sheet1!$A$4:$N$2722,10,1),"-")</f>
        <v>1200</v>
      </c>
      <c r="H338" s="35">
        <f>IFERROR(VLOOKUP(A338,Sheet1!$A$4:$N$2722,11,1),"-")</f>
        <v>2600</v>
      </c>
      <c r="I338" s="29">
        <f>IFERROR(VLOOKUP($A338,Sheet1!$A$4:$H$2722,8,1),"-")</f>
        <v>13.07</v>
      </c>
      <c r="J338" s="152">
        <f>I338-(I338*Cuprins!$H$11)</f>
        <v>13.07</v>
      </c>
      <c r="L338" s="648"/>
    </row>
    <row r="339" spans="1:12" ht="15" customHeight="1" x14ac:dyDescent="0.3">
      <c r="L339" s="648"/>
    </row>
    <row r="340" spans="1:12" ht="15" customHeight="1" x14ac:dyDescent="0.3">
      <c r="A340" s="667"/>
      <c r="B340" s="669" t="s">
        <v>3008</v>
      </c>
      <c r="C340" s="669"/>
      <c r="D340" s="669"/>
      <c r="E340" s="669"/>
      <c r="F340" s="669"/>
      <c r="G340" s="669"/>
      <c r="H340" s="669"/>
      <c r="I340" s="671"/>
      <c r="J340" s="672"/>
      <c r="L340" s="648"/>
    </row>
    <row r="341" spans="1:12" ht="15" customHeight="1" x14ac:dyDescent="0.3">
      <c r="A341" s="675"/>
      <c r="B341" s="676"/>
      <c r="C341" s="676"/>
      <c r="D341" s="676"/>
      <c r="E341" s="676"/>
      <c r="F341" s="676"/>
      <c r="G341" s="676"/>
      <c r="H341" s="676"/>
      <c r="I341" s="677"/>
      <c r="J341" s="678"/>
      <c r="L341" s="648"/>
    </row>
    <row r="342" spans="1:12" ht="15" customHeight="1" x14ac:dyDescent="0.3">
      <c r="A342" s="668"/>
      <c r="B342" s="670"/>
      <c r="C342" s="670"/>
      <c r="D342" s="670"/>
      <c r="E342" s="670"/>
      <c r="F342" s="670"/>
      <c r="G342" s="670"/>
      <c r="H342" s="670"/>
      <c r="I342" s="673"/>
      <c r="J342" s="674"/>
      <c r="L342" s="648"/>
    </row>
    <row r="343" spans="1:12" ht="15" customHeight="1" x14ac:dyDescent="0.3">
      <c r="A343" s="520" t="s">
        <v>2989</v>
      </c>
      <c r="B343" s="630" t="s">
        <v>2996</v>
      </c>
      <c r="C343" s="631"/>
      <c r="D343" s="631"/>
      <c r="E343" s="636" t="s">
        <v>3035</v>
      </c>
      <c r="F343" s="639" t="s">
        <v>2991</v>
      </c>
      <c r="G343" s="639" t="s">
        <v>2990</v>
      </c>
      <c r="H343" s="642" t="s">
        <v>3010</v>
      </c>
      <c r="I343" s="497" t="s">
        <v>3430</v>
      </c>
      <c r="J343" s="645" t="s">
        <v>3431</v>
      </c>
      <c r="K343" s="8"/>
      <c r="L343" s="648"/>
    </row>
    <row r="344" spans="1:12" ht="15" customHeight="1" x14ac:dyDescent="0.3">
      <c r="A344" s="521"/>
      <c r="B344" s="632"/>
      <c r="C344" s="633"/>
      <c r="D344" s="633"/>
      <c r="E344" s="637"/>
      <c r="F344" s="640"/>
      <c r="G344" s="640"/>
      <c r="H344" s="643"/>
      <c r="I344" s="499"/>
      <c r="J344" s="646"/>
      <c r="L344" s="648"/>
    </row>
    <row r="345" spans="1:12" ht="15" customHeight="1" x14ac:dyDescent="0.3">
      <c r="A345" s="521"/>
      <c r="B345" s="634"/>
      <c r="C345" s="635"/>
      <c r="D345" s="635"/>
      <c r="E345" s="638"/>
      <c r="F345" s="641"/>
      <c r="G345" s="641"/>
      <c r="H345" s="644"/>
      <c r="I345" s="499"/>
      <c r="J345" s="646"/>
      <c r="L345" s="648"/>
    </row>
    <row r="346" spans="1:12" ht="15" customHeight="1" x14ac:dyDescent="0.3">
      <c r="A346" s="118">
        <f>Sheet1!A28</f>
        <v>101021401100</v>
      </c>
      <c r="B346" s="611" t="str">
        <f>IFERROR(VLOOKUP(A346,Sheet1!$A$4:$H$2722,5,0),"-")</f>
        <v>Placa Nida Hydro 12,5x1200x2000 (68 buc)</v>
      </c>
      <c r="C346" s="612" t="e">
        <f>VLOOKUP(#REF!,Sheet1!$A$4:$H$2722,7,1)</f>
        <v>#REF!</v>
      </c>
      <c r="D346" s="613" t="e">
        <f>VLOOKUP(#REF!,Sheet1!$A$4:$H$2722,7,1)</f>
        <v>#REF!</v>
      </c>
      <c r="E346" s="14" t="str">
        <f>IFERROR(VLOOKUP(A346,Sheet1!$A$4:$N$2722,7,1),"-")</f>
        <v xml:space="preserve">mp </v>
      </c>
      <c r="F346" s="47">
        <f>IFERROR(VLOOKUP(A346,Sheet1!$A$4:$N$2722,9,1),"-")</f>
        <v>12.5</v>
      </c>
      <c r="G346" s="47">
        <f>IFERROR(VLOOKUP(A346,Sheet1!$A$4:$N$2722,10,1),"-")</f>
        <v>1200</v>
      </c>
      <c r="H346" s="48">
        <f>IFERROR(VLOOKUP(A346,Sheet1!$A$4:$N$2722,11,1),"-")</f>
        <v>2000</v>
      </c>
      <c r="I346" s="15">
        <f>IFERROR(VLOOKUP($A346,Sheet1!$A$4:$H$2722,8,1),"-")</f>
        <v>13.41</v>
      </c>
      <c r="J346" s="153">
        <f>I346-(I346*Cuprins!$H$11)</f>
        <v>13.41</v>
      </c>
      <c r="L346" s="648"/>
    </row>
    <row r="347" spans="1:12" ht="15" customHeight="1" x14ac:dyDescent="0.3">
      <c r="A347" s="121">
        <f>Sheet1!A29</f>
        <v>101021402600</v>
      </c>
      <c r="B347" s="624" t="str">
        <f>IFERROR(VLOOKUP(A347,Sheet1!$A$4:$H$2722,5,0),"-")</f>
        <v>Placa Nida Hydro 12,5x1200x2600 (68 buc)</v>
      </c>
      <c r="C347" s="624" t="e">
        <f>VLOOKUP(#REF!,Sheet1!$A$4:$H$2722,7,1)</f>
        <v>#REF!</v>
      </c>
      <c r="D347" s="624" t="e">
        <f>VLOOKUP(#REF!,Sheet1!$A$4:$H$2722,7,1)</f>
        <v>#REF!</v>
      </c>
      <c r="E347" s="22" t="str">
        <f>IFERROR(VLOOKUP(A347,Sheet1!$A$4:$N$2722,7,1),"-")</f>
        <v xml:space="preserve">mp </v>
      </c>
      <c r="F347" s="49">
        <f>IFERROR(VLOOKUP(A347,Sheet1!$A$4:$N$2722,9,1),"-")</f>
        <v>12.5</v>
      </c>
      <c r="G347" s="50">
        <f>IFERROR(VLOOKUP(A347,Sheet1!$A$4:$N$2722,10,1),"-")</f>
        <v>1200</v>
      </c>
      <c r="H347" s="49">
        <f>IFERROR(VLOOKUP(A347,Sheet1!$A$4:$N$2722,11,1),"-")</f>
        <v>2600</v>
      </c>
      <c r="I347" s="33">
        <f>IFERROR(VLOOKUP($A347,Sheet1!$A$4:$H$2722,8,1),"-")</f>
        <v>13.41</v>
      </c>
      <c r="J347" s="155">
        <f>I347-(I347*Cuprins!$H$11)</f>
        <v>13.41</v>
      </c>
      <c r="K347" s="7"/>
      <c r="L347" s="648"/>
    </row>
    <row r="348" spans="1:12" ht="15" customHeight="1" x14ac:dyDescent="0.3">
      <c r="A348" s="122">
        <f>Sheet1!A30</f>
        <v>101021403600</v>
      </c>
      <c r="B348" s="611" t="str">
        <f>IFERROR(VLOOKUP(A348,Sheet1!$A$4:$H$2722,5,0),"-")</f>
        <v>Placa Nida Hydro 12,5x1200x3000 (68 buc)</v>
      </c>
      <c r="C348" s="612" t="e">
        <f>VLOOKUP(#REF!,Sheet1!$A$4:$H$2722,7,1)</f>
        <v>#REF!</v>
      </c>
      <c r="D348" s="613" t="e">
        <f>VLOOKUP(#REF!,Sheet1!$A$4:$H$2722,7,1)</f>
        <v>#REF!</v>
      </c>
      <c r="E348" s="14" t="str">
        <f>IFERROR(VLOOKUP(A348,Sheet1!$A$4:$N$2722,7,1),"-")</f>
        <v xml:space="preserve">mp </v>
      </c>
      <c r="F348" s="47">
        <f>IFERROR(VLOOKUP(A348,Sheet1!$A$4:$N$2722,9,1),"-")</f>
        <v>12.5</v>
      </c>
      <c r="G348" s="51">
        <f>IFERROR(VLOOKUP(A348,Sheet1!$A$4:$N$2722,10,1),"-")</f>
        <v>1200</v>
      </c>
      <c r="H348" s="51">
        <f>IFERROR(VLOOKUP(A348,Sheet1!$A$4:$N$2722,11,1),"-")</f>
        <v>3000</v>
      </c>
      <c r="I348" s="15">
        <f>IFERROR(VLOOKUP($A348,Sheet1!$A$4:$H$2722,8,1),"-")</f>
        <v>13.41</v>
      </c>
      <c r="J348" s="153">
        <f>I348-(I348*Cuprins!$H$11)</f>
        <v>13.41</v>
      </c>
      <c r="K348" s="7"/>
      <c r="L348" s="648"/>
    </row>
    <row r="349" spans="1:12" ht="15" customHeight="1" x14ac:dyDescent="0.3">
      <c r="A349" s="119">
        <f>Sheet1!A40</f>
        <v>101021900500</v>
      </c>
      <c r="B349" s="652" t="str">
        <f>IFERROR(VLOOKUP(A349,Sheet1!$A$4:$H$2722,5,0),"-")</f>
        <v xml:space="preserve">Placa Nida Hydro Mini 12,5x600x2000 </v>
      </c>
      <c r="C349" s="652" t="e">
        <f>VLOOKUP(#REF!,Sheet1!$A$4:$H$2722,7,1)</f>
        <v>#REF!</v>
      </c>
      <c r="D349" s="653" t="e">
        <f>VLOOKUP(#REF!,Sheet1!$A$4:$H$2722,7,1)</f>
        <v>#REF!</v>
      </c>
      <c r="E349" s="32" t="str">
        <f>IFERROR(VLOOKUP(A349,Sheet1!$A$4:$N$2722,7,1),"-")</f>
        <v xml:space="preserve">mp </v>
      </c>
      <c r="F349" s="52">
        <f>IFERROR(VLOOKUP(A349,Sheet1!$A$4:$N$2722,9,1),"-")</f>
        <v>12.5</v>
      </c>
      <c r="G349" s="53">
        <f>IFERROR(VLOOKUP(A349,Sheet1!$A$4:$N$2722,10,1),"-")</f>
        <v>600</v>
      </c>
      <c r="H349" s="54">
        <f>IFERROR(VLOOKUP(A349,Sheet1!$A$4:$N$2722,11,1),"-")</f>
        <v>2000</v>
      </c>
      <c r="I349" s="34">
        <f>IFERROR(VLOOKUP($A349,Sheet1!$A$4:$H$2722,8,1),"-")</f>
        <v>12.62</v>
      </c>
      <c r="J349" s="156">
        <f>I349-(I349*Cuprins!$H$11)</f>
        <v>12.62</v>
      </c>
      <c r="K349" s="9"/>
      <c r="L349" s="648"/>
    </row>
    <row r="350" spans="1:12" ht="15" customHeight="1" x14ac:dyDescent="0.3">
      <c r="K350" s="9"/>
      <c r="L350" s="648"/>
    </row>
    <row r="351" spans="1:12" ht="15" customHeight="1" x14ac:dyDescent="0.3">
      <c r="A351" s="667"/>
      <c r="B351" s="669" t="s">
        <v>3007</v>
      </c>
      <c r="C351" s="669"/>
      <c r="D351" s="669"/>
      <c r="E351" s="669"/>
      <c r="F351" s="669"/>
      <c r="G351" s="669"/>
      <c r="H351" s="669"/>
      <c r="I351" s="671"/>
      <c r="J351" s="672"/>
      <c r="K351" s="9"/>
      <c r="L351" s="648"/>
    </row>
    <row r="352" spans="1:12" ht="15" customHeight="1" x14ac:dyDescent="0.3">
      <c r="A352" s="668"/>
      <c r="B352" s="670"/>
      <c r="C352" s="670"/>
      <c r="D352" s="670"/>
      <c r="E352" s="670"/>
      <c r="F352" s="670"/>
      <c r="G352" s="670"/>
      <c r="H352" s="670"/>
      <c r="I352" s="673"/>
      <c r="J352" s="674"/>
      <c r="L352" s="648"/>
    </row>
    <row r="353" spans="1:12" ht="15" customHeight="1" x14ac:dyDescent="0.3">
      <c r="A353" s="520" t="s">
        <v>2989</v>
      </c>
      <c r="B353" s="630" t="s">
        <v>2996</v>
      </c>
      <c r="C353" s="631"/>
      <c r="D353" s="631"/>
      <c r="E353" s="636" t="s">
        <v>3035</v>
      </c>
      <c r="F353" s="639" t="s">
        <v>2991</v>
      </c>
      <c r="G353" s="639" t="s">
        <v>2990</v>
      </c>
      <c r="H353" s="642" t="s">
        <v>3010</v>
      </c>
      <c r="I353" s="497" t="s">
        <v>3430</v>
      </c>
      <c r="J353" s="645" t="s">
        <v>3431</v>
      </c>
      <c r="K353" s="9"/>
      <c r="L353" s="648"/>
    </row>
    <row r="354" spans="1:12" ht="15" customHeight="1" x14ac:dyDescent="0.3">
      <c r="A354" s="521"/>
      <c r="B354" s="632"/>
      <c r="C354" s="633"/>
      <c r="D354" s="633"/>
      <c r="E354" s="637"/>
      <c r="F354" s="640"/>
      <c r="G354" s="640"/>
      <c r="H354" s="643"/>
      <c r="I354" s="499"/>
      <c r="J354" s="646"/>
      <c r="K354" s="9"/>
      <c r="L354" s="648"/>
    </row>
    <row r="355" spans="1:12" ht="15" customHeight="1" x14ac:dyDescent="0.3">
      <c r="A355" s="521"/>
      <c r="B355" s="634"/>
      <c r="C355" s="635"/>
      <c r="D355" s="635"/>
      <c r="E355" s="638"/>
      <c r="F355" s="641"/>
      <c r="G355" s="641"/>
      <c r="H355" s="644"/>
      <c r="I355" s="499"/>
      <c r="J355" s="646"/>
      <c r="K355" s="9"/>
      <c r="L355" s="648"/>
    </row>
    <row r="356" spans="1:12" ht="15" customHeight="1" x14ac:dyDescent="0.3">
      <c r="A356" s="118">
        <f>Sheet1!A31</f>
        <v>101021501100</v>
      </c>
      <c r="B356" s="611" t="str">
        <f>IFERROR(VLOOKUP(A356,Sheet1!$A$4:$H$2722,5,0),"-")</f>
        <v>Placa Nida Flam 12,5x1200x2000 (58 buc)</v>
      </c>
      <c r="C356" s="612" t="e">
        <f>VLOOKUP(#REF!,Sheet1!$A$4:$H$2722,7,1)</f>
        <v>#REF!</v>
      </c>
      <c r="D356" s="613" t="e">
        <f>VLOOKUP(#REF!,Sheet1!$A$4:$H$2722,7,1)</f>
        <v>#REF!</v>
      </c>
      <c r="E356" s="14" t="str">
        <f>IFERROR(VLOOKUP(A356,Sheet1!$A$4:$N$2722,7,1),"-")</f>
        <v xml:space="preserve">mp </v>
      </c>
      <c r="F356" s="47">
        <f>IFERROR(VLOOKUP(A356,Sheet1!$A$4:$N$2722,9,1),"-")</f>
        <v>12.5</v>
      </c>
      <c r="G356" s="47">
        <f>IFERROR(VLOOKUP(A356,Sheet1!$A$4:$N$2722,10,1),"-")</f>
        <v>2000</v>
      </c>
      <c r="H356" s="48">
        <f>IFERROR(VLOOKUP(A356,Sheet1!$A$4:$N$2722,11,1),"-")</f>
        <v>1200</v>
      </c>
      <c r="I356" s="15">
        <f>IFERROR(VLOOKUP($A356,Sheet1!$A$4:$H$2722,8,1),"-")</f>
        <v>13.3</v>
      </c>
      <c r="J356" s="153">
        <f>I356-(I356*Cuprins!$H$11)</f>
        <v>13.3</v>
      </c>
      <c r="K356" s="9"/>
      <c r="L356" s="648"/>
    </row>
    <row r="357" spans="1:12" ht="15" customHeight="1" x14ac:dyDescent="0.3">
      <c r="A357" s="121">
        <f>Sheet1!A33</f>
        <v>101021502600</v>
      </c>
      <c r="B357" s="624" t="str">
        <f>IFERROR(VLOOKUP(A357,Sheet1!$A$4:$H$2722,5,0),"-")</f>
        <v>Placa Nida Flam 12,5x1200x2600 (58 buc)</v>
      </c>
      <c r="C357" s="624" t="e">
        <f>VLOOKUP(#REF!,Sheet1!$A$4:$H$2722,7,1)</f>
        <v>#REF!</v>
      </c>
      <c r="D357" s="624" t="e">
        <f>VLOOKUP(#REF!,Sheet1!$A$4:$H$2722,7,1)</f>
        <v>#REF!</v>
      </c>
      <c r="E357" s="22" t="str">
        <f>IFERROR(VLOOKUP(A357,Sheet1!$A$4:$N$2722,7,1),"-")</f>
        <v xml:space="preserve">mp </v>
      </c>
      <c r="F357" s="49">
        <f>IFERROR(VLOOKUP(A357,Sheet1!$A$4:$N$2722,9,1),"-")</f>
        <v>12.5</v>
      </c>
      <c r="G357" s="50">
        <f>IFERROR(VLOOKUP(A357,Sheet1!$A$4:$N$2722,10,1),"-")</f>
        <v>2000</v>
      </c>
      <c r="H357" s="49">
        <f>IFERROR(VLOOKUP(A357,Sheet1!$A$4:$N$2722,11,1),"-")</f>
        <v>1200</v>
      </c>
      <c r="I357" s="33">
        <f>IFERROR(VLOOKUP($A357,Sheet1!$A$4:$H$2722,8,1),"-")</f>
        <v>13.3</v>
      </c>
      <c r="J357" s="155">
        <f>I357-(I357*Cuprins!$H$11)</f>
        <v>13.3</v>
      </c>
      <c r="K357" s="9"/>
      <c r="L357" s="648"/>
    </row>
    <row r="358" spans="1:12" ht="15" customHeight="1" x14ac:dyDescent="0.3">
      <c r="A358" s="122">
        <f>Sheet1!A34</f>
        <v>101021504000</v>
      </c>
      <c r="B358" s="611" t="str">
        <f>IFERROR(VLOOKUP(A358,Sheet1!$A$4:$H$2722,5,0),"-")</f>
        <v>Placa Nida Flam 12,5x1200x3000 (58 buc)</v>
      </c>
      <c r="C358" s="612" t="e">
        <f>VLOOKUP(#REF!,Sheet1!$A$4:$H$2722,7,1)</f>
        <v>#REF!</v>
      </c>
      <c r="D358" s="613" t="e">
        <f>VLOOKUP(#REF!,Sheet1!$A$4:$H$2722,7,1)</f>
        <v>#REF!</v>
      </c>
      <c r="E358" s="14" t="str">
        <f>IFERROR(VLOOKUP(A358,Sheet1!$A$4:$N$2722,7,1),"-")</f>
        <v xml:space="preserve">mp </v>
      </c>
      <c r="F358" s="47">
        <f>IFERROR(VLOOKUP(A358,Sheet1!$A$4:$N$2722,9,1),"-")</f>
        <v>12.5</v>
      </c>
      <c r="G358" s="51">
        <f>IFERROR(VLOOKUP(A358,Sheet1!$A$4:$N$2722,10,1),"-")</f>
        <v>1200</v>
      </c>
      <c r="H358" s="51">
        <f>IFERROR(VLOOKUP(A358,Sheet1!$A$4:$N$2722,11,1),"-")</f>
        <v>3000</v>
      </c>
      <c r="I358" s="15">
        <f>IFERROR(VLOOKUP($A358,Sheet1!$A$4:$H$2722,8,1),"-")</f>
        <v>13.3</v>
      </c>
      <c r="J358" s="153">
        <f>I358-(I358*Cuprins!$H$11)</f>
        <v>13.3</v>
      </c>
      <c r="K358" s="9"/>
      <c r="L358" s="648"/>
    </row>
    <row r="359" spans="1:12" ht="15" customHeight="1" x14ac:dyDescent="0.3">
      <c r="A359" s="119" t="s">
        <v>2994</v>
      </c>
      <c r="B359" s="600" t="str">
        <f>IFERROR(VLOOKUP(A359,Sheet1!$A$4:$H$2722,5,0),"-")</f>
        <v>-</v>
      </c>
      <c r="C359" s="600" t="e">
        <f>VLOOKUP(#REF!,Sheet1!$A$4:$H$2722,7,1)</f>
        <v>#REF!</v>
      </c>
      <c r="D359" s="601" t="e">
        <f>VLOOKUP(#REF!,Sheet1!$A$4:$H$2722,7,1)</f>
        <v>#REF!</v>
      </c>
      <c r="E359" s="32" t="str">
        <f>IFERROR(VLOOKUP(A359,Sheet1!$A$4:$N$2722,7,1),"-")</f>
        <v>-</v>
      </c>
      <c r="F359" s="52" t="str">
        <f>IFERROR(VLOOKUP(A359,Sheet1!$A$4:$N$2722,9,1),"-")</f>
        <v>-</v>
      </c>
      <c r="G359" s="53" t="str">
        <f>IFERROR(VLOOKUP(A359,Sheet1!$A$4:$N$2722,10,1),"-")</f>
        <v>-</v>
      </c>
      <c r="H359" s="54" t="str">
        <f>IFERROR(VLOOKUP(A359,Sheet1!$A$4:$N$2722,11,1),"-")</f>
        <v>-</v>
      </c>
      <c r="I359" s="34" t="str">
        <f>IFERROR(VLOOKUP($A359,Sheet1!$A$4:$H$2722,8,1),"-")</f>
        <v>-</v>
      </c>
      <c r="J359" s="156" t="str">
        <f>IFERROR(VLOOKUP($A359,Sheet1!$A$4:$H$2722,8,1),"-")</f>
        <v>-</v>
      </c>
      <c r="K359" s="9"/>
      <c r="L359" s="648"/>
    </row>
    <row r="360" spans="1:12" ht="15" customHeight="1" x14ac:dyDescent="0.3">
      <c r="A360" s="83"/>
      <c r="B360" s="9"/>
      <c r="C360" s="9"/>
      <c r="D360" s="9"/>
      <c r="E360" s="16"/>
      <c r="F360" s="19"/>
      <c r="G360" s="17"/>
      <c r="H360" s="17"/>
      <c r="I360" s="18"/>
      <c r="J360" s="151"/>
      <c r="K360" s="9"/>
      <c r="L360" s="648"/>
    </row>
    <row r="361" spans="1:12" ht="15" customHeight="1" x14ac:dyDescent="0.3">
      <c r="A361" s="98"/>
      <c r="B361" s="9"/>
      <c r="C361" s="9"/>
      <c r="D361" s="9"/>
      <c r="E361" s="16"/>
      <c r="F361" s="19"/>
      <c r="G361" s="17"/>
      <c r="H361" s="17"/>
      <c r="I361" s="18"/>
      <c r="J361" s="151"/>
      <c r="L361" s="648"/>
    </row>
    <row r="362" spans="1:12" ht="15" customHeight="1" x14ac:dyDescent="0.3">
      <c r="A362" s="98"/>
      <c r="B362" s="9"/>
      <c r="C362" s="9"/>
      <c r="D362" s="9"/>
      <c r="E362" s="16"/>
      <c r="F362" s="19"/>
      <c r="G362" s="17"/>
      <c r="H362" s="17"/>
      <c r="I362" s="18"/>
      <c r="J362" s="151"/>
      <c r="L362" s="648"/>
    </row>
    <row r="363" spans="1:12" ht="15" customHeight="1" x14ac:dyDescent="0.3">
      <c r="A363" s="98"/>
      <c r="B363" s="9"/>
      <c r="C363" s="9"/>
      <c r="D363" s="9"/>
      <c r="E363" s="16"/>
      <c r="F363" s="19"/>
      <c r="G363" s="17"/>
      <c r="H363" s="17"/>
      <c r="I363" s="18"/>
      <c r="J363" s="151"/>
      <c r="L363" s="648"/>
    </row>
    <row r="364" spans="1:12" ht="15" customHeight="1" x14ac:dyDescent="0.3">
      <c r="A364" s="98"/>
      <c r="B364" s="9"/>
      <c r="C364" s="9"/>
      <c r="D364" s="9"/>
      <c r="E364" s="16"/>
      <c r="F364" s="19"/>
      <c r="G364" s="17"/>
      <c r="H364" s="17"/>
      <c r="I364" s="18"/>
      <c r="J364" s="151"/>
      <c r="L364" s="648"/>
    </row>
    <row r="365" spans="1:12" ht="15" customHeight="1" x14ac:dyDescent="0.3">
      <c r="A365" s="98"/>
      <c r="B365" s="9"/>
      <c r="C365" s="9"/>
      <c r="D365" s="9"/>
      <c r="E365" s="16"/>
      <c r="F365" s="19"/>
      <c r="G365" s="17"/>
      <c r="H365" s="17"/>
      <c r="I365" s="18"/>
      <c r="J365" s="151"/>
      <c r="L365" s="648"/>
    </row>
    <row r="366" spans="1:12" ht="15" customHeight="1" x14ac:dyDescent="0.3">
      <c r="A366" s="83"/>
      <c r="B366" s="9"/>
      <c r="C366" s="9"/>
      <c r="D366" s="9"/>
      <c r="E366" s="16"/>
      <c r="F366" s="19"/>
      <c r="G366" s="17"/>
      <c r="H366" s="17"/>
      <c r="I366" s="18"/>
      <c r="J366" s="151"/>
      <c r="L366" s="647" t="s">
        <v>2995</v>
      </c>
    </row>
    <row r="367" spans="1:12" ht="15" customHeight="1" thickBot="1" x14ac:dyDescent="0.35">
      <c r="A367" s="83"/>
      <c r="B367" s="9"/>
      <c r="C367" s="9"/>
      <c r="D367" s="9"/>
      <c r="E367" s="16"/>
      <c r="F367" s="19"/>
      <c r="G367" s="17"/>
      <c r="H367" s="17"/>
      <c r="I367" s="18"/>
      <c r="J367" s="151"/>
      <c r="L367" s="647"/>
    </row>
    <row r="368" spans="1:12" ht="15" customHeight="1" x14ac:dyDescent="0.3">
      <c r="A368" s="658"/>
      <c r="B368" s="661" t="s">
        <v>3002</v>
      </c>
      <c r="C368" s="661"/>
      <c r="D368" s="661"/>
      <c r="E368" s="661"/>
      <c r="F368" s="661"/>
      <c r="G368" s="661"/>
      <c r="H368" s="661"/>
      <c r="I368" s="661"/>
      <c r="J368" s="664"/>
      <c r="K368" s="9"/>
      <c r="L368" s="647"/>
    </row>
    <row r="369" spans="1:12" ht="15" customHeight="1" x14ac:dyDescent="0.3">
      <c r="A369" s="659"/>
      <c r="B369" s="662"/>
      <c r="C369" s="662"/>
      <c r="D369" s="662"/>
      <c r="E369" s="662"/>
      <c r="F369" s="662"/>
      <c r="G369" s="662"/>
      <c r="H369" s="662"/>
      <c r="I369" s="662"/>
      <c r="J369" s="665"/>
      <c r="K369" s="9"/>
      <c r="L369" s="647"/>
    </row>
    <row r="370" spans="1:12" ht="15" customHeight="1" thickBot="1" x14ac:dyDescent="0.35">
      <c r="A370" s="660"/>
      <c r="B370" s="663"/>
      <c r="C370" s="663"/>
      <c r="D370" s="663"/>
      <c r="E370" s="663"/>
      <c r="F370" s="663"/>
      <c r="G370" s="663"/>
      <c r="H370" s="663"/>
      <c r="I370" s="663"/>
      <c r="J370" s="666"/>
      <c r="K370" s="9"/>
      <c r="L370" s="647"/>
    </row>
    <row r="371" spans="1:12" ht="15" customHeight="1" x14ac:dyDescent="0.3">
      <c r="A371" s="1"/>
      <c r="B371" s="84"/>
      <c r="C371" s="4"/>
      <c r="D371" s="4"/>
      <c r="E371" s="4"/>
      <c r="F371" s="4"/>
      <c r="G371" s="4"/>
      <c r="H371" s="5"/>
      <c r="I371" s="3"/>
      <c r="J371" s="144"/>
      <c r="K371" s="9"/>
      <c r="L371" s="647"/>
    </row>
    <row r="372" spans="1:12" ht="15" customHeight="1" x14ac:dyDescent="0.3">
      <c r="A372" s="667"/>
      <c r="B372" s="669" t="s">
        <v>3006</v>
      </c>
      <c r="C372" s="669"/>
      <c r="D372" s="669"/>
      <c r="E372" s="669"/>
      <c r="F372" s="669"/>
      <c r="G372" s="669"/>
      <c r="H372" s="669"/>
      <c r="I372" s="671"/>
      <c r="J372" s="672"/>
      <c r="K372" s="9"/>
      <c r="L372" s="647"/>
    </row>
    <row r="373" spans="1:12" ht="15" customHeight="1" x14ac:dyDescent="0.3">
      <c r="A373" s="675"/>
      <c r="B373" s="676"/>
      <c r="C373" s="676"/>
      <c r="D373" s="676"/>
      <c r="E373" s="676"/>
      <c r="F373" s="676"/>
      <c r="G373" s="676"/>
      <c r="H373" s="676"/>
      <c r="I373" s="677"/>
      <c r="J373" s="678"/>
      <c r="K373" s="9"/>
      <c r="L373" s="647"/>
    </row>
    <row r="374" spans="1:12" ht="15" customHeight="1" x14ac:dyDescent="0.3">
      <c r="A374" s="668"/>
      <c r="B374" s="670"/>
      <c r="C374" s="670"/>
      <c r="D374" s="670"/>
      <c r="E374" s="670"/>
      <c r="F374" s="670"/>
      <c r="G374" s="670"/>
      <c r="H374" s="670"/>
      <c r="I374" s="673"/>
      <c r="J374" s="674"/>
      <c r="K374" s="9"/>
      <c r="L374" s="647"/>
    </row>
    <row r="375" spans="1:12" ht="15" customHeight="1" x14ac:dyDescent="0.3">
      <c r="A375" s="520" t="s">
        <v>2989</v>
      </c>
      <c r="B375" s="630" t="s">
        <v>2996</v>
      </c>
      <c r="C375" s="631"/>
      <c r="D375" s="631"/>
      <c r="E375" s="636" t="s">
        <v>3035</v>
      </c>
      <c r="F375" s="639" t="s">
        <v>2991</v>
      </c>
      <c r="G375" s="639" t="s">
        <v>2990</v>
      </c>
      <c r="H375" s="642" t="s">
        <v>3010</v>
      </c>
      <c r="I375" s="497" t="s">
        <v>3430</v>
      </c>
      <c r="J375" s="645" t="s">
        <v>3431</v>
      </c>
      <c r="K375" s="9"/>
      <c r="L375" s="647"/>
    </row>
    <row r="376" spans="1:12" ht="15" customHeight="1" x14ac:dyDescent="0.3">
      <c r="A376" s="521"/>
      <c r="B376" s="632"/>
      <c r="C376" s="633"/>
      <c r="D376" s="633"/>
      <c r="E376" s="637"/>
      <c r="F376" s="640"/>
      <c r="G376" s="640"/>
      <c r="H376" s="643"/>
      <c r="I376" s="499"/>
      <c r="J376" s="646"/>
      <c r="K376" s="9"/>
      <c r="L376" s="647"/>
    </row>
    <row r="377" spans="1:12" ht="15" customHeight="1" x14ac:dyDescent="0.3">
      <c r="A377" s="521"/>
      <c r="B377" s="634"/>
      <c r="C377" s="635"/>
      <c r="D377" s="635"/>
      <c r="E377" s="638"/>
      <c r="F377" s="641"/>
      <c r="G377" s="641"/>
      <c r="H377" s="644"/>
      <c r="I377" s="499"/>
      <c r="J377" s="646"/>
      <c r="K377" s="9"/>
      <c r="L377" s="647"/>
    </row>
    <row r="378" spans="1:12" ht="15" customHeight="1" x14ac:dyDescent="0.3">
      <c r="A378" s="117">
        <f>Sheet1!A32</f>
        <v>101021605000</v>
      </c>
      <c r="B378" s="577" t="str">
        <f>IFERROR(VLOOKUP(A378,Sheet1!$A$4:$H$2722,5,0),"-")</f>
        <v>Placa Flam Plus  12,5x1200x2600 (58 buc)</v>
      </c>
      <c r="C378" s="578" t="e">
        <f>VLOOKUP(#REF!,Sheet1!$A$4:$H$2722,7,1)</f>
        <v>#REF!</v>
      </c>
      <c r="D378" s="592" t="e">
        <f>VLOOKUP(#REF!,Sheet1!$A$4:$H$2722,7,1)</f>
        <v>#REF!</v>
      </c>
      <c r="E378" s="30" t="str">
        <f>IFERROR(VLOOKUP(A378,Sheet1!$A$4:$N$2722,7,1),"-")</f>
        <v>mp</v>
      </c>
      <c r="F378" s="58">
        <f>IFERROR(VLOOKUP(A378,Sheet1!$A$4:$N$2722,9,1),"-")</f>
        <v>15</v>
      </c>
      <c r="G378" s="60">
        <f>IFERROR(VLOOKUP(A378,Sheet1!$A$4:$N$2722,10,1),"-")</f>
        <v>1200</v>
      </c>
      <c r="H378" s="46">
        <f>IFERROR(VLOOKUP(A378,Sheet1!$A$4:$N$2722,11,1),"-")</f>
        <v>3000</v>
      </c>
      <c r="I378" s="26">
        <f>IFERROR(VLOOKUP($A378,Sheet1!$A$4:$H$2722,8,1),"-")</f>
        <v>16.88</v>
      </c>
      <c r="J378" s="146">
        <f>I378-(I378*Cuprins!$H$11)</f>
        <v>16.88</v>
      </c>
      <c r="K378" s="9"/>
      <c r="L378" s="647"/>
    </row>
    <row r="379" spans="1:12" ht="15" customHeight="1" x14ac:dyDescent="0.3">
      <c r="A379" s="107" t="s">
        <v>2994</v>
      </c>
      <c r="B379" s="679" t="str">
        <f>IFERROR(VLOOKUP(A379,Sheet1!$A$4:$H$2722,5,0),"-")</f>
        <v>-</v>
      </c>
      <c r="C379" s="679" t="e">
        <f>VLOOKUP(#REF!,Sheet1!$A$4:$H$2722,7,1)</f>
        <v>#REF!</v>
      </c>
      <c r="D379" s="679" t="e">
        <f>VLOOKUP(#REF!,Sheet1!$A$4:$H$2722,7,1)</f>
        <v>#REF!</v>
      </c>
      <c r="E379" s="20" t="str">
        <f>IFERROR(VLOOKUP(A379,Sheet1!$A$4:$N$2722,7,1),"-")</f>
        <v>-</v>
      </c>
      <c r="F379" s="38" t="str">
        <f>IFERROR(VLOOKUP(A379,Sheet1!$A$4:$N$2722,9,1),"-")</f>
        <v>-</v>
      </c>
      <c r="G379" s="38" t="str">
        <f>IFERROR(VLOOKUP(A379,Sheet1!$A$4:$N$2722,10,1),"-")</f>
        <v>-</v>
      </c>
      <c r="H379" s="38" t="str">
        <f>IFERROR(VLOOKUP(A379,Sheet1!$A$4:$N$2722,11,1),"-")</f>
        <v>-</v>
      </c>
      <c r="I379" s="25" t="str">
        <f>IFERROR(VLOOKUP($A379,Sheet1!$A$4:$H$2722,8,1),"-")</f>
        <v>-</v>
      </c>
      <c r="J379" s="150" t="str">
        <f>IFERROR(VLOOKUP($A379,Sheet1!$A$4:$H$2722,8,1),"-")</f>
        <v>-</v>
      </c>
      <c r="K379" s="9"/>
      <c r="L379" s="647"/>
    </row>
    <row r="380" spans="1:12" ht="15" customHeight="1" x14ac:dyDescent="0.3">
      <c r="A380" s="105" t="s">
        <v>2994</v>
      </c>
      <c r="B380" s="606" t="str">
        <f>IFERROR(VLOOKUP(A380,Sheet1!$A$4:$H$2722,5,0),"-")</f>
        <v>-</v>
      </c>
      <c r="C380" s="607" t="e">
        <f>VLOOKUP(#REF!,Sheet1!$A$4:$H$2722,7,1)</f>
        <v>#REF!</v>
      </c>
      <c r="D380" s="608" t="e">
        <f>VLOOKUP(#REF!,Sheet1!$A$4:$H$2722,7,1)</f>
        <v>#REF!</v>
      </c>
      <c r="E380" s="31" t="str">
        <f>IFERROR(VLOOKUP(A380,Sheet1!$A$4:$N$2722,7,1),"-")</f>
        <v>-</v>
      </c>
      <c r="F380" s="39" t="str">
        <f>IFERROR(VLOOKUP(A380,Sheet1!$A$4:$N$2722,9,1),"-")</f>
        <v>-</v>
      </c>
      <c r="G380" s="58" t="str">
        <f>IFERROR(VLOOKUP(A380,Sheet1!$A$4:$N$2722,10,1),"-")</f>
        <v>-</v>
      </c>
      <c r="H380" s="39" t="str">
        <f>IFERROR(VLOOKUP(A380,Sheet1!$A$4:$N$2722,11,1),"-")</f>
        <v>-</v>
      </c>
      <c r="I380" s="26" t="str">
        <f>IFERROR(VLOOKUP($A380,Sheet1!$A$4:$H$2722,8,1),"-")</f>
        <v>-</v>
      </c>
      <c r="J380" s="146" t="str">
        <f>IFERROR(VLOOKUP($A380,Sheet1!$A$4:$H$2722,8,1),"-")</f>
        <v>-</v>
      </c>
      <c r="K380" s="9"/>
      <c r="L380" s="647"/>
    </row>
    <row r="381" spans="1:12" ht="15" customHeight="1" x14ac:dyDescent="0.3">
      <c r="A381" s="108" t="s">
        <v>2994</v>
      </c>
      <c r="B381" s="597" t="str">
        <f>IFERROR(VLOOKUP(A381,Sheet1!$A$4:$H$2722,5,0),"-")</f>
        <v>-</v>
      </c>
      <c r="C381" s="597" t="e">
        <f>VLOOKUP(#REF!,Sheet1!$A$4:$H$2722,7,1)</f>
        <v>#REF!</v>
      </c>
      <c r="D381" s="597" t="e">
        <f>VLOOKUP(#REF!,Sheet1!$A$4:$H$2722,7,1)</f>
        <v>#REF!</v>
      </c>
      <c r="E381" s="27" t="str">
        <f>IFERROR(VLOOKUP(A381,Sheet1!$A$4:$N$2722,7,1),"-")</f>
        <v>-</v>
      </c>
      <c r="F381" s="35" t="str">
        <f>IFERROR(VLOOKUP(A381,Sheet1!$A$4:$N$2722,9,1),"-")</f>
        <v>-</v>
      </c>
      <c r="G381" s="35" t="str">
        <f>IFERROR(VLOOKUP(A381,Sheet1!$A$4:$N$2722,10,1),"-")</f>
        <v>-</v>
      </c>
      <c r="H381" s="35" t="str">
        <f>IFERROR(VLOOKUP(A381,Sheet1!$A$4:$N$2722,11,1),"-")</f>
        <v>-</v>
      </c>
      <c r="I381" s="29" t="str">
        <f>IFERROR(VLOOKUP($A381,Sheet1!$A$4:$H$2722,8,1),"-")</f>
        <v>-</v>
      </c>
      <c r="J381" s="152" t="str">
        <f>IFERROR(VLOOKUP($A381,Sheet1!$A$4:$H$2722,8,1),"-")</f>
        <v>-</v>
      </c>
      <c r="K381" s="9"/>
      <c r="L381" s="494">
        <f>L329+1</f>
        <v>12</v>
      </c>
    </row>
    <row r="382" spans="1:12" ht="15" customHeight="1" x14ac:dyDescent="0.3">
      <c r="A382" s="13"/>
      <c r="C382" s="13"/>
      <c r="D382" s="13"/>
      <c r="E382" s="13"/>
      <c r="F382" s="13"/>
      <c r="H382" s="13"/>
      <c r="I382" s="13"/>
      <c r="J382" s="149"/>
      <c r="K382" s="9"/>
      <c r="L382" s="494"/>
    </row>
    <row r="383" spans="1:12" ht="15" customHeight="1" x14ac:dyDescent="0.3">
      <c r="A383" s="667"/>
      <c r="B383" s="669" t="s">
        <v>3005</v>
      </c>
      <c r="C383" s="669"/>
      <c r="D383" s="669"/>
      <c r="E383" s="669"/>
      <c r="F383" s="669"/>
      <c r="G383" s="669"/>
      <c r="H383" s="669"/>
      <c r="I383" s="671"/>
      <c r="J383" s="672"/>
      <c r="K383" s="9"/>
      <c r="L383" s="648" t="s">
        <v>3001</v>
      </c>
    </row>
    <row r="384" spans="1:12" ht="15" customHeight="1" x14ac:dyDescent="0.3">
      <c r="A384" s="668"/>
      <c r="B384" s="670"/>
      <c r="C384" s="670"/>
      <c r="D384" s="670"/>
      <c r="E384" s="670"/>
      <c r="F384" s="670"/>
      <c r="G384" s="670"/>
      <c r="H384" s="670"/>
      <c r="I384" s="673"/>
      <c r="J384" s="674"/>
      <c r="L384" s="648"/>
    </row>
    <row r="385" spans="1:12" ht="15" customHeight="1" x14ac:dyDescent="0.3">
      <c r="A385" s="520" t="s">
        <v>2989</v>
      </c>
      <c r="B385" s="630" t="s">
        <v>2996</v>
      </c>
      <c r="C385" s="631"/>
      <c r="D385" s="631"/>
      <c r="E385" s="636" t="s">
        <v>3035</v>
      </c>
      <c r="F385" s="639" t="s">
        <v>2991</v>
      </c>
      <c r="G385" s="639" t="s">
        <v>2990</v>
      </c>
      <c r="H385" s="642" t="s">
        <v>3010</v>
      </c>
      <c r="I385" s="497" t="s">
        <v>3430</v>
      </c>
      <c r="J385" s="645" t="s">
        <v>3431</v>
      </c>
      <c r="L385" s="648"/>
    </row>
    <row r="386" spans="1:12" ht="15" customHeight="1" x14ac:dyDescent="0.3">
      <c r="A386" s="521"/>
      <c r="B386" s="632"/>
      <c r="C386" s="633"/>
      <c r="D386" s="633"/>
      <c r="E386" s="637"/>
      <c r="F386" s="640"/>
      <c r="G386" s="640"/>
      <c r="H386" s="643"/>
      <c r="I386" s="499"/>
      <c r="J386" s="646"/>
      <c r="L386" s="648"/>
    </row>
    <row r="387" spans="1:12" ht="15" customHeight="1" x14ac:dyDescent="0.3">
      <c r="A387" s="521"/>
      <c r="B387" s="634"/>
      <c r="C387" s="635"/>
      <c r="D387" s="635"/>
      <c r="E387" s="638"/>
      <c r="F387" s="641"/>
      <c r="G387" s="641"/>
      <c r="H387" s="644"/>
      <c r="I387" s="499"/>
      <c r="J387" s="646"/>
      <c r="L387" s="648"/>
    </row>
    <row r="388" spans="1:12" ht="15" customHeight="1" x14ac:dyDescent="0.3">
      <c r="A388" s="117">
        <f>Sheet1!A35</f>
        <v>101021601000</v>
      </c>
      <c r="B388" s="577" t="str">
        <f>IFERROR(VLOOKUP(A388,Sheet1!$A$4:$H$2722,5,0),"-")</f>
        <v>Placa Nida Flam 15x1200x2000 (50 buc)</v>
      </c>
      <c r="C388" s="578" t="e">
        <f>VLOOKUP(#REF!,Sheet1!$A$4:$H$2722,7,1)</f>
        <v>#REF!</v>
      </c>
      <c r="D388" s="592" t="e">
        <f>VLOOKUP(#REF!,Sheet1!$A$4:$H$2722,7,1)</f>
        <v>#REF!</v>
      </c>
      <c r="E388" s="36" t="str">
        <f>IFERROR(VLOOKUP(A388,Sheet1!$A$4:$N$2722,7,1),"-")</f>
        <v xml:space="preserve">mp </v>
      </c>
      <c r="F388" s="58">
        <f>IFERROR(VLOOKUP(A388,Sheet1!$A$4:$N$2722,9,1),"-")</f>
        <v>15</v>
      </c>
      <c r="G388" s="60">
        <f>IFERROR(VLOOKUP(A388,Sheet1!$A$4:$N$2722,10,1),"-")</f>
        <v>1200</v>
      </c>
      <c r="H388" s="46">
        <f>IFERROR(VLOOKUP(A388,Sheet1!$A$4:$N$2722,11,1),"-")</f>
        <v>2000</v>
      </c>
      <c r="I388" s="26">
        <f>IFERROR(VLOOKUP($A388,Sheet1!$A$4:$H$2722,8,1),"-")</f>
        <v>16.88</v>
      </c>
      <c r="J388" s="146">
        <f>I388-(I388*Cuprins!$H$11)</f>
        <v>16.88</v>
      </c>
      <c r="L388" s="648"/>
    </row>
    <row r="389" spans="1:12" ht="15" customHeight="1" x14ac:dyDescent="0.3">
      <c r="A389" s="107">
        <f>Sheet1!A36</f>
        <v>101021602600</v>
      </c>
      <c r="B389" s="593" t="str">
        <f>IFERROR(VLOOKUP(A389,Sheet1!$A$4:$H$2722,5,0),"-")</f>
        <v>Placa Nida Flam 15x1200x2600 (50 buc)</v>
      </c>
      <c r="C389" s="593" t="e">
        <f>VLOOKUP(#REF!,Sheet1!$A$4:$H$2722,7,1)</f>
        <v>#REF!</v>
      </c>
      <c r="D389" s="593" t="e">
        <f>VLOOKUP(#REF!,Sheet1!$A$4:$H$2722,7,1)</f>
        <v>#REF!</v>
      </c>
      <c r="E389" s="21" t="str">
        <f>IFERROR(VLOOKUP(A389,Sheet1!$A$4:$N$2722,7,1),"-")</f>
        <v xml:space="preserve">mp </v>
      </c>
      <c r="F389" s="38">
        <f>IFERROR(VLOOKUP(A389,Sheet1!$A$4:$N$2722,9,1),"-")</f>
        <v>15</v>
      </c>
      <c r="G389" s="38">
        <f>IFERROR(VLOOKUP(A389,Sheet1!$A$4:$N$2722,10,1),"-")</f>
        <v>1200</v>
      </c>
      <c r="H389" s="38">
        <f>IFERROR(VLOOKUP(A389,Sheet1!$A$4:$N$2722,11,1),"-")</f>
        <v>2600</v>
      </c>
      <c r="I389" s="25">
        <f>IFERROR(VLOOKUP($A389,Sheet1!$A$4:$H$2722,8,1),"-")</f>
        <v>16.88</v>
      </c>
      <c r="J389" s="150">
        <f>I389-(I389*Cuprins!$H$11)</f>
        <v>16.88</v>
      </c>
      <c r="L389" s="648"/>
    </row>
    <row r="390" spans="1:12" ht="15" customHeight="1" x14ac:dyDescent="0.3">
      <c r="A390" s="105">
        <f>Sheet1!A37</f>
        <v>101021602700</v>
      </c>
      <c r="B390" s="594" t="str">
        <f>IFERROR(VLOOKUP(A390,Sheet1!$A$4:$H$2722,5,0),"-")</f>
        <v>Placa Nida Flam 15x1200x3000 (50 buc)</v>
      </c>
      <c r="C390" s="595" t="e">
        <f>VLOOKUP(#REF!,Sheet1!$A$4:$H$2722,7,1)</f>
        <v>#REF!</v>
      </c>
      <c r="D390" s="596" t="e">
        <f>VLOOKUP(#REF!,Sheet1!$A$4:$H$2722,7,1)</f>
        <v>#REF!</v>
      </c>
      <c r="E390" s="37" t="str">
        <f>IFERROR(VLOOKUP(A390,Sheet1!$A$4:$N$2722,7,1),"-")</f>
        <v>mp</v>
      </c>
      <c r="F390" s="39">
        <f>IFERROR(VLOOKUP(A390,Sheet1!$A$4:$N$2722,9,1),"-")</f>
        <v>15</v>
      </c>
      <c r="G390" s="58">
        <f>IFERROR(VLOOKUP(A390,Sheet1!$A$4:$N$2722,10,1),"-")</f>
        <v>1200</v>
      </c>
      <c r="H390" s="39">
        <f>IFERROR(VLOOKUP(A390,Sheet1!$A$4:$N$2722,11,1),"-")</f>
        <v>3000</v>
      </c>
      <c r="I390" s="26">
        <f>IFERROR(VLOOKUP($A390,Sheet1!$A$4:$H$2722,8,1),"-")</f>
        <v>16.88</v>
      </c>
      <c r="J390" s="146">
        <f>I390-(I390*Cuprins!$H$11)</f>
        <v>16.88</v>
      </c>
      <c r="K390" s="8"/>
      <c r="L390" s="648"/>
    </row>
    <row r="391" spans="1:12" ht="15" customHeight="1" x14ac:dyDescent="0.3">
      <c r="A391" s="108" t="s">
        <v>2994</v>
      </c>
      <c r="B391" s="597" t="str">
        <f>IFERROR(VLOOKUP(A391,Sheet1!$A$4:$H$2722,5,0),"-")</f>
        <v>-</v>
      </c>
      <c r="C391" s="597" t="e">
        <f>VLOOKUP(#REF!,Sheet1!$A$4:$H$2722,7,1)</f>
        <v>#REF!</v>
      </c>
      <c r="D391" s="597" t="e">
        <f>VLOOKUP(#REF!,Sheet1!$A$4:$H$2722,7,1)</f>
        <v>#REF!</v>
      </c>
      <c r="E391" s="27" t="str">
        <f>IFERROR(VLOOKUP(A391,Sheet1!$A$4:$N$2722,7,1),"-")</f>
        <v>-</v>
      </c>
      <c r="F391" s="35" t="str">
        <f>IFERROR(VLOOKUP(A391,Sheet1!$A$4:$N$2722,9,1),"-")</f>
        <v>-</v>
      </c>
      <c r="G391" s="35" t="str">
        <f>IFERROR(VLOOKUP(A391,Sheet1!$A$4:$N$2722,10,1),"-")</f>
        <v>-</v>
      </c>
      <c r="H391" s="35" t="str">
        <f>IFERROR(VLOOKUP(A391,Sheet1!$A$4:$N$2722,11,1),"-")</f>
        <v>-</v>
      </c>
      <c r="I391" s="29" t="str">
        <f>IFERROR(VLOOKUP($A391,Sheet1!$A$4:$H$2722,8,1),"-")</f>
        <v>-</v>
      </c>
      <c r="J391" s="152" t="str">
        <f>IFERROR(VLOOKUP($A391,Sheet1!$A$4:$H$2722,8,1),"-")</f>
        <v>-</v>
      </c>
      <c r="K391" s="8"/>
      <c r="L391" s="648"/>
    </row>
    <row r="392" spans="1:12" ht="15" customHeight="1" x14ac:dyDescent="0.3">
      <c r="K392" s="8"/>
      <c r="L392" s="648"/>
    </row>
    <row r="393" spans="1:12" ht="15" customHeight="1" x14ac:dyDescent="0.3">
      <c r="A393" s="667"/>
      <c r="B393" s="669" t="s">
        <v>3009</v>
      </c>
      <c r="C393" s="669"/>
      <c r="D393" s="669"/>
      <c r="E393" s="669"/>
      <c r="F393" s="669"/>
      <c r="G393" s="669"/>
      <c r="H393" s="669"/>
      <c r="I393" s="671"/>
      <c r="J393" s="672"/>
      <c r="K393" s="8"/>
      <c r="L393" s="648"/>
    </row>
    <row r="394" spans="1:12" ht="15" customHeight="1" x14ac:dyDescent="0.3">
      <c r="A394" s="675"/>
      <c r="B394" s="676"/>
      <c r="C394" s="676"/>
      <c r="D394" s="676"/>
      <c r="E394" s="676"/>
      <c r="F394" s="676"/>
      <c r="G394" s="676"/>
      <c r="H394" s="676"/>
      <c r="I394" s="677"/>
      <c r="J394" s="678"/>
      <c r="L394" s="648"/>
    </row>
    <row r="395" spans="1:12" ht="15" customHeight="1" x14ac:dyDescent="0.3">
      <c r="A395" s="668"/>
      <c r="B395" s="670"/>
      <c r="C395" s="670"/>
      <c r="D395" s="670"/>
      <c r="E395" s="670"/>
      <c r="F395" s="670"/>
      <c r="G395" s="670"/>
      <c r="H395" s="670"/>
      <c r="I395" s="673"/>
      <c r="J395" s="674"/>
      <c r="L395" s="648"/>
    </row>
    <row r="396" spans="1:12" ht="15" customHeight="1" x14ac:dyDescent="0.3">
      <c r="A396" s="520" t="s">
        <v>2989</v>
      </c>
      <c r="B396" s="630" t="s">
        <v>2996</v>
      </c>
      <c r="C396" s="631"/>
      <c r="D396" s="631"/>
      <c r="E396" s="636" t="s">
        <v>3035</v>
      </c>
      <c r="F396" s="639" t="s">
        <v>2991</v>
      </c>
      <c r="G396" s="639" t="s">
        <v>2990</v>
      </c>
      <c r="H396" s="642" t="s">
        <v>3010</v>
      </c>
      <c r="I396" s="497" t="s">
        <v>3430</v>
      </c>
      <c r="J396" s="645" t="s">
        <v>3431</v>
      </c>
      <c r="L396" s="648"/>
    </row>
    <row r="397" spans="1:12" ht="15" customHeight="1" x14ac:dyDescent="0.3">
      <c r="A397" s="521"/>
      <c r="B397" s="632"/>
      <c r="C397" s="633"/>
      <c r="D397" s="633"/>
      <c r="E397" s="637"/>
      <c r="F397" s="640"/>
      <c r="G397" s="640"/>
      <c r="H397" s="643"/>
      <c r="I397" s="499"/>
      <c r="J397" s="646"/>
      <c r="K397" s="7"/>
      <c r="L397" s="648"/>
    </row>
    <row r="398" spans="1:12" ht="15" customHeight="1" x14ac:dyDescent="0.3">
      <c r="A398" s="521"/>
      <c r="B398" s="634"/>
      <c r="C398" s="635"/>
      <c r="D398" s="635"/>
      <c r="E398" s="638"/>
      <c r="F398" s="641"/>
      <c r="G398" s="641"/>
      <c r="H398" s="644"/>
      <c r="I398" s="499"/>
      <c r="J398" s="646"/>
      <c r="K398" s="7"/>
      <c r="L398" s="648"/>
    </row>
    <row r="399" spans="1:12" ht="15" customHeight="1" x14ac:dyDescent="0.3">
      <c r="A399" s="118">
        <f>Sheet1!A39</f>
        <v>101021702600</v>
      </c>
      <c r="B399" s="611" t="str">
        <f>IFERROR(VLOOKUP(A399,Sheet1!$A$4:$H$2722,5,0),"-")</f>
        <v>Placa Nida Hydroflam 12,5x1200x2600 58b</v>
      </c>
      <c r="C399" s="612" t="e">
        <f>VLOOKUP(#REF!,Sheet1!$A$4:$H$2722,7,1)</f>
        <v>#REF!</v>
      </c>
      <c r="D399" s="613" t="e">
        <f>VLOOKUP(#REF!,Sheet1!$A$4:$H$2722,7,1)</f>
        <v>#REF!</v>
      </c>
      <c r="E399" s="14" t="str">
        <f>IFERROR(VLOOKUP(A399,Sheet1!$A$4:$N$2722,7,1),"-")</f>
        <v xml:space="preserve">mp </v>
      </c>
      <c r="F399" s="47">
        <f>IFERROR(VLOOKUP(A399,Sheet1!$A$4:$N$2722,9,1),"-")</f>
        <v>12.5</v>
      </c>
      <c r="G399" s="47">
        <f>IFERROR(VLOOKUP(A399,Sheet1!$A$4:$N$2722,10,1),"-")</f>
        <v>1200</v>
      </c>
      <c r="H399" s="48">
        <f>IFERROR(VLOOKUP(A399,Sheet1!$A$4:$N$2722,11,1),"-")</f>
        <v>2600</v>
      </c>
      <c r="I399" s="15">
        <f>IFERROR(VLOOKUP($A399,Sheet1!$A$4:$H$2722,8,1),"-")</f>
        <v>20.46</v>
      </c>
      <c r="J399" s="153">
        <f>I399-(I399*Cuprins!$H$11)</f>
        <v>20.46</v>
      </c>
      <c r="K399" s="9"/>
      <c r="L399" s="648"/>
    </row>
    <row r="400" spans="1:12" ht="15" customHeight="1" x14ac:dyDescent="0.3">
      <c r="A400" s="107" t="s">
        <v>2994</v>
      </c>
      <c r="B400" s="679" t="str">
        <f>IFERROR(VLOOKUP(A400,Sheet1!$A$4:$H$2722,5,0),"-")</f>
        <v>-</v>
      </c>
      <c r="C400" s="679" t="e">
        <f>VLOOKUP(#REF!,Sheet1!$A$4:$H$2722,7,1)</f>
        <v>#REF!</v>
      </c>
      <c r="D400" s="679" t="e">
        <f>VLOOKUP(#REF!,Sheet1!$A$4:$H$2722,7,1)</f>
        <v>#REF!</v>
      </c>
      <c r="E400" s="20" t="str">
        <f>IFERROR(VLOOKUP(A400,Sheet1!$A$4:$N$2722,7,1),"-")</f>
        <v>-</v>
      </c>
      <c r="F400" s="38" t="str">
        <f>IFERROR(VLOOKUP(A400,Sheet1!$A$4:$N$2722,9,1),"-")</f>
        <v>-</v>
      </c>
      <c r="G400" s="38" t="str">
        <f>IFERROR(VLOOKUP(A400,Sheet1!$A$4:$N$2722,10,1),"-")</f>
        <v>-</v>
      </c>
      <c r="H400" s="38" t="str">
        <f>IFERROR(VLOOKUP(A400,Sheet1!$A$4:$N$2722,11,1),"-")</f>
        <v>-</v>
      </c>
      <c r="I400" s="25" t="str">
        <f>IFERROR(VLOOKUP($A400,Sheet1!$A$4:$H$2722,8,1),"-")</f>
        <v>-</v>
      </c>
      <c r="J400" s="150" t="str">
        <f>IFERROR(VLOOKUP($A400,Sheet1!$A$4:$H$2722,8,1),"-")</f>
        <v>-</v>
      </c>
      <c r="K400" s="9"/>
      <c r="L400" s="648"/>
    </row>
    <row r="401" spans="1:12" ht="15" customHeight="1" x14ac:dyDescent="0.3">
      <c r="A401" s="105" t="s">
        <v>2994</v>
      </c>
      <c r="B401" s="606" t="str">
        <f>IFERROR(VLOOKUP(A401,Sheet1!$A$4:$H$2722,5,0),"-")</f>
        <v>-</v>
      </c>
      <c r="C401" s="607" t="e">
        <f>VLOOKUP(#REF!,Sheet1!$A$4:$H$2722,7,1)</f>
        <v>#REF!</v>
      </c>
      <c r="D401" s="608" t="e">
        <f>VLOOKUP(#REF!,Sheet1!$A$4:$H$2722,7,1)</f>
        <v>#REF!</v>
      </c>
      <c r="E401" s="31" t="str">
        <f>IFERROR(VLOOKUP(A401,Sheet1!$A$4:$N$2722,7,1),"-")</f>
        <v>-</v>
      </c>
      <c r="F401" s="39" t="str">
        <f>IFERROR(VLOOKUP(A401,Sheet1!$A$4:$N$2722,9,1),"-")</f>
        <v>-</v>
      </c>
      <c r="G401" s="58" t="str">
        <f>IFERROR(VLOOKUP(A401,Sheet1!$A$4:$N$2722,10,1),"-")</f>
        <v>-</v>
      </c>
      <c r="H401" s="39" t="str">
        <f>IFERROR(VLOOKUP(A401,Sheet1!$A$4:$N$2722,11,1),"-")</f>
        <v>-</v>
      </c>
      <c r="I401" s="26" t="str">
        <f>IFERROR(VLOOKUP($A401,Sheet1!$A$4:$H$2722,8,1),"-")</f>
        <v>-</v>
      </c>
      <c r="J401" s="146" t="str">
        <f>IFERROR(VLOOKUP($A401,Sheet1!$A$4:$H$2722,8,1),"-")</f>
        <v>-</v>
      </c>
      <c r="K401" s="9"/>
      <c r="L401" s="648"/>
    </row>
    <row r="402" spans="1:12" ht="15" customHeight="1" x14ac:dyDescent="0.3">
      <c r="A402" s="108" t="s">
        <v>2994</v>
      </c>
      <c r="B402" s="597" t="str">
        <f>IFERROR(VLOOKUP(A402,Sheet1!$A$4:$H$2722,5,0),"-")</f>
        <v>-</v>
      </c>
      <c r="C402" s="597" t="e">
        <f>VLOOKUP(#REF!,Sheet1!$A$4:$H$2722,7,1)</f>
        <v>#REF!</v>
      </c>
      <c r="D402" s="597" t="e">
        <f>VLOOKUP(#REF!,Sheet1!$A$4:$H$2722,7,1)</f>
        <v>#REF!</v>
      </c>
      <c r="E402" s="27" t="str">
        <f>IFERROR(VLOOKUP(A402,Sheet1!$A$4:$N$2722,7,1),"-")</f>
        <v>-</v>
      </c>
      <c r="F402" s="35" t="str">
        <f>IFERROR(VLOOKUP(A402,Sheet1!$A$4:$N$2722,9,1),"-")</f>
        <v>-</v>
      </c>
      <c r="G402" s="35" t="str">
        <f>IFERROR(VLOOKUP(A402,Sheet1!$A$4:$N$2722,10,1),"-")</f>
        <v>-</v>
      </c>
      <c r="H402" s="35" t="str">
        <f>IFERROR(VLOOKUP(A402,Sheet1!$A$4:$N$2722,11,1),"-")</f>
        <v>-</v>
      </c>
      <c r="I402" s="29" t="str">
        <f>IFERROR(VLOOKUP($A402,Sheet1!$A$4:$H$2722,8,1),"-")</f>
        <v>-</v>
      </c>
      <c r="J402" s="152" t="str">
        <f>IFERROR(VLOOKUP($A402,Sheet1!$A$4:$H$2722,8,1),"-")</f>
        <v>-</v>
      </c>
      <c r="L402" s="648"/>
    </row>
    <row r="403" spans="1:12" ht="15" customHeight="1" x14ac:dyDescent="0.3">
      <c r="A403" s="98"/>
      <c r="B403" s="9"/>
      <c r="C403" s="9"/>
      <c r="D403" s="9"/>
      <c r="E403" s="16"/>
      <c r="F403" s="19"/>
      <c r="G403" s="17"/>
      <c r="H403" s="17"/>
      <c r="I403" s="18"/>
      <c r="J403" s="151"/>
      <c r="K403" s="9"/>
      <c r="L403" s="648"/>
    </row>
    <row r="404" spans="1:12" ht="15" customHeight="1" x14ac:dyDescent="0.3">
      <c r="A404" s="98"/>
      <c r="B404" s="9"/>
      <c r="C404" s="9"/>
      <c r="D404" s="9"/>
      <c r="E404" s="16"/>
      <c r="F404" s="19"/>
      <c r="G404" s="17"/>
      <c r="H404" s="17"/>
      <c r="I404" s="18"/>
      <c r="J404" s="151"/>
      <c r="K404" s="9"/>
      <c r="L404" s="648"/>
    </row>
    <row r="405" spans="1:12" ht="15" customHeight="1" x14ac:dyDescent="0.3">
      <c r="A405" s="98"/>
      <c r="B405" s="9"/>
      <c r="C405" s="9"/>
      <c r="D405" s="9"/>
      <c r="E405" s="16"/>
      <c r="F405" s="19"/>
      <c r="G405" s="17"/>
      <c r="H405" s="17"/>
      <c r="I405" s="18"/>
      <c r="J405" s="151"/>
      <c r="K405" s="9"/>
      <c r="L405" s="648"/>
    </row>
    <row r="406" spans="1:12" ht="15" customHeight="1" x14ac:dyDescent="0.3">
      <c r="A406" s="98"/>
      <c r="B406" s="9"/>
      <c r="C406" s="9"/>
      <c r="D406" s="9"/>
      <c r="E406" s="16"/>
      <c r="F406" s="19"/>
      <c r="G406" s="17"/>
      <c r="H406" s="17"/>
      <c r="I406" s="18"/>
      <c r="J406" s="151"/>
      <c r="K406" s="9"/>
      <c r="L406" s="648"/>
    </row>
    <row r="407" spans="1:12" ht="15" customHeight="1" x14ac:dyDescent="0.3">
      <c r="A407" s="98"/>
      <c r="B407" s="9"/>
      <c r="C407" s="9"/>
      <c r="D407" s="9"/>
      <c r="E407" s="16"/>
      <c r="F407" s="19"/>
      <c r="G407" s="17"/>
      <c r="H407" s="17"/>
      <c r="I407" s="18"/>
      <c r="J407" s="151"/>
      <c r="K407" s="9"/>
      <c r="L407" s="648"/>
    </row>
    <row r="408" spans="1:12" ht="15" customHeight="1" x14ac:dyDescent="0.3">
      <c r="A408" s="98"/>
      <c r="B408" s="9"/>
      <c r="C408" s="9"/>
      <c r="D408" s="9"/>
      <c r="E408" s="16"/>
      <c r="F408" s="19"/>
      <c r="G408" s="17"/>
      <c r="H408" s="17"/>
      <c r="I408" s="18"/>
      <c r="J408" s="151"/>
      <c r="K408" s="9"/>
      <c r="L408" s="648"/>
    </row>
    <row r="409" spans="1:12" ht="15" customHeight="1" x14ac:dyDescent="0.3">
      <c r="A409" s="98"/>
      <c r="B409" s="9"/>
      <c r="C409" s="9"/>
      <c r="D409" s="9"/>
      <c r="E409" s="16"/>
      <c r="F409" s="19"/>
      <c r="G409" s="17"/>
      <c r="H409" s="17"/>
      <c r="I409" s="18"/>
      <c r="J409" s="151"/>
      <c r="K409" s="7"/>
      <c r="L409" s="648"/>
    </row>
    <row r="410" spans="1:12" ht="15" customHeight="1" x14ac:dyDescent="0.3">
      <c r="A410" s="98"/>
      <c r="B410" s="9"/>
      <c r="C410" s="9"/>
      <c r="D410" s="9"/>
      <c r="E410" s="16"/>
      <c r="F410" s="19"/>
      <c r="G410" s="17"/>
      <c r="H410" s="17"/>
      <c r="I410" s="18"/>
      <c r="J410" s="151"/>
      <c r="L410" s="648"/>
    </row>
    <row r="411" spans="1:12" ht="15" customHeight="1" x14ac:dyDescent="0.3">
      <c r="A411" s="98"/>
      <c r="B411" s="9"/>
      <c r="C411" s="9"/>
      <c r="D411" s="9"/>
      <c r="E411" s="16"/>
      <c r="F411" s="19"/>
      <c r="G411" s="17"/>
      <c r="H411" s="17"/>
      <c r="I411" s="18"/>
      <c r="J411" s="151"/>
      <c r="L411" s="648"/>
    </row>
    <row r="412" spans="1:12" ht="15" customHeight="1" x14ac:dyDescent="0.3">
      <c r="A412" s="98"/>
      <c r="B412" s="9"/>
      <c r="C412" s="9"/>
      <c r="D412" s="9"/>
      <c r="E412" s="16"/>
      <c r="F412" s="19"/>
      <c r="G412" s="17"/>
      <c r="H412" s="17"/>
      <c r="I412" s="18"/>
      <c r="J412" s="151"/>
      <c r="L412" s="648"/>
    </row>
    <row r="413" spans="1:12" ht="15" customHeight="1" x14ac:dyDescent="0.3">
      <c r="A413" s="98"/>
      <c r="B413" s="9"/>
      <c r="C413" s="9"/>
      <c r="D413" s="9"/>
      <c r="E413" s="16"/>
      <c r="F413" s="19"/>
      <c r="G413" s="17"/>
      <c r="H413" s="17"/>
      <c r="I413" s="18"/>
      <c r="J413" s="151"/>
      <c r="L413" s="648"/>
    </row>
    <row r="414" spans="1:12" ht="15" customHeight="1" x14ac:dyDescent="0.3">
      <c r="A414" s="98"/>
      <c r="B414" s="9"/>
      <c r="C414" s="9"/>
      <c r="D414" s="9"/>
      <c r="E414" s="16"/>
      <c r="F414" s="19"/>
      <c r="G414" s="17"/>
      <c r="H414" s="17"/>
      <c r="I414" s="18"/>
      <c r="J414" s="151"/>
      <c r="L414" s="648"/>
    </row>
    <row r="415" spans="1:12" ht="15" customHeight="1" x14ac:dyDescent="0.3">
      <c r="A415" s="98"/>
      <c r="B415" s="9"/>
      <c r="C415" s="9"/>
      <c r="D415" s="9"/>
      <c r="E415" s="16"/>
      <c r="F415" s="19"/>
      <c r="G415" s="17"/>
      <c r="H415" s="17"/>
      <c r="I415" s="18"/>
      <c r="J415" s="151"/>
      <c r="L415" s="648"/>
    </row>
    <row r="416" spans="1:12" ht="15" customHeight="1" x14ac:dyDescent="0.3">
      <c r="A416" s="98"/>
      <c r="B416" s="9"/>
      <c r="C416" s="9"/>
      <c r="D416" s="9"/>
      <c r="E416" s="16"/>
      <c r="F416" s="19"/>
      <c r="G416" s="17"/>
      <c r="H416" s="17"/>
      <c r="I416" s="18"/>
      <c r="J416" s="151"/>
      <c r="L416" s="648"/>
    </row>
    <row r="417" spans="1:12" ht="15" customHeight="1" x14ac:dyDescent="0.3">
      <c r="A417" s="98"/>
      <c r="B417" s="9"/>
      <c r="C417" s="9"/>
      <c r="D417" s="9"/>
      <c r="E417" s="16"/>
      <c r="F417" s="19"/>
      <c r="G417" s="17"/>
      <c r="H417" s="17"/>
      <c r="I417" s="18"/>
      <c r="J417" s="151"/>
      <c r="K417" s="9"/>
      <c r="L417" s="648"/>
    </row>
    <row r="418" spans="1:12" ht="15" customHeight="1" x14ac:dyDescent="0.3">
      <c r="A418" s="98"/>
      <c r="B418" s="9"/>
      <c r="C418" s="9"/>
      <c r="D418" s="9"/>
      <c r="E418" s="16"/>
      <c r="F418" s="19"/>
      <c r="G418" s="17"/>
      <c r="H418" s="17"/>
      <c r="I418" s="18"/>
      <c r="J418" s="151"/>
      <c r="L418" s="647" t="s">
        <v>2995</v>
      </c>
    </row>
    <row r="419" spans="1:12" ht="15" customHeight="1" thickBot="1" x14ac:dyDescent="0.35">
      <c r="A419" s="98"/>
      <c r="B419" s="9"/>
      <c r="C419" s="9"/>
      <c r="D419" s="9"/>
      <c r="E419" s="16"/>
      <c r="F419" s="19"/>
      <c r="G419" s="17"/>
      <c r="H419" s="17"/>
      <c r="I419" s="18"/>
      <c r="J419" s="151"/>
      <c r="L419" s="647"/>
    </row>
    <row r="420" spans="1:12" ht="15" customHeight="1" x14ac:dyDescent="0.3">
      <c r="A420" s="658"/>
      <c r="B420" s="661" t="s">
        <v>3062</v>
      </c>
      <c r="C420" s="661"/>
      <c r="D420" s="661"/>
      <c r="E420" s="661"/>
      <c r="F420" s="661"/>
      <c r="G420" s="661"/>
      <c r="H420" s="661"/>
      <c r="I420" s="661"/>
      <c r="J420" s="664"/>
      <c r="L420" s="647"/>
    </row>
    <row r="421" spans="1:12" ht="15" customHeight="1" x14ac:dyDescent="0.3">
      <c r="A421" s="659"/>
      <c r="B421" s="662"/>
      <c r="C421" s="662"/>
      <c r="D421" s="662"/>
      <c r="E421" s="662"/>
      <c r="F421" s="662"/>
      <c r="G421" s="662"/>
      <c r="H421" s="662"/>
      <c r="I421" s="662"/>
      <c r="J421" s="665"/>
      <c r="L421" s="647"/>
    </row>
    <row r="422" spans="1:12" ht="15" customHeight="1" thickBot="1" x14ac:dyDescent="0.35">
      <c r="A422" s="660"/>
      <c r="B422" s="663"/>
      <c r="C422" s="663"/>
      <c r="D422" s="663"/>
      <c r="E422" s="663"/>
      <c r="F422" s="663"/>
      <c r="G422" s="663"/>
      <c r="H422" s="663"/>
      <c r="I422" s="663"/>
      <c r="J422" s="666"/>
      <c r="L422" s="647"/>
    </row>
    <row r="423" spans="1:12" ht="15" customHeight="1" x14ac:dyDescent="0.3">
      <c r="A423" s="1"/>
      <c r="B423" s="84"/>
      <c r="C423" s="4"/>
      <c r="D423" s="4"/>
      <c r="E423" s="4"/>
      <c r="F423" s="4"/>
      <c r="G423" s="4"/>
      <c r="H423" s="5"/>
      <c r="I423" s="3"/>
      <c r="J423" s="144"/>
      <c r="L423" s="647"/>
    </row>
    <row r="424" spans="1:12" ht="15" customHeight="1" x14ac:dyDescent="0.3">
      <c r="A424" s="667"/>
      <c r="B424" s="669" t="s">
        <v>3063</v>
      </c>
      <c r="C424" s="669"/>
      <c r="D424" s="669"/>
      <c r="E424" s="669"/>
      <c r="F424" s="669"/>
      <c r="G424" s="669"/>
      <c r="H424" s="669"/>
      <c r="I424" s="671"/>
      <c r="J424" s="672"/>
      <c r="L424" s="647"/>
    </row>
    <row r="425" spans="1:12" ht="15" customHeight="1" x14ac:dyDescent="0.3">
      <c r="A425" s="668"/>
      <c r="B425" s="670"/>
      <c r="C425" s="670"/>
      <c r="D425" s="670"/>
      <c r="E425" s="670"/>
      <c r="F425" s="670"/>
      <c r="G425" s="670"/>
      <c r="H425" s="670"/>
      <c r="I425" s="673"/>
      <c r="J425" s="674"/>
      <c r="L425" s="647"/>
    </row>
    <row r="426" spans="1:12" ht="15" customHeight="1" x14ac:dyDescent="0.3">
      <c r="A426" s="520" t="s">
        <v>2989</v>
      </c>
      <c r="B426" s="630" t="s">
        <v>2996</v>
      </c>
      <c r="C426" s="631"/>
      <c r="D426" s="631"/>
      <c r="E426" s="636" t="s">
        <v>3035</v>
      </c>
      <c r="F426" s="639" t="s">
        <v>2991</v>
      </c>
      <c r="G426" s="639" t="s">
        <v>2990</v>
      </c>
      <c r="H426" s="642" t="s">
        <v>3010</v>
      </c>
      <c r="I426" s="497" t="s">
        <v>3430</v>
      </c>
      <c r="J426" s="645" t="s">
        <v>3431</v>
      </c>
      <c r="K426" s="9"/>
      <c r="L426" s="647"/>
    </row>
    <row r="427" spans="1:12" ht="15" customHeight="1" x14ac:dyDescent="0.3">
      <c r="A427" s="521"/>
      <c r="B427" s="632"/>
      <c r="C427" s="633"/>
      <c r="D427" s="633"/>
      <c r="E427" s="637"/>
      <c r="F427" s="640"/>
      <c r="G427" s="640"/>
      <c r="H427" s="643"/>
      <c r="I427" s="499"/>
      <c r="J427" s="646"/>
      <c r="K427" s="9"/>
      <c r="L427" s="647"/>
    </row>
    <row r="428" spans="1:12" ht="15" customHeight="1" x14ac:dyDescent="0.3">
      <c r="A428" s="521"/>
      <c r="B428" s="634"/>
      <c r="C428" s="635"/>
      <c r="D428" s="635"/>
      <c r="E428" s="638"/>
      <c r="F428" s="641"/>
      <c r="G428" s="641"/>
      <c r="H428" s="644"/>
      <c r="I428" s="499"/>
      <c r="J428" s="646"/>
      <c r="K428" s="9"/>
      <c r="L428" s="647"/>
    </row>
    <row r="429" spans="1:12" ht="15" customHeight="1" x14ac:dyDescent="0.3">
      <c r="A429" s="118">
        <f>Sheet1!A110</f>
        <v>102021101200</v>
      </c>
      <c r="B429" s="611" t="str">
        <f>IFERROR(VLOOKUP(A429,Sheet1!$A$4:$H$2722,5,0),"-")</f>
        <v>Placa Nida Acustic 12,5x1200x2600 -58buc</v>
      </c>
      <c r="C429" s="612" t="e">
        <f>VLOOKUP(#REF!,Sheet1!$A$4:$H$2722,7,1)</f>
        <v>#REF!</v>
      </c>
      <c r="D429" s="613" t="e">
        <f>VLOOKUP(#REF!,Sheet1!$A$4:$H$2722,7,1)</f>
        <v>#REF!</v>
      </c>
      <c r="E429" s="14" t="str">
        <f>IFERROR(VLOOKUP(A429,Sheet1!$A$4:$N$2722,7,1),"-")</f>
        <v xml:space="preserve">mp </v>
      </c>
      <c r="F429" s="47">
        <f>IFERROR(VLOOKUP(A429,Sheet1!$A$4:$N$2722,9,1),"-")</f>
        <v>12.5</v>
      </c>
      <c r="G429" s="47">
        <f>IFERROR(VLOOKUP(A429,Sheet1!$A$4:$N$2722,10,1),"-")</f>
        <v>1200</v>
      </c>
      <c r="H429" s="48">
        <f>IFERROR(VLOOKUP(A429,Sheet1!$A$4:$N$2722,11,1),"-")</f>
        <v>2600</v>
      </c>
      <c r="I429" s="15">
        <f>IFERROR(VLOOKUP($A429,Sheet1!$A$4:$H$2722,8,1),"-")</f>
        <v>11.36</v>
      </c>
      <c r="J429" s="153">
        <f>I429-(I429*Cuprins!$H$11)</f>
        <v>11.36</v>
      </c>
      <c r="K429" s="9"/>
      <c r="L429" s="647"/>
    </row>
    <row r="430" spans="1:12" ht="15" customHeight="1" x14ac:dyDescent="0.3">
      <c r="A430" s="108">
        <f>Sheet1!A111</f>
        <v>102021101500</v>
      </c>
      <c r="B430" s="614" t="str">
        <f>IFERROR(VLOOKUP(A430,Sheet1!$A$4:$H$2722,5,0),"-")</f>
        <v>Placa Nida Acustic 12,5x1200x3000</v>
      </c>
      <c r="C430" s="609" t="e">
        <f>VLOOKUP(#REF!,Sheet1!$A$4:$H$2722,7,1)</f>
        <v>#REF!</v>
      </c>
      <c r="D430" s="609" t="e">
        <f>VLOOKUP(#REF!,Sheet1!$A$4:$H$2722,7,1)</f>
        <v>#REF!</v>
      </c>
      <c r="E430" s="62" t="str">
        <f>IFERROR(VLOOKUP(A430,Sheet1!$A$4:$N$2722,7,1),"-")</f>
        <v xml:space="preserve">mp </v>
      </c>
      <c r="F430" s="59">
        <f>IFERROR(VLOOKUP(A430,Sheet1!$A$4:$N$2722,9,1),"-")</f>
        <v>12.5</v>
      </c>
      <c r="G430" s="35">
        <f>IFERROR(VLOOKUP(A430,Sheet1!$A$4:$N$2722,10,1),"-")</f>
        <v>1200</v>
      </c>
      <c r="H430" s="59">
        <f>IFERROR(VLOOKUP(A430,Sheet1!$A$4:$N$2722,11,1),"-")</f>
        <v>3000</v>
      </c>
      <c r="I430" s="43">
        <f>IFERROR(VLOOKUP($A430,Sheet1!$A$4:$H$2722,8,1),"-")</f>
        <v>11.36</v>
      </c>
      <c r="J430" s="148">
        <f>I430-(I430*Cuprins!$H$11)</f>
        <v>11.36</v>
      </c>
      <c r="K430" s="9"/>
      <c r="L430" s="647"/>
    </row>
    <row r="431" spans="1:12" ht="15" customHeight="1" x14ac:dyDescent="0.3">
      <c r="A431" s="2"/>
      <c r="B431" s="84"/>
      <c r="C431" s="4"/>
      <c r="D431" s="4"/>
      <c r="E431" s="4"/>
      <c r="F431" s="4"/>
      <c r="G431" s="4"/>
      <c r="H431" s="4"/>
      <c r="I431" s="69"/>
      <c r="J431" s="157"/>
      <c r="L431" s="647"/>
    </row>
    <row r="432" spans="1:12" ht="15" customHeight="1" x14ac:dyDescent="0.3">
      <c r="A432" s="667"/>
      <c r="B432" s="669" t="s">
        <v>3064</v>
      </c>
      <c r="C432" s="669"/>
      <c r="D432" s="669"/>
      <c r="E432" s="669"/>
      <c r="F432" s="669"/>
      <c r="G432" s="669"/>
      <c r="H432" s="669"/>
      <c r="I432" s="671"/>
      <c r="J432" s="672"/>
      <c r="L432" s="647"/>
    </row>
    <row r="433" spans="1:12" ht="15" customHeight="1" x14ac:dyDescent="0.3">
      <c r="A433" s="668"/>
      <c r="B433" s="670"/>
      <c r="C433" s="670"/>
      <c r="D433" s="670"/>
      <c r="E433" s="670"/>
      <c r="F433" s="670"/>
      <c r="G433" s="670"/>
      <c r="H433" s="670"/>
      <c r="I433" s="673"/>
      <c r="J433" s="674"/>
      <c r="L433" s="494">
        <f>L381+1</f>
        <v>13</v>
      </c>
    </row>
    <row r="434" spans="1:12" ht="15" customHeight="1" x14ac:dyDescent="0.3">
      <c r="A434" s="520" t="s">
        <v>2989</v>
      </c>
      <c r="B434" s="630" t="s">
        <v>2996</v>
      </c>
      <c r="C434" s="631"/>
      <c r="D434" s="631"/>
      <c r="E434" s="636" t="s">
        <v>3035</v>
      </c>
      <c r="F434" s="639" t="s">
        <v>2991</v>
      </c>
      <c r="G434" s="639" t="s">
        <v>2990</v>
      </c>
      <c r="H434" s="642" t="s">
        <v>3010</v>
      </c>
      <c r="I434" s="497" t="s">
        <v>3430</v>
      </c>
      <c r="J434" s="645" t="s">
        <v>3431</v>
      </c>
      <c r="L434" s="494"/>
    </row>
    <row r="435" spans="1:12" ht="15" customHeight="1" x14ac:dyDescent="0.3">
      <c r="A435" s="521"/>
      <c r="B435" s="632"/>
      <c r="C435" s="633"/>
      <c r="D435" s="633"/>
      <c r="E435" s="637"/>
      <c r="F435" s="640"/>
      <c r="G435" s="640"/>
      <c r="H435" s="643"/>
      <c r="I435" s="499"/>
      <c r="J435" s="646"/>
      <c r="L435" s="648" t="s">
        <v>3001</v>
      </c>
    </row>
    <row r="436" spans="1:12" ht="15" customHeight="1" x14ac:dyDescent="0.3">
      <c r="A436" s="521"/>
      <c r="B436" s="634"/>
      <c r="C436" s="635"/>
      <c r="D436" s="635"/>
      <c r="E436" s="638"/>
      <c r="F436" s="641"/>
      <c r="G436" s="641"/>
      <c r="H436" s="644"/>
      <c r="I436" s="499"/>
      <c r="J436" s="646"/>
      <c r="L436" s="648"/>
    </row>
    <row r="437" spans="1:12" ht="15" customHeight="1" x14ac:dyDescent="0.3">
      <c r="A437" s="117">
        <f>Sheet1!A114</f>
        <v>102021200100</v>
      </c>
      <c r="B437" s="577" t="str">
        <f>IFERROR(VLOOKUP(A437,Sheet1!$A$4:$H$2722,5,0),"-")</f>
        <v>Placa Cementex 10x1200x2400 - 54 buc</v>
      </c>
      <c r="C437" s="578" t="e">
        <f>VLOOKUP(#REF!,Sheet1!$A$4:$H$2722,7,1)</f>
        <v>#REF!</v>
      </c>
      <c r="D437" s="592" t="e">
        <f>VLOOKUP(#REF!,Sheet1!$A$4:$H$2722,7,1)</f>
        <v>#REF!</v>
      </c>
      <c r="E437" s="30" t="str">
        <f>IFERROR(VLOOKUP(A437,Sheet1!$A$4:$N$2722,7,1),"-")</f>
        <v xml:space="preserve">mp </v>
      </c>
      <c r="F437" s="58">
        <f>IFERROR(VLOOKUP(A437,Sheet1!$A$4:$N$2722,9,1),"-")</f>
        <v>10</v>
      </c>
      <c r="G437" s="60">
        <f>IFERROR(VLOOKUP(A437,Sheet1!$A$4:$N$2722,10,1),"-")</f>
        <v>1200</v>
      </c>
      <c r="H437" s="46">
        <f>IFERROR(VLOOKUP(A437,Sheet1!$A$4:$N$2722,11,1),"-")</f>
        <v>2400</v>
      </c>
      <c r="I437" s="26">
        <f>IFERROR(VLOOKUP($A437,Sheet1!$A$4:$H$2722,8,1),"-")</f>
        <v>53.65</v>
      </c>
      <c r="J437" s="146">
        <f>I437-(I437*Cuprins!$H$11)</f>
        <v>53.65</v>
      </c>
      <c r="L437" s="648"/>
    </row>
    <row r="438" spans="1:12" ht="15" customHeight="1" x14ac:dyDescent="0.3">
      <c r="A438" s="108">
        <f>Sheet1!A115</f>
        <v>102021200500</v>
      </c>
      <c r="B438" s="609" t="str">
        <f>IFERROR(VLOOKUP(A438,Sheet1!$A$4:$H$2722,5,0),"-")</f>
        <v>Placa Cementex 12x1200x2400 - 47 buc</v>
      </c>
      <c r="C438" s="609" t="e">
        <f>VLOOKUP(#REF!,Sheet1!$A$4:$H$2722,7,1)</f>
        <v>#REF!</v>
      </c>
      <c r="D438" s="609" t="e">
        <f>VLOOKUP(#REF!,Sheet1!$A$4:$H$2722,7,1)</f>
        <v>#REF!</v>
      </c>
      <c r="E438" s="27" t="str">
        <f>IFERROR(VLOOKUP(A438,Sheet1!$A$4:$N$2722,7,1),"-")</f>
        <v xml:space="preserve">mp </v>
      </c>
      <c r="F438" s="35">
        <f>IFERROR(VLOOKUP(A438,Sheet1!$A$4:$N$2722,9,1),"-")</f>
        <v>12</v>
      </c>
      <c r="G438" s="35">
        <f>IFERROR(VLOOKUP(A438,Sheet1!$A$4:$N$2722,10,1),"-")</f>
        <v>1200</v>
      </c>
      <c r="H438" s="35">
        <f>IFERROR(VLOOKUP(A438,Sheet1!$A$4:$N$2722,11,1),"-")</f>
        <v>2400</v>
      </c>
      <c r="I438" s="29">
        <f>IFERROR(VLOOKUP($A438,Sheet1!$A$4:$H$2722,8,1),"-")</f>
        <v>60.97</v>
      </c>
      <c r="J438" s="152">
        <f>I438-(I438*Cuprins!$H$11)</f>
        <v>60.97</v>
      </c>
      <c r="L438" s="648"/>
    </row>
    <row r="439" spans="1:12" ht="15" customHeight="1" x14ac:dyDescent="0.3">
      <c r="A439" s="13"/>
      <c r="E439" s="13"/>
      <c r="F439" s="13"/>
      <c r="G439" s="61"/>
      <c r="H439" s="13"/>
      <c r="I439" s="13"/>
      <c r="J439" s="149"/>
      <c r="L439" s="648"/>
    </row>
    <row r="440" spans="1:12" ht="15" customHeight="1" x14ac:dyDescent="0.3">
      <c r="A440" s="667"/>
      <c r="B440" s="669" t="s">
        <v>3066</v>
      </c>
      <c r="C440" s="669"/>
      <c r="D440" s="669"/>
      <c r="E440" s="669"/>
      <c r="F440" s="669"/>
      <c r="G440" s="669"/>
      <c r="H440" s="669"/>
      <c r="I440" s="680"/>
      <c r="J440" s="681"/>
      <c r="L440" s="648"/>
    </row>
    <row r="441" spans="1:12" ht="15" customHeight="1" x14ac:dyDescent="0.3">
      <c r="A441" s="668"/>
      <c r="B441" s="670"/>
      <c r="C441" s="670"/>
      <c r="D441" s="670"/>
      <c r="E441" s="670"/>
      <c r="F441" s="670"/>
      <c r="G441" s="670"/>
      <c r="H441" s="670"/>
      <c r="I441" s="682"/>
      <c r="J441" s="683"/>
      <c r="L441" s="648"/>
    </row>
    <row r="442" spans="1:12" ht="15" customHeight="1" x14ac:dyDescent="0.3">
      <c r="A442" s="116" t="s">
        <v>2989</v>
      </c>
      <c r="B442" s="623" t="s">
        <v>2996</v>
      </c>
      <c r="C442" s="623"/>
      <c r="D442" s="623"/>
      <c r="E442" s="23" t="s">
        <v>3035</v>
      </c>
      <c r="F442" s="23" t="s">
        <v>2991</v>
      </c>
      <c r="G442" s="23" t="s">
        <v>2990</v>
      </c>
      <c r="H442" s="23" t="s">
        <v>3010</v>
      </c>
      <c r="I442" s="24" t="s">
        <v>3430</v>
      </c>
      <c r="J442" s="145" t="s">
        <v>3431</v>
      </c>
      <c r="L442" s="648"/>
    </row>
    <row r="443" spans="1:12" ht="15" customHeight="1" x14ac:dyDescent="0.3">
      <c r="A443" s="299"/>
      <c r="B443" s="295"/>
      <c r="C443" s="296"/>
      <c r="D443" s="297"/>
      <c r="E443" s="285"/>
      <c r="F443" s="285"/>
      <c r="G443" s="285"/>
      <c r="H443" s="285"/>
      <c r="I443" s="286"/>
      <c r="J443" s="298"/>
      <c r="L443" s="648"/>
    </row>
    <row r="444" spans="1:12" ht="15" customHeight="1" x14ac:dyDescent="0.3">
      <c r="A444" s="299"/>
      <c r="B444" s="295"/>
      <c r="C444" s="296"/>
      <c r="D444" s="297"/>
      <c r="E444" s="285"/>
      <c r="F444" s="285"/>
      <c r="G444" s="285"/>
      <c r="H444" s="285"/>
      <c r="I444" s="286"/>
      <c r="J444" s="298"/>
      <c r="L444" s="648"/>
    </row>
    <row r="445" spans="1:12" ht="15" customHeight="1" x14ac:dyDescent="0.3">
      <c r="A445" s="118">
        <f>Sheet1!A116</f>
        <v>102021307200</v>
      </c>
      <c r="B445" s="577" t="str">
        <f>IFERROR(VLOOKUP(A445,Sheet1!$A$4:$H$2722,5,0),"-")</f>
        <v>Placa Nida AQUABOARD 12,5 x 1200 x 2600</v>
      </c>
      <c r="C445" s="578" t="e">
        <f>VLOOKUP(#REF!,Sheet1!$A$4:$H$2722,7,1)</f>
        <v>#REF!</v>
      </c>
      <c r="D445" s="592" t="e">
        <f>VLOOKUP(#REF!,Sheet1!$A$4:$H$2722,7,1)</f>
        <v>#REF!</v>
      </c>
      <c r="E445" s="36" t="str">
        <f>IFERROR(VLOOKUP(A445,Sheet1!$A$4:$N$2722,7,1),"-")</f>
        <v xml:space="preserve">mp </v>
      </c>
      <c r="F445" s="58">
        <f>IFERROR(VLOOKUP(A445,Sheet1!$A$4:$N$2722,9,1),"-")</f>
        <v>12.5</v>
      </c>
      <c r="G445" s="60">
        <f>IFERROR(VLOOKUP(A445,Sheet1!$A$4:$N$2722,10,1),"-")</f>
        <v>1200</v>
      </c>
      <c r="H445" s="46">
        <f>IFERROR(VLOOKUP(A445,Sheet1!$A$4:$N$2722,11,1),"-")</f>
        <v>2600</v>
      </c>
      <c r="I445" s="26">
        <f>IFERROR(VLOOKUP($A445,Sheet1!$A$4:$H$2722,8,1),"-")</f>
        <v>78.59</v>
      </c>
      <c r="J445" s="146">
        <f>I445-(I445*Cuprins!$H$11)</f>
        <v>78.59</v>
      </c>
      <c r="L445" s="648"/>
    </row>
    <row r="446" spans="1:12" ht="15" customHeight="1" x14ac:dyDescent="0.3">
      <c r="A446" s="120">
        <f>Sheet1!A117</f>
        <v>102021307500</v>
      </c>
      <c r="B446" s="593" t="str">
        <f>IFERROR(VLOOKUP(A446,Sheet1!$A$4:$H$2722,5,0),"-")</f>
        <v>Placa Nida AQUABOARD 12,5 x 1200 x 3000</v>
      </c>
      <c r="C446" s="593" t="e">
        <f>VLOOKUP(#REF!,Sheet1!$A$4:$H$2722,7,1)</f>
        <v>#REF!</v>
      </c>
      <c r="D446" s="593" t="e">
        <f>VLOOKUP(#REF!,Sheet1!$A$4:$H$2722,7,1)</f>
        <v>#REF!</v>
      </c>
      <c r="E446" s="63" t="str">
        <f>IFERROR(VLOOKUP(A446,Sheet1!$A$4:$N$2722,7,1),"-")</f>
        <v xml:space="preserve">mp </v>
      </c>
      <c r="F446" s="57">
        <f>IFERROR(VLOOKUP(A446,Sheet1!$A$4:$N$2722,9,1),"-")</f>
        <v>12.5</v>
      </c>
      <c r="G446" s="57">
        <f>IFERROR(VLOOKUP(A446,Sheet1!$A$4:$N$2722,10,1),"-")</f>
        <v>1200</v>
      </c>
      <c r="H446" s="57">
        <f>IFERROR(VLOOKUP(A446,Sheet1!$A$4:$N$2722,11,1),"-")</f>
        <v>2600</v>
      </c>
      <c r="I446" s="42">
        <f>IFERROR(VLOOKUP($A446,Sheet1!$A$4:$H$2722,8,1),"-")</f>
        <v>78.59</v>
      </c>
      <c r="J446" s="147">
        <f>I446-(I446*Cuprins!$H$11)</f>
        <v>78.59</v>
      </c>
      <c r="L446" s="648"/>
    </row>
    <row r="447" spans="1:12" ht="15" customHeight="1" x14ac:dyDescent="0.3">
      <c r="A447" s="105">
        <f>Sheet1!A109</f>
        <v>102021100500</v>
      </c>
      <c r="B447" s="594" t="str">
        <f>IFERROR(VLOOKUP(A447,Sheet1!$A$4:$H$2722,5,0),"-")</f>
        <v xml:space="preserve">Placa Pregyaquaboard 12,5x1200x2600 </v>
      </c>
      <c r="C447" s="595" t="e">
        <f>VLOOKUP(#REF!,Sheet1!$A$4:$H$2722,7,1)</f>
        <v>#REF!</v>
      </c>
      <c r="D447" s="596" t="e">
        <f>VLOOKUP(#REF!,Sheet1!$A$4:$H$2722,7,1)</f>
        <v>#REF!</v>
      </c>
      <c r="E447" s="37" t="str">
        <f>IFERROR(VLOOKUP(A447,Sheet1!$A$4:$N$2722,7,1),"-")</f>
        <v xml:space="preserve">mp </v>
      </c>
      <c r="F447" s="39">
        <f>IFERROR(VLOOKUP(A447,Sheet1!$A$4:$N$2722,9,1),"-")</f>
        <v>12.5</v>
      </c>
      <c r="G447" s="58">
        <f>IFERROR(VLOOKUP(A447,Sheet1!$A$4:$N$2722,10,1),"-")</f>
        <v>1200</v>
      </c>
      <c r="H447" s="39">
        <f>IFERROR(VLOOKUP(A447,Sheet1!$A$4:$N$2722,11,1),"-")</f>
        <v>2600</v>
      </c>
      <c r="I447" s="26">
        <f>IFERROR(VLOOKUP($A447,Sheet1!$A$4:$H$2722,8,1),"-")</f>
        <v>78.59</v>
      </c>
      <c r="J447" s="146">
        <f>I447-(I447*Cuprins!$H$11)</f>
        <v>78.59</v>
      </c>
      <c r="L447" s="648"/>
    </row>
    <row r="448" spans="1:12" ht="15" customHeight="1" x14ac:dyDescent="0.3">
      <c r="A448" s="108" t="s">
        <v>2994</v>
      </c>
      <c r="B448" s="610" t="str">
        <f>IFERROR(VLOOKUP(A448,Sheet1!$A$4:$H$2722,5,0),"-")</f>
        <v>-</v>
      </c>
      <c r="C448" s="597" t="e">
        <f>VLOOKUP(#REF!,Sheet1!$A$4:$H$2722,7,1)</f>
        <v>#REF!</v>
      </c>
      <c r="D448" s="597" t="e">
        <f>VLOOKUP(#REF!,Sheet1!$A$4:$H$2722,7,1)</f>
        <v>#REF!</v>
      </c>
      <c r="E448" s="62" t="str">
        <f>IFERROR(VLOOKUP(A448,Sheet1!$A$4:$N$2722,7,1),"-")</f>
        <v>-</v>
      </c>
      <c r="F448" s="59" t="str">
        <f>IFERROR(VLOOKUP(A448,Sheet1!$A$4:$N$2722,9,1),"-")</f>
        <v>-</v>
      </c>
      <c r="G448" s="35" t="str">
        <f>IFERROR(VLOOKUP(A448,Sheet1!$A$4:$N$2722,10,1),"-")</f>
        <v>-</v>
      </c>
      <c r="H448" s="59" t="str">
        <f>IFERROR(VLOOKUP(A448,Sheet1!$A$4:$N$2722,11,1),"-")</f>
        <v>-</v>
      </c>
      <c r="I448" s="43" t="str">
        <f>IFERROR(VLOOKUP($A448,Sheet1!$A$4:$H$2722,8,1),"-")</f>
        <v>-</v>
      </c>
      <c r="J448" s="148" t="str">
        <f>IFERROR(VLOOKUP($A448,Sheet1!$A$4:$H$2722,8,1),"-")</f>
        <v>-</v>
      </c>
      <c r="L448" s="648"/>
    </row>
    <row r="449" spans="1:12" ht="15" customHeight="1" x14ac:dyDescent="0.3">
      <c r="L449" s="648"/>
    </row>
    <row r="450" spans="1:12" ht="15" customHeight="1" x14ac:dyDescent="0.3">
      <c r="A450" s="667"/>
      <c r="B450" s="669" t="s">
        <v>3065</v>
      </c>
      <c r="C450" s="669"/>
      <c r="D450" s="669"/>
      <c r="E450" s="669"/>
      <c r="F450" s="669"/>
      <c r="G450" s="669"/>
      <c r="H450" s="669"/>
      <c r="I450" s="671"/>
      <c r="J450" s="672"/>
      <c r="L450" s="648"/>
    </row>
    <row r="451" spans="1:12" ht="15" customHeight="1" x14ac:dyDescent="0.3">
      <c r="A451" s="668"/>
      <c r="B451" s="670"/>
      <c r="C451" s="670"/>
      <c r="D451" s="670"/>
      <c r="E451" s="670"/>
      <c r="F451" s="670"/>
      <c r="G451" s="670"/>
      <c r="H451" s="670"/>
      <c r="I451" s="673"/>
      <c r="J451" s="674"/>
      <c r="L451" s="648"/>
    </row>
    <row r="452" spans="1:12" ht="15" customHeight="1" x14ac:dyDescent="0.3">
      <c r="A452" s="520" t="s">
        <v>2989</v>
      </c>
      <c r="B452" s="630" t="s">
        <v>2996</v>
      </c>
      <c r="C452" s="631"/>
      <c r="D452" s="631"/>
      <c r="E452" s="636" t="s">
        <v>3035</v>
      </c>
      <c r="F452" s="639" t="s">
        <v>2991</v>
      </c>
      <c r="G452" s="639" t="s">
        <v>2990</v>
      </c>
      <c r="H452" s="642" t="s">
        <v>3010</v>
      </c>
      <c r="I452" s="497" t="s">
        <v>3430</v>
      </c>
      <c r="J452" s="645" t="s">
        <v>3431</v>
      </c>
      <c r="L452" s="648"/>
    </row>
    <row r="453" spans="1:12" ht="15" customHeight="1" x14ac:dyDescent="0.3">
      <c r="A453" s="521"/>
      <c r="B453" s="632"/>
      <c r="C453" s="633"/>
      <c r="D453" s="633"/>
      <c r="E453" s="637"/>
      <c r="F453" s="640"/>
      <c r="G453" s="640"/>
      <c r="H453" s="643"/>
      <c r="I453" s="499"/>
      <c r="J453" s="646"/>
      <c r="L453" s="648"/>
    </row>
    <row r="454" spans="1:12" ht="15" customHeight="1" x14ac:dyDescent="0.3">
      <c r="A454" s="521"/>
      <c r="B454" s="634"/>
      <c r="C454" s="635"/>
      <c r="D454" s="635"/>
      <c r="E454" s="638"/>
      <c r="F454" s="641"/>
      <c r="G454" s="641"/>
      <c r="H454" s="644"/>
      <c r="I454" s="499"/>
      <c r="J454" s="646"/>
      <c r="L454" s="648"/>
    </row>
    <row r="455" spans="1:12" ht="15" customHeight="1" x14ac:dyDescent="0.3">
      <c r="A455" s="118">
        <f>Sheet1!A118</f>
        <v>102021402000</v>
      </c>
      <c r="B455" s="611" t="str">
        <f>IFERROR(VLOOKUP(A455,Sheet1!$A$4:$H$2722,5,0),"-")</f>
        <v>Placa Pregy-RX Plac 12,5/Pb 2mm</v>
      </c>
      <c r="C455" s="612" t="e">
        <f>VLOOKUP(#REF!,Sheet1!$A$4:$H$2722,7,1)</f>
        <v>#REF!</v>
      </c>
      <c r="D455" s="613" t="e">
        <f>VLOOKUP(#REF!,Sheet1!$A$4:$H$2722,7,1)</f>
        <v>#REF!</v>
      </c>
      <c r="E455" s="14" t="str">
        <f>IFERROR(VLOOKUP(A455,Sheet1!$A$4:$N$2722,7,1),"-")</f>
        <v xml:space="preserve">mp </v>
      </c>
      <c r="F455" s="47">
        <f>IFERROR(VLOOKUP(A455,Sheet1!$A$4:$N$2722,9,1),"-")</f>
        <v>12.5</v>
      </c>
      <c r="G455" s="47">
        <f>IFERROR(VLOOKUP(A455,Sheet1!$A$4:$N$2722,10,1),"-")</f>
        <v>1000</v>
      </c>
      <c r="H455" s="48">
        <f>IFERROR(VLOOKUP(A455,Sheet1!$A$4:$N$2722,11,1),"-")</f>
        <v>1200</v>
      </c>
      <c r="I455" s="15">
        <f>IFERROR(VLOOKUP($A455,Sheet1!$A$4:$H$2722,8,1),"-")</f>
        <v>736.92</v>
      </c>
      <c r="J455" s="153">
        <f>I455-(I455*Cuprins!$H$11)</f>
        <v>736.92</v>
      </c>
      <c r="L455" s="648"/>
    </row>
    <row r="456" spans="1:12" ht="15" customHeight="1" x14ac:dyDescent="0.3">
      <c r="A456" s="107">
        <f>Sheet1!A119</f>
        <v>102021412000</v>
      </c>
      <c r="B456" s="616" t="str">
        <f>IFERROR(VLOOKUP(A456,Sheet1!$A$4:$H$2722,5,0),"-")</f>
        <v>Banda Rx Pb 2 mm  1m/rola</v>
      </c>
      <c r="C456" s="617" t="e">
        <f>VLOOKUP(#REF!,Sheet1!$A$4:$H$2722,7,1)</f>
        <v>#REF!</v>
      </c>
      <c r="D456" s="618" t="e">
        <f>VLOOKUP(#REF!,Sheet1!$A$4:$H$2722,7,1)</f>
        <v>#REF!</v>
      </c>
      <c r="E456" s="68" t="str">
        <f>IFERROR(VLOOKUP(A456,Sheet1!$A$4:$N$2722,7,1),"-")</f>
        <v>rol</v>
      </c>
      <c r="F456" s="241">
        <f>IFERROR(VLOOKUP(A456,Sheet1!$A$4:$N$2722,9,1),"-")</f>
        <v>0</v>
      </c>
      <c r="G456" s="242">
        <f>IFERROR(VLOOKUP(A456,Sheet1!$A$4:$N$2722,10,1),"-")</f>
        <v>0</v>
      </c>
      <c r="H456" s="66">
        <f>IFERROR(VLOOKUP(A456,Sheet1!$A$4:$N$2722,11,1),"-")</f>
        <v>1000</v>
      </c>
      <c r="I456" s="67">
        <f>IFERROR(VLOOKUP($A456,Sheet1!$A$4:$H$2722,8,1),"-")</f>
        <v>139.76</v>
      </c>
      <c r="J456" s="154">
        <f>I456-(I456*Cuprins!$H$11)</f>
        <v>139.76</v>
      </c>
      <c r="L456" s="648"/>
    </row>
    <row r="457" spans="1:12" ht="15" customHeight="1" x14ac:dyDescent="0.3">
      <c r="A457" s="105" t="s">
        <v>2994</v>
      </c>
      <c r="B457" s="594" t="str">
        <f>IFERROR(VLOOKUP(A457,Sheet1!$A$4:$H$2722,5,0),"-")</f>
        <v>-</v>
      </c>
      <c r="C457" s="595" t="e">
        <f>VLOOKUP(#REF!,Sheet1!$A$4:$H$2722,7,1)</f>
        <v>#REF!</v>
      </c>
      <c r="D457" s="596" t="e">
        <f>VLOOKUP(#REF!,Sheet1!$A$4:$H$2722,7,1)</f>
        <v>#REF!</v>
      </c>
      <c r="E457" s="31" t="str">
        <f>IFERROR(VLOOKUP(A457,Sheet1!$A$4:$N$2722,7,1),"-")</f>
        <v>-</v>
      </c>
      <c r="F457" s="39" t="str">
        <f>IFERROR(VLOOKUP(A457,Sheet1!$A$4:$N$2722,9,1),"-")</f>
        <v>-</v>
      </c>
      <c r="G457" s="58" t="str">
        <f>IFERROR(VLOOKUP(A457,Sheet1!$A$4:$N$2722,10,1),"-")</f>
        <v>-</v>
      </c>
      <c r="H457" s="39" t="str">
        <f>IFERROR(VLOOKUP(A457,Sheet1!$A$4:$N$2722,11,1),"-")</f>
        <v>-</v>
      </c>
      <c r="I457" s="26" t="str">
        <f>IFERROR(VLOOKUP($A457,Sheet1!$A$4:$H$2722,8,1),"-")</f>
        <v>-</v>
      </c>
      <c r="J457" s="146" t="str">
        <f>IFERROR(VLOOKUP($A457,Sheet1!$A$4:$H$2722,8,1),"-")</f>
        <v>-</v>
      </c>
      <c r="L457" s="648"/>
    </row>
    <row r="458" spans="1:12" ht="15" customHeight="1" x14ac:dyDescent="0.3">
      <c r="A458" s="108" t="s">
        <v>2994</v>
      </c>
      <c r="B458" s="610" t="str">
        <f>IFERROR(VLOOKUP(A458,Sheet1!$A$4:$H$2722,5,0),"-")</f>
        <v>-</v>
      </c>
      <c r="C458" s="597" t="e">
        <f>VLOOKUP(#REF!,Sheet1!$A$4:$H$2722,7,1)</f>
        <v>#REF!</v>
      </c>
      <c r="D458" s="622" t="e">
        <f>VLOOKUP(#REF!,Sheet1!$A$4:$H$2722,7,1)</f>
        <v>#REF!</v>
      </c>
      <c r="E458" s="45" t="str">
        <f>IFERROR(VLOOKUP(A458,Sheet1!$A$4:$N$2722,7,1),"-")</f>
        <v>-</v>
      </c>
      <c r="F458" s="64" t="str">
        <f>IFERROR(VLOOKUP(A458,Sheet1!$A$4:$N$2722,9,1),"-")</f>
        <v>-</v>
      </c>
      <c r="G458" s="64" t="str">
        <f>IFERROR(VLOOKUP(A458,Sheet1!$A$4:$N$2722,10,1),"-")</f>
        <v>-</v>
      </c>
      <c r="H458" s="64" t="str">
        <f>IFERROR(VLOOKUP(A458,Sheet1!$A$4:$N$2722,11,1),"-")</f>
        <v>-</v>
      </c>
      <c r="I458" s="43" t="str">
        <f>IFERROR(VLOOKUP($A458,Sheet1!$A$4:$H$2722,8,1),"-")</f>
        <v>-</v>
      </c>
      <c r="J458" s="148" t="str">
        <f>IFERROR(VLOOKUP($A458,Sheet1!$A$4:$H$2722,8,1),"-")</f>
        <v>-</v>
      </c>
      <c r="L458" s="648"/>
    </row>
    <row r="459" spans="1:12" ht="15" customHeight="1" x14ac:dyDescent="0.3">
      <c r="A459" s="158"/>
      <c r="B459" s="159"/>
      <c r="C459" s="159"/>
      <c r="D459" s="159"/>
      <c r="E459" s="160"/>
      <c r="F459" s="161"/>
      <c r="G459" s="161"/>
      <c r="H459" s="161"/>
      <c r="I459" s="126"/>
      <c r="J459" s="162"/>
      <c r="L459" s="648"/>
    </row>
    <row r="460" spans="1:12" ht="15" customHeight="1" x14ac:dyDescent="0.3">
      <c r="A460" s="158"/>
      <c r="B460" s="159"/>
      <c r="C460" s="159"/>
      <c r="D460" s="159"/>
      <c r="E460" s="160"/>
      <c r="F460" s="161"/>
      <c r="G460" s="161"/>
      <c r="H460" s="161"/>
      <c r="I460" s="126"/>
      <c r="J460" s="162"/>
      <c r="L460" s="648"/>
    </row>
    <row r="461" spans="1:12" ht="15" customHeight="1" x14ac:dyDescent="0.3">
      <c r="A461" s="158"/>
      <c r="B461" s="159"/>
      <c r="C461" s="159"/>
      <c r="D461" s="159"/>
      <c r="E461" s="160"/>
      <c r="F461" s="161"/>
      <c r="G461" s="161"/>
      <c r="H461" s="161"/>
      <c r="I461" s="126"/>
      <c r="J461" s="162"/>
      <c r="L461" s="648"/>
    </row>
    <row r="462" spans="1:12" ht="15" customHeight="1" x14ac:dyDescent="0.3">
      <c r="A462" s="158"/>
      <c r="B462" s="159"/>
      <c r="C462" s="159"/>
      <c r="D462" s="159"/>
      <c r="E462" s="160"/>
      <c r="F462" s="161"/>
      <c r="G462" s="161"/>
      <c r="H462" s="161"/>
      <c r="I462" s="126"/>
      <c r="J462" s="162"/>
      <c r="L462" s="648"/>
    </row>
    <row r="463" spans="1:12" ht="15" customHeight="1" x14ac:dyDescent="0.3">
      <c r="A463" s="158"/>
      <c r="B463" s="159"/>
      <c r="C463" s="159"/>
      <c r="D463" s="159"/>
      <c r="E463" s="160"/>
      <c r="F463" s="161"/>
      <c r="G463" s="161"/>
      <c r="H463" s="161"/>
      <c r="I463" s="126"/>
      <c r="J463" s="162"/>
      <c r="L463" s="648"/>
    </row>
    <row r="464" spans="1:12" ht="15" customHeight="1" x14ac:dyDescent="0.3">
      <c r="A464" s="158"/>
      <c r="B464" s="159"/>
      <c r="C464" s="159"/>
      <c r="D464" s="159"/>
      <c r="E464" s="160"/>
      <c r="F464" s="161"/>
      <c r="G464" s="161"/>
      <c r="H464" s="161"/>
      <c r="I464" s="126"/>
      <c r="J464" s="162"/>
      <c r="L464" s="648"/>
    </row>
    <row r="465" spans="1:12" ht="15" customHeight="1" x14ac:dyDescent="0.3">
      <c r="A465" s="158"/>
      <c r="B465" s="159"/>
      <c r="C465" s="159"/>
      <c r="D465" s="159"/>
      <c r="E465" s="160"/>
      <c r="F465" s="161"/>
      <c r="G465" s="161"/>
      <c r="H465" s="161"/>
      <c r="I465" s="126"/>
      <c r="J465" s="162"/>
      <c r="L465" s="648"/>
    </row>
    <row r="466" spans="1:12" ht="15" customHeight="1" x14ac:dyDescent="0.3">
      <c r="A466" s="158"/>
      <c r="B466" s="159"/>
      <c r="C466" s="159"/>
      <c r="D466" s="159"/>
      <c r="E466" s="160"/>
      <c r="F466" s="161"/>
      <c r="G466" s="161"/>
      <c r="H466" s="161"/>
      <c r="I466" s="126"/>
      <c r="J466" s="162"/>
      <c r="L466" s="648"/>
    </row>
    <row r="467" spans="1:12" ht="15" customHeight="1" x14ac:dyDescent="0.3">
      <c r="A467" s="158"/>
      <c r="B467" s="159"/>
      <c r="C467" s="159"/>
      <c r="D467" s="159"/>
      <c r="E467" s="160"/>
      <c r="F467" s="161"/>
      <c r="G467" s="161"/>
      <c r="H467" s="161"/>
      <c r="I467" s="126"/>
      <c r="J467" s="162"/>
      <c r="L467" s="648"/>
    </row>
    <row r="468" spans="1:12" ht="15" customHeight="1" x14ac:dyDescent="0.3">
      <c r="A468" s="158"/>
      <c r="B468" s="159"/>
      <c r="C468" s="159"/>
      <c r="D468" s="159"/>
      <c r="E468" s="160"/>
      <c r="F468" s="161"/>
      <c r="G468" s="161"/>
      <c r="H468" s="161"/>
      <c r="I468" s="126"/>
      <c r="J468" s="162"/>
      <c r="L468" s="648"/>
    </row>
    <row r="469" spans="1:12" ht="15" customHeight="1" x14ac:dyDescent="0.3">
      <c r="A469" s="158"/>
      <c r="B469" s="159"/>
      <c r="C469" s="159"/>
      <c r="D469" s="159"/>
      <c r="E469" s="160"/>
      <c r="F469" s="161"/>
      <c r="G469" s="161"/>
      <c r="H469" s="161"/>
      <c r="I469" s="126"/>
      <c r="J469" s="162"/>
      <c r="L469" s="648"/>
    </row>
    <row r="470" spans="1:12" ht="15" customHeight="1" x14ac:dyDescent="0.3">
      <c r="A470" s="158"/>
      <c r="B470" s="159"/>
      <c r="C470" s="159"/>
      <c r="D470" s="159"/>
      <c r="E470" s="160"/>
      <c r="F470" s="161"/>
      <c r="G470" s="161"/>
      <c r="H470" s="161"/>
      <c r="I470" s="126"/>
      <c r="J470" s="162"/>
      <c r="L470" s="647" t="s">
        <v>2995</v>
      </c>
    </row>
    <row r="471" spans="1:12" ht="15" customHeight="1" x14ac:dyDescent="0.3">
      <c r="L471" s="647"/>
    </row>
    <row r="472" spans="1:12" ht="15" customHeight="1" x14ac:dyDescent="0.3">
      <c r="A472" s="667"/>
      <c r="B472" s="669" t="s">
        <v>3067</v>
      </c>
      <c r="C472" s="669"/>
      <c r="D472" s="669"/>
      <c r="E472" s="669"/>
      <c r="F472" s="669"/>
      <c r="G472" s="669"/>
      <c r="H472" s="669"/>
      <c r="I472" s="671"/>
      <c r="J472" s="672"/>
      <c r="L472" s="647"/>
    </row>
    <row r="473" spans="1:12" ht="15" customHeight="1" x14ac:dyDescent="0.3">
      <c r="A473" s="668"/>
      <c r="B473" s="670"/>
      <c r="C473" s="670"/>
      <c r="D473" s="670"/>
      <c r="E473" s="670"/>
      <c r="F473" s="670"/>
      <c r="G473" s="670"/>
      <c r="H473" s="670"/>
      <c r="I473" s="673"/>
      <c r="J473" s="674"/>
      <c r="L473" s="647"/>
    </row>
    <row r="474" spans="1:12" ht="15" customHeight="1" x14ac:dyDescent="0.3">
      <c r="A474" s="520" t="s">
        <v>2989</v>
      </c>
      <c r="B474" s="630" t="s">
        <v>2996</v>
      </c>
      <c r="C474" s="631"/>
      <c r="D474" s="631"/>
      <c r="E474" s="636" t="s">
        <v>3035</v>
      </c>
      <c r="F474" s="639" t="s">
        <v>2991</v>
      </c>
      <c r="G474" s="639" t="s">
        <v>2990</v>
      </c>
      <c r="H474" s="642" t="s">
        <v>3010</v>
      </c>
      <c r="I474" s="497" t="s">
        <v>3430</v>
      </c>
      <c r="J474" s="645" t="s">
        <v>3431</v>
      </c>
      <c r="L474" s="647"/>
    </row>
    <row r="475" spans="1:12" ht="15" customHeight="1" x14ac:dyDescent="0.3">
      <c r="A475" s="521"/>
      <c r="B475" s="632"/>
      <c r="C475" s="633"/>
      <c r="D475" s="633"/>
      <c r="E475" s="637"/>
      <c r="F475" s="640"/>
      <c r="G475" s="640"/>
      <c r="H475" s="643"/>
      <c r="I475" s="499"/>
      <c r="J475" s="646"/>
      <c r="L475" s="647"/>
    </row>
    <row r="476" spans="1:12" ht="15" customHeight="1" x14ac:dyDescent="0.3">
      <c r="A476" s="521"/>
      <c r="B476" s="634"/>
      <c r="C476" s="635"/>
      <c r="D476" s="635"/>
      <c r="E476" s="638"/>
      <c r="F476" s="641"/>
      <c r="G476" s="641"/>
      <c r="H476" s="644"/>
      <c r="I476" s="499"/>
      <c r="J476" s="646"/>
      <c r="L476" s="647"/>
    </row>
    <row r="477" spans="1:12" ht="15" customHeight="1" x14ac:dyDescent="0.3">
      <c r="A477" s="118">
        <f>Sheet1!A113</f>
        <v>102021109000</v>
      </c>
      <c r="B477" s="603" t="str">
        <f>IFERROR(VLOOKUP(A477,Sheet1!$A$4:$H$2722,5,0),"-")</f>
        <v>Placa Nida Flex 6,5 x 1200 x 2600</v>
      </c>
      <c r="C477" s="604" t="e">
        <f>VLOOKUP(#REF!,Sheet1!$A$4:$H$2722,7,1)</f>
        <v>#REF!</v>
      </c>
      <c r="D477" s="605" t="e">
        <f>VLOOKUP(#REF!,Sheet1!$A$4:$H$2722,7,1)</f>
        <v>#REF!</v>
      </c>
      <c r="E477" s="14" t="str">
        <f>IFERROR(VLOOKUP(A477,Sheet1!$A$4:$N$2722,7,1),"-")</f>
        <v xml:space="preserve">mp </v>
      </c>
      <c r="F477" s="47">
        <f>IFERROR(VLOOKUP(A477,Sheet1!$A$4:$N$2722,9,1),"-")</f>
        <v>6.5</v>
      </c>
      <c r="G477" s="47">
        <f>IFERROR(VLOOKUP(A477,Sheet1!$A$4:$N$2722,10,1),"-")</f>
        <v>1200</v>
      </c>
      <c r="H477" s="48">
        <f>IFERROR(VLOOKUP(A477,Sheet1!$A$4:$N$2722,11,1),"-")</f>
        <v>2600</v>
      </c>
      <c r="I477" s="15">
        <f>IFERROR(VLOOKUP($A477,Sheet1!$A$4:$H$2722,8,1),"-")</f>
        <v>31.05</v>
      </c>
      <c r="J477" s="153">
        <f>I477-(I477*Cuprins!$H$11)</f>
        <v>31.05</v>
      </c>
      <c r="L477" s="647"/>
    </row>
    <row r="478" spans="1:12" ht="15" customHeight="1" x14ac:dyDescent="0.3">
      <c r="A478" s="119" t="s">
        <v>2994</v>
      </c>
      <c r="B478" s="600" t="str">
        <f>IFERROR(VLOOKUP(A478,Sheet1!$A$4:$H$2722,5,0),"-")</f>
        <v>-</v>
      </c>
      <c r="C478" s="600" t="e">
        <f>VLOOKUP(#REF!,Sheet1!$A$4:$H$2722,7,1)</f>
        <v>#REF!</v>
      </c>
      <c r="D478" s="601" t="e">
        <f>VLOOKUP(#REF!,Sheet1!$A$4:$H$2722,7,1)</f>
        <v>#REF!</v>
      </c>
      <c r="E478" s="32" t="str">
        <f>IFERROR(VLOOKUP(A478,Sheet1!$A$4:$N$2722,7,1),"-")</f>
        <v>-</v>
      </c>
      <c r="F478" s="52" t="str">
        <f>IFERROR(VLOOKUP(A478,Sheet1!$A$4:$N$2722,9,1),"-")</f>
        <v>-</v>
      </c>
      <c r="G478" s="53" t="str">
        <f>IFERROR(VLOOKUP(A478,Sheet1!$A$4:$N$2722,10,1),"-")</f>
        <v>-</v>
      </c>
      <c r="H478" s="54" t="str">
        <f>IFERROR(VLOOKUP(A478,Sheet1!$A$4:$N$2722,11,1),"-")</f>
        <v>-</v>
      </c>
      <c r="I478" s="34" t="str">
        <f>IFERROR(VLOOKUP($A478,Sheet1!$A$4:$H$2722,8,1),"-")</f>
        <v>-</v>
      </c>
      <c r="J478" s="156" t="str">
        <f>IFERROR(VLOOKUP($A478,Sheet1!$A$4:$H$2722,8,1),"-")</f>
        <v>-</v>
      </c>
      <c r="L478" s="647"/>
    </row>
    <row r="479" spans="1:12" ht="15" customHeight="1" x14ac:dyDescent="0.3">
      <c r="L479" s="647"/>
    </row>
    <row r="480" spans="1:12" ht="15" customHeight="1" x14ac:dyDescent="0.3">
      <c r="A480" s="667"/>
      <c r="B480" s="669" t="s">
        <v>3068</v>
      </c>
      <c r="C480" s="669"/>
      <c r="D480" s="669"/>
      <c r="E480" s="669"/>
      <c r="F480" s="669"/>
      <c r="G480" s="669"/>
      <c r="H480" s="669"/>
      <c r="I480" s="671"/>
      <c r="J480" s="672"/>
      <c r="L480" s="647"/>
    </row>
    <row r="481" spans="1:12" ht="15" customHeight="1" x14ac:dyDescent="0.3">
      <c r="A481" s="668"/>
      <c r="B481" s="670"/>
      <c r="C481" s="670"/>
      <c r="D481" s="670"/>
      <c r="E481" s="670"/>
      <c r="F481" s="670"/>
      <c r="G481" s="670"/>
      <c r="H481" s="670"/>
      <c r="I481" s="673"/>
      <c r="J481" s="674"/>
      <c r="L481" s="647"/>
    </row>
    <row r="482" spans="1:12" ht="15" customHeight="1" x14ac:dyDescent="0.3">
      <c r="A482" s="520" t="s">
        <v>2989</v>
      </c>
      <c r="B482" s="630" t="s">
        <v>2996</v>
      </c>
      <c r="C482" s="631"/>
      <c r="D482" s="631"/>
      <c r="E482" s="636" t="s">
        <v>3035</v>
      </c>
      <c r="F482" s="639" t="s">
        <v>2991</v>
      </c>
      <c r="G482" s="639" t="s">
        <v>2990</v>
      </c>
      <c r="H482" s="642" t="s">
        <v>3010</v>
      </c>
      <c r="I482" s="497" t="s">
        <v>3430</v>
      </c>
      <c r="J482" s="645" t="s">
        <v>3431</v>
      </c>
      <c r="L482" s="647"/>
    </row>
    <row r="483" spans="1:12" ht="15" customHeight="1" x14ac:dyDescent="0.3">
      <c r="A483" s="521"/>
      <c r="B483" s="632"/>
      <c r="C483" s="633"/>
      <c r="D483" s="633"/>
      <c r="E483" s="637"/>
      <c r="F483" s="640"/>
      <c r="G483" s="640"/>
      <c r="H483" s="643"/>
      <c r="I483" s="499"/>
      <c r="J483" s="646"/>
      <c r="L483" s="647"/>
    </row>
    <row r="484" spans="1:12" ht="15" customHeight="1" x14ac:dyDescent="0.3">
      <c r="A484" s="521"/>
      <c r="B484" s="634"/>
      <c r="C484" s="635"/>
      <c r="D484" s="635"/>
      <c r="E484" s="638"/>
      <c r="F484" s="641"/>
      <c r="G484" s="641"/>
      <c r="H484" s="644"/>
      <c r="I484" s="499"/>
      <c r="J484" s="646"/>
      <c r="L484" s="647"/>
    </row>
    <row r="485" spans="1:12" ht="15" customHeight="1" x14ac:dyDescent="0.3">
      <c r="A485" s="118">
        <f>Sheet1!A112</f>
        <v>102021106000</v>
      </c>
      <c r="B485" s="611" t="str">
        <f>IFERROR(VLOOKUP(A485,Sheet1!$A$4:$H$2722,5,0),"-")</f>
        <v>Pregyroc Air BA13 12,5x1200x3000</v>
      </c>
      <c r="C485" s="612" t="e">
        <f>VLOOKUP(#REF!,Sheet1!$A$4:$H$2722,7,1)</f>
        <v>#REF!</v>
      </c>
      <c r="D485" s="613" t="e">
        <f>VLOOKUP(#REF!,Sheet1!$A$4:$H$2722,7,1)</f>
        <v>#REF!</v>
      </c>
      <c r="E485" s="14" t="str">
        <f>IFERROR(VLOOKUP(A485,Sheet1!$A$4:$N$2722,7,1),"-")</f>
        <v xml:space="preserve">mp </v>
      </c>
      <c r="F485" s="47">
        <f>IFERROR(VLOOKUP(A485,Sheet1!$A$4:$N$2722,9,1),"-")</f>
        <v>12.5</v>
      </c>
      <c r="G485" s="47">
        <f>IFERROR(VLOOKUP(A485,Sheet1!$A$4:$N$2722,10,1),"-")</f>
        <v>1200</v>
      </c>
      <c r="H485" s="48">
        <f>IFERROR(VLOOKUP(A485,Sheet1!$A$4:$N$2722,11,1),"-")</f>
        <v>3000</v>
      </c>
      <c r="I485" s="15">
        <f>IFERROR(VLOOKUP($A485,Sheet1!$A$4:$H$2722,8,1),"-")</f>
        <v>56.91</v>
      </c>
      <c r="J485" s="153">
        <f>I485-(I485*Cuprins!$H$11)</f>
        <v>56.91</v>
      </c>
      <c r="L485" s="494">
        <f t="shared" ref="L485" si="5">L433+1</f>
        <v>14</v>
      </c>
    </row>
    <row r="486" spans="1:12" ht="15" customHeight="1" x14ac:dyDescent="0.3">
      <c r="A486" s="217"/>
      <c r="B486" s="278"/>
      <c r="C486" s="278"/>
      <c r="D486" s="278"/>
      <c r="E486" s="281"/>
      <c r="F486" s="218"/>
      <c r="G486" s="218"/>
      <c r="H486" s="282"/>
      <c r="I486" s="219"/>
      <c r="J486" s="220"/>
      <c r="L486" s="494"/>
    </row>
    <row r="487" spans="1:12" ht="15" customHeight="1" x14ac:dyDescent="0.3">
      <c r="A487" s="1"/>
      <c r="B487" s="84"/>
      <c r="C487" s="4"/>
      <c r="D487" s="4"/>
      <c r="E487" s="4"/>
      <c r="F487" s="4"/>
      <c r="G487" s="4"/>
      <c r="H487" s="5"/>
      <c r="I487" s="3"/>
      <c r="J487" s="144"/>
      <c r="L487" s="648" t="s">
        <v>3001</v>
      </c>
    </row>
    <row r="488" spans="1:12" ht="15" customHeight="1" x14ac:dyDescent="0.3">
      <c r="A488" s="667"/>
      <c r="B488" s="669" t="s">
        <v>3069</v>
      </c>
      <c r="C488" s="669"/>
      <c r="D488" s="669"/>
      <c r="E488" s="669"/>
      <c r="F488" s="669"/>
      <c r="G488" s="669"/>
      <c r="H488" s="669"/>
      <c r="I488" s="671"/>
      <c r="J488" s="672"/>
      <c r="L488" s="648"/>
    </row>
    <row r="489" spans="1:12" ht="15" customHeight="1" x14ac:dyDescent="0.3">
      <c r="A489" s="668"/>
      <c r="B489" s="670"/>
      <c r="C489" s="670"/>
      <c r="D489" s="670"/>
      <c r="E489" s="670"/>
      <c r="F489" s="670"/>
      <c r="G489" s="670"/>
      <c r="H489" s="670"/>
      <c r="I489" s="673"/>
      <c r="J489" s="674"/>
      <c r="L489" s="648"/>
    </row>
    <row r="490" spans="1:12" ht="15" customHeight="1" x14ac:dyDescent="0.3">
      <c r="A490" s="520" t="s">
        <v>2989</v>
      </c>
      <c r="B490" s="630" t="s">
        <v>2996</v>
      </c>
      <c r="C490" s="631"/>
      <c r="D490" s="631"/>
      <c r="E490" s="636" t="s">
        <v>3035</v>
      </c>
      <c r="F490" s="639" t="s">
        <v>2991</v>
      </c>
      <c r="G490" s="639" t="s">
        <v>2990</v>
      </c>
      <c r="H490" s="642" t="s">
        <v>3010</v>
      </c>
      <c r="I490" s="497" t="s">
        <v>3430</v>
      </c>
      <c r="J490" s="645" t="s">
        <v>3431</v>
      </c>
      <c r="L490" s="648"/>
    </row>
    <row r="491" spans="1:12" ht="15" customHeight="1" x14ac:dyDescent="0.3">
      <c r="A491" s="521"/>
      <c r="B491" s="632"/>
      <c r="C491" s="633"/>
      <c r="D491" s="633"/>
      <c r="E491" s="637"/>
      <c r="F491" s="640"/>
      <c r="G491" s="640"/>
      <c r="H491" s="643"/>
      <c r="I491" s="499"/>
      <c r="J491" s="646"/>
      <c r="L491" s="648"/>
    </row>
    <row r="492" spans="1:12" ht="15" customHeight="1" x14ac:dyDescent="0.3">
      <c r="A492" s="521"/>
      <c r="B492" s="634"/>
      <c r="C492" s="635"/>
      <c r="D492" s="635"/>
      <c r="E492" s="638"/>
      <c r="F492" s="641"/>
      <c r="G492" s="641"/>
      <c r="H492" s="644"/>
      <c r="I492" s="499"/>
      <c r="J492" s="646"/>
      <c r="L492" s="648"/>
    </row>
    <row r="493" spans="1:12" ht="15" customHeight="1" x14ac:dyDescent="0.3">
      <c r="A493" s="117">
        <f>Sheet1!A120</f>
        <v>102021600000</v>
      </c>
      <c r="B493" s="577" t="str">
        <f>IFERROR(VLOOKUP(A493,Sheet1!$A$4:$H$2722,5,0),"-")</f>
        <v xml:space="preserve">Placa Nida SONIC C10N8 (Pregybel) </v>
      </c>
      <c r="C493" s="578" t="e">
        <f>VLOOKUP(#REF!,Sheet1!$A$4:$H$2722,7,1)</f>
        <v>#REF!</v>
      </c>
      <c r="D493" s="592" t="e">
        <f>VLOOKUP(#REF!,Sheet1!$A$4:$H$2722,7,1)</f>
        <v>#REF!</v>
      </c>
      <c r="E493" s="30" t="str">
        <f>IFERROR(VLOOKUP(A493,Sheet1!$A$4:$N$2722,7,1),"-")</f>
        <v xml:space="preserve">mp </v>
      </c>
      <c r="F493" s="58">
        <f>IFERROR(VLOOKUP(A493,Sheet1!$A$4:$N$2722,9,1),"-")</f>
        <v>12.5</v>
      </c>
      <c r="G493" s="60">
        <f>IFERROR(VLOOKUP(A493,Sheet1!$A$4:$N$2722,10,1),"-")</f>
        <v>1200</v>
      </c>
      <c r="H493" s="46">
        <f>IFERROR(VLOOKUP(A493,Sheet1!$A$4:$N$2722,11,1),"-")</f>
        <v>2400</v>
      </c>
      <c r="I493" s="26">
        <f>IFERROR(VLOOKUP($A493,Sheet1!$A$4:$H$2722,8,1),"-")</f>
        <v>54.51</v>
      </c>
      <c r="J493" s="146">
        <f>I493-(I493*Cuprins!$H$11)</f>
        <v>54.51</v>
      </c>
      <c r="L493" s="648"/>
    </row>
    <row r="494" spans="1:12" ht="15" customHeight="1" x14ac:dyDescent="0.3">
      <c r="A494" s="107">
        <f>Sheet1!A122</f>
        <v>102021602000</v>
      </c>
      <c r="B494" s="593" t="str">
        <f>IFERROR(VLOOKUP(A494,Sheet1!$A$4:$H$2722,5,0),"-")</f>
        <v>Placa Nida SONIC C8 N0 12,5 mm</v>
      </c>
      <c r="C494" s="593" t="e">
        <f>VLOOKUP(#REF!,Sheet1!$A$4:$H$2722,7,1)</f>
        <v>#REF!</v>
      </c>
      <c r="D494" s="593" t="e">
        <f>VLOOKUP(#REF!,Sheet1!$A$4:$H$2722,7,1)</f>
        <v>#REF!</v>
      </c>
      <c r="E494" s="20" t="str">
        <f>IFERROR(VLOOKUP(A494,Sheet1!$A$4:$N$2722,7,1),"-")</f>
        <v xml:space="preserve">mp </v>
      </c>
      <c r="F494" s="38">
        <f>IFERROR(VLOOKUP(A494,Sheet1!$A$4:$N$2722,9,1),"-")</f>
        <v>12.5</v>
      </c>
      <c r="G494" s="38">
        <f>IFERROR(VLOOKUP(A494,Sheet1!$A$4:$N$2722,10,1),"-")</f>
        <v>1200</v>
      </c>
      <c r="H494" s="38">
        <f>IFERROR(VLOOKUP(A494,Sheet1!$A$4:$N$2722,11,1),"-")</f>
        <v>2400</v>
      </c>
      <c r="I494" s="25">
        <f>IFERROR(VLOOKUP($A494,Sheet1!$A$4:$H$2722,8,1),"-")</f>
        <v>86.65</v>
      </c>
      <c r="J494" s="150">
        <f>I494-(I494*Cuprins!$H$11)</f>
        <v>86.65</v>
      </c>
      <c r="L494" s="648"/>
    </row>
    <row r="495" spans="1:12" ht="15" customHeight="1" x14ac:dyDescent="0.3">
      <c r="A495" s="105"/>
      <c r="B495" s="606" t="str">
        <f>IFERROR(VLOOKUP(A495,Sheet1!$A$4:$H$2722,5,0),"-")</f>
        <v>-</v>
      </c>
      <c r="C495" s="607" t="e">
        <f>VLOOKUP(#REF!,Sheet1!$A$4:$H$2722,7,1)</f>
        <v>#REF!</v>
      </c>
      <c r="D495" s="608" t="e">
        <f>VLOOKUP(#REF!,Sheet1!$A$4:$H$2722,7,1)</f>
        <v>#REF!</v>
      </c>
      <c r="E495" s="31" t="str">
        <f>IFERROR(VLOOKUP(A495,Sheet1!$A$4:$N$2722,7,1),"-")</f>
        <v>-</v>
      </c>
      <c r="F495" s="39" t="str">
        <f>IFERROR(VLOOKUP(A495,Sheet1!$A$4:$N$2722,9,1),"-")</f>
        <v>-</v>
      </c>
      <c r="G495" s="58" t="str">
        <f>IFERROR(VLOOKUP(A495,Sheet1!$A$4:$N$2722,10,1),"-")</f>
        <v>-</v>
      </c>
      <c r="H495" s="39" t="str">
        <f>IFERROR(VLOOKUP(A495,Sheet1!$A$4:$N$2722,11,1),"-")</f>
        <v>-</v>
      </c>
      <c r="I495" s="26" t="str">
        <f>IFERROR(VLOOKUP($A495,Sheet1!$A$4:$H$2722,8,1),"-")</f>
        <v>-</v>
      </c>
      <c r="J495" s="146" t="str">
        <f>IFERROR(VLOOKUP($A495,Sheet1!$A$4:$H$2722,8,1),"-")</f>
        <v>-</v>
      </c>
      <c r="L495" s="648"/>
    </row>
    <row r="496" spans="1:12" ht="15" customHeight="1" x14ac:dyDescent="0.3">
      <c r="A496" s="108"/>
      <c r="B496" s="597" t="str">
        <f>IFERROR(VLOOKUP(A496,Sheet1!$A$4:$H$2722,5,0),"-")</f>
        <v>-</v>
      </c>
      <c r="C496" s="597" t="e">
        <f>VLOOKUP(#REF!,Sheet1!$A$4:$H$2722,7,1)</f>
        <v>#REF!</v>
      </c>
      <c r="D496" s="597" t="e">
        <f>VLOOKUP(#REF!,Sheet1!$A$4:$H$2722,7,1)</f>
        <v>#REF!</v>
      </c>
      <c r="E496" s="27" t="str">
        <f>IFERROR(VLOOKUP(A496,Sheet1!$A$4:$N$2722,7,1),"-")</f>
        <v>-</v>
      </c>
      <c r="F496" s="35" t="str">
        <f>IFERROR(VLOOKUP(A496,Sheet1!$A$4:$N$2722,9,1),"-")</f>
        <v>-</v>
      </c>
      <c r="G496" s="35" t="str">
        <f>IFERROR(VLOOKUP(A496,Sheet1!$A$4:$N$2722,10,1),"-")</f>
        <v>-</v>
      </c>
      <c r="H496" s="35" t="str">
        <f>IFERROR(VLOOKUP(A496,Sheet1!$A$4:$N$2722,11,1),"-")</f>
        <v>-</v>
      </c>
      <c r="I496" s="29" t="str">
        <f>IFERROR(VLOOKUP($A496,Sheet1!$A$4:$H$2722,8,1),"-")</f>
        <v>-</v>
      </c>
      <c r="J496" s="152" t="str">
        <f>IFERROR(VLOOKUP($A496,Sheet1!$A$4:$H$2722,8,1),"-")</f>
        <v>-</v>
      </c>
      <c r="L496" s="648"/>
    </row>
    <row r="497" spans="1:12" ht="15" customHeight="1" x14ac:dyDescent="0.3">
      <c r="A497" s="13"/>
      <c r="C497" s="13"/>
      <c r="D497" s="13"/>
      <c r="E497" s="13"/>
      <c r="F497" s="13"/>
      <c r="H497" s="13"/>
      <c r="I497" s="13"/>
      <c r="J497" s="149"/>
      <c r="L497" s="648"/>
    </row>
    <row r="498" spans="1:12" ht="15" customHeight="1" x14ac:dyDescent="0.3">
      <c r="A498" s="667"/>
      <c r="B498" s="669" t="s">
        <v>3070</v>
      </c>
      <c r="C498" s="669"/>
      <c r="D498" s="669"/>
      <c r="E498" s="669"/>
      <c r="F498" s="669"/>
      <c r="G498" s="669"/>
      <c r="H498" s="669"/>
      <c r="I498" s="671"/>
      <c r="J498" s="672"/>
      <c r="L498" s="648"/>
    </row>
    <row r="499" spans="1:12" ht="15" customHeight="1" x14ac:dyDescent="0.3">
      <c r="A499" s="668"/>
      <c r="B499" s="670"/>
      <c r="C499" s="670"/>
      <c r="D499" s="670"/>
      <c r="E499" s="670"/>
      <c r="F499" s="670"/>
      <c r="G499" s="670"/>
      <c r="H499" s="670"/>
      <c r="I499" s="673"/>
      <c r="J499" s="674"/>
      <c r="L499" s="648"/>
    </row>
    <row r="500" spans="1:12" ht="15" customHeight="1" x14ac:dyDescent="0.3">
      <c r="A500" s="520" t="s">
        <v>2989</v>
      </c>
      <c r="B500" s="630" t="s">
        <v>2996</v>
      </c>
      <c r="C500" s="631"/>
      <c r="D500" s="631"/>
      <c r="E500" s="636" t="s">
        <v>3035</v>
      </c>
      <c r="F500" s="639" t="s">
        <v>2991</v>
      </c>
      <c r="G500" s="639" t="s">
        <v>2990</v>
      </c>
      <c r="H500" s="642" t="s">
        <v>3010</v>
      </c>
      <c r="I500" s="497" t="s">
        <v>3430</v>
      </c>
      <c r="J500" s="645" t="s">
        <v>3431</v>
      </c>
      <c r="L500" s="648"/>
    </row>
    <row r="501" spans="1:12" ht="15" customHeight="1" x14ac:dyDescent="0.3">
      <c r="A501" s="521"/>
      <c r="B501" s="632"/>
      <c r="C501" s="633"/>
      <c r="D501" s="633"/>
      <c r="E501" s="637"/>
      <c r="F501" s="640"/>
      <c r="G501" s="640"/>
      <c r="H501" s="643"/>
      <c r="I501" s="499"/>
      <c r="J501" s="646"/>
      <c r="L501" s="648"/>
    </row>
    <row r="502" spans="1:12" ht="15" customHeight="1" x14ac:dyDescent="0.3">
      <c r="A502" s="521"/>
      <c r="B502" s="634"/>
      <c r="C502" s="635"/>
      <c r="D502" s="635"/>
      <c r="E502" s="638"/>
      <c r="F502" s="641"/>
      <c r="G502" s="641"/>
      <c r="H502" s="644"/>
      <c r="I502" s="499"/>
      <c r="J502" s="646"/>
      <c r="L502" s="648"/>
    </row>
    <row r="503" spans="1:12" ht="15" customHeight="1" x14ac:dyDescent="0.3">
      <c r="A503" s="118">
        <f>Sheet1!A121</f>
        <v>102021601000</v>
      </c>
      <c r="B503" s="577" t="str">
        <f>IFERROR(VLOOKUP(A503,Sheet1!$A$4:$H$2722,5,0),"-")</f>
        <v>Placa Nida SONIC R8/12n0-C 12,5 mm</v>
      </c>
      <c r="C503" s="578" t="e">
        <f>VLOOKUP(#REF!,Sheet1!$A$4:$H$2722,7,1)</f>
        <v>#REF!</v>
      </c>
      <c r="D503" s="592" t="e">
        <f>VLOOKUP(#REF!,Sheet1!$A$4:$H$2722,7,1)</f>
        <v>#REF!</v>
      </c>
      <c r="E503" s="36" t="str">
        <f>IFERROR(VLOOKUP(A503,Sheet1!$A$4:$N$2722,7,1),"-")</f>
        <v xml:space="preserve">mp </v>
      </c>
      <c r="F503" s="58">
        <f>IFERROR(VLOOKUP(A503,Sheet1!$A$4:$N$2722,9,1),"-")</f>
        <v>12.5</v>
      </c>
      <c r="G503" s="60">
        <f>IFERROR(VLOOKUP(A503,Sheet1!$A$4:$N$2722,10,1),"-")</f>
        <v>1200</v>
      </c>
      <c r="H503" s="46">
        <f>IFERROR(VLOOKUP(A503,Sheet1!$A$4:$N$2722,11,1),"-")</f>
        <v>2400</v>
      </c>
      <c r="I503" s="26">
        <f>IFERROR(VLOOKUP($A503,Sheet1!$A$4:$H$2722,8,1),"-")</f>
        <v>86.65</v>
      </c>
      <c r="J503" s="146">
        <f>I503-(I503*Cuprins!$H$11)</f>
        <v>86.65</v>
      </c>
      <c r="L503" s="648"/>
    </row>
    <row r="504" spans="1:12" ht="15" customHeight="1" x14ac:dyDescent="0.3">
      <c r="A504" s="107">
        <f>Sheet1!A123</f>
        <v>102021603000</v>
      </c>
      <c r="B504" s="593" t="str">
        <f>IFERROR(VLOOKUP(A504,Sheet1!$A$4:$H$2722,5,0),"-")</f>
        <v>Placa Pregybel R15 N1 1200x2400 mm</v>
      </c>
      <c r="C504" s="593" t="e">
        <f>VLOOKUP(#REF!,Sheet1!$A$4:$H$2722,7,1)</f>
        <v>#REF!</v>
      </c>
      <c r="D504" s="593" t="e">
        <f>VLOOKUP(#REF!,Sheet1!$A$4:$H$2722,7,1)</f>
        <v>#REF!</v>
      </c>
      <c r="E504" s="21" t="str">
        <f>IFERROR(VLOOKUP(A504,Sheet1!$A$4:$N$2722,7,1),"-")</f>
        <v xml:space="preserve">mp </v>
      </c>
      <c r="F504" s="38">
        <f>IFERROR(VLOOKUP(A504,Sheet1!$A$4:$N$2722,9,1),"-")</f>
        <v>12.5</v>
      </c>
      <c r="G504" s="38">
        <f>IFERROR(VLOOKUP(A504,Sheet1!$A$4:$N$2722,10,1),"-")</f>
        <v>1200</v>
      </c>
      <c r="H504" s="38">
        <f>IFERROR(VLOOKUP(A504,Sheet1!$A$4:$N$2722,11,1),"-")</f>
        <v>2400</v>
      </c>
      <c r="I504" s="25">
        <f>IFERROR(VLOOKUP($A504,Sheet1!$A$4:$H$2722,8,1),"-")</f>
        <v>54.51</v>
      </c>
      <c r="J504" s="150">
        <f>I504-(I504*Cuprins!$H$11)</f>
        <v>54.51</v>
      </c>
      <c r="L504" s="648"/>
    </row>
    <row r="505" spans="1:12" ht="15" customHeight="1" x14ac:dyDescent="0.3">
      <c r="A505" s="118">
        <f>Sheet1!A124</f>
        <v>102021604000</v>
      </c>
      <c r="B505" s="577" t="str">
        <f>IFERROR(VLOOKUP(A505,Sheet1!$A$4:$H$2722,5,0),"-")</f>
        <v>Placa Nida SONIC R10/N0 12,5 mm</v>
      </c>
      <c r="C505" s="578" t="e">
        <f>VLOOKUP(#REF!,Sheet1!$A$4:$H$2722,7,1)</f>
        <v>#REF!</v>
      </c>
      <c r="D505" s="592" t="e">
        <f>VLOOKUP(#REF!,Sheet1!$A$4:$H$2722,7,1)</f>
        <v>#REF!</v>
      </c>
      <c r="E505" s="36" t="str">
        <f>IFERROR(VLOOKUP(A505,Sheet1!$A$4:$N$2722,7,1),"-")</f>
        <v xml:space="preserve">mp </v>
      </c>
      <c r="F505" s="58">
        <f>IFERROR(VLOOKUP(A505,Sheet1!$A$4:$N$2722,9,1),"-")</f>
        <v>12.5</v>
      </c>
      <c r="G505" s="60">
        <f>IFERROR(VLOOKUP(A505,Sheet1!$A$4:$N$2722,10,1),"-")</f>
        <v>1200</v>
      </c>
      <c r="H505" s="46">
        <f>IFERROR(VLOOKUP(A505,Sheet1!$A$4:$N$2722,11,1),"-")</f>
        <v>2400</v>
      </c>
      <c r="I505" s="26">
        <f>IFERROR(VLOOKUP($A505,Sheet1!$A$4:$H$2722,8,1),"-")</f>
        <v>86.65</v>
      </c>
      <c r="J505" s="146">
        <f>I505-(I505*Cuprins!$H$11)</f>
        <v>86.65</v>
      </c>
      <c r="L505" s="648"/>
    </row>
    <row r="506" spans="1:12" ht="15" customHeight="1" x14ac:dyDescent="0.3">
      <c r="A506" s="108"/>
      <c r="B506" s="597" t="str">
        <f>IFERROR(VLOOKUP(A506,Sheet1!$A$4:$H$2722,5,0),"-")</f>
        <v>-</v>
      </c>
      <c r="C506" s="597" t="e">
        <f>VLOOKUP(#REF!,Sheet1!$A$4:$H$2722,7,1)</f>
        <v>#REF!</v>
      </c>
      <c r="D506" s="597" t="e">
        <f>VLOOKUP(#REF!,Sheet1!$A$4:$H$2722,7,1)</f>
        <v>#REF!</v>
      </c>
      <c r="E506" s="27" t="str">
        <f>IFERROR(VLOOKUP(A506,Sheet1!$A$4:$N$2722,7,1),"-")</f>
        <v>-</v>
      </c>
      <c r="F506" s="35" t="str">
        <f>IFERROR(VLOOKUP(A506,Sheet1!$A$4:$N$2722,9,1),"-")</f>
        <v>-</v>
      </c>
      <c r="G506" s="35" t="str">
        <f>IFERROR(VLOOKUP(A506,Sheet1!$A$4:$N$2722,10,1),"-")</f>
        <v>-</v>
      </c>
      <c r="H506" s="35" t="str">
        <f>IFERROR(VLOOKUP(A506,Sheet1!$A$4:$N$2722,11,1),"-")</f>
        <v>-</v>
      </c>
      <c r="I506" s="29" t="str">
        <f>IFERROR(VLOOKUP($A506,Sheet1!$A$4:$H$2722,8,1),"-")</f>
        <v>-</v>
      </c>
      <c r="J506" s="152" t="str">
        <f>IFERROR(VLOOKUP($A506,Sheet1!$A$4:$H$2722,8,1),"-")</f>
        <v>-</v>
      </c>
      <c r="L506" s="648"/>
    </row>
    <row r="507" spans="1:12" ht="15" customHeight="1" x14ac:dyDescent="0.3">
      <c r="L507" s="648"/>
    </row>
    <row r="508" spans="1:12" ht="15" customHeight="1" x14ac:dyDescent="0.3">
      <c r="A508" s="667"/>
      <c r="B508" s="669" t="s">
        <v>3071</v>
      </c>
      <c r="C508" s="669"/>
      <c r="D508" s="669"/>
      <c r="E508" s="669"/>
      <c r="F508" s="669"/>
      <c r="G508" s="669"/>
      <c r="H508" s="669"/>
      <c r="I508" s="671"/>
      <c r="J508" s="672"/>
      <c r="L508" s="648"/>
    </row>
    <row r="509" spans="1:12" ht="15" customHeight="1" x14ac:dyDescent="0.3">
      <c r="A509" s="668"/>
      <c r="B509" s="670"/>
      <c r="C509" s="670"/>
      <c r="D509" s="670"/>
      <c r="E509" s="670"/>
      <c r="F509" s="670"/>
      <c r="G509" s="670"/>
      <c r="H509" s="670"/>
      <c r="I509" s="673"/>
      <c r="J509" s="674"/>
      <c r="L509" s="648"/>
    </row>
    <row r="510" spans="1:12" ht="15" customHeight="1" x14ac:dyDescent="0.3">
      <c r="A510" s="520" t="s">
        <v>2989</v>
      </c>
      <c r="B510" s="630" t="s">
        <v>2996</v>
      </c>
      <c r="C510" s="631"/>
      <c r="D510" s="631"/>
      <c r="E510" s="636" t="s">
        <v>3035</v>
      </c>
      <c r="F510" s="639" t="s">
        <v>2991</v>
      </c>
      <c r="G510" s="639" t="s">
        <v>2990</v>
      </c>
      <c r="H510" s="642" t="s">
        <v>3010</v>
      </c>
      <c r="I510" s="497" t="s">
        <v>3430</v>
      </c>
      <c r="J510" s="645" t="s">
        <v>3431</v>
      </c>
      <c r="L510" s="648"/>
    </row>
    <row r="511" spans="1:12" ht="15" customHeight="1" x14ac:dyDescent="0.3">
      <c r="A511" s="521"/>
      <c r="B511" s="632"/>
      <c r="C511" s="633"/>
      <c r="D511" s="633"/>
      <c r="E511" s="637"/>
      <c r="F511" s="640"/>
      <c r="G511" s="640"/>
      <c r="H511" s="643"/>
      <c r="I511" s="499"/>
      <c r="J511" s="646"/>
      <c r="L511" s="648"/>
    </row>
    <row r="512" spans="1:12" ht="15" customHeight="1" x14ac:dyDescent="0.3">
      <c r="A512" s="521"/>
      <c r="B512" s="634"/>
      <c r="C512" s="635"/>
      <c r="D512" s="635"/>
      <c r="E512" s="638"/>
      <c r="F512" s="641"/>
      <c r="G512" s="641"/>
      <c r="H512" s="644"/>
      <c r="I512" s="499"/>
      <c r="J512" s="646"/>
      <c r="L512" s="648"/>
    </row>
    <row r="513" spans="1:12" ht="15" customHeight="1" x14ac:dyDescent="0.3">
      <c r="A513" s="117">
        <f>Sheet1!A125</f>
        <v>102021605000</v>
      </c>
      <c r="B513" s="577" t="str">
        <f>IFERROR(VLOOKUP(A513,Sheet1!$A$4:$H$2722,5,0),"-")</f>
        <v>Placa NIDA FLOOR 18x1200x2430</v>
      </c>
      <c r="C513" s="578" t="e">
        <f>VLOOKUP(#REF!,Sheet1!$A$4:$H$2722,7,1)</f>
        <v>#REF!</v>
      </c>
      <c r="D513" s="592" t="e">
        <f>VLOOKUP(#REF!,Sheet1!$A$4:$H$2722,7,1)</f>
        <v>#REF!</v>
      </c>
      <c r="E513" s="30" t="str">
        <f>IFERROR(VLOOKUP(A513,Sheet1!$A$4:$N$2722,7,1),"-")</f>
        <v xml:space="preserve">mp </v>
      </c>
      <c r="F513" s="58">
        <f>IFERROR(VLOOKUP(A513,Sheet1!$A$4:$N$2722,9,1),"-")</f>
        <v>18</v>
      </c>
      <c r="G513" s="60">
        <f>IFERROR(VLOOKUP(A513,Sheet1!$A$4:$N$2722,10,1),"-")</f>
        <v>1200</v>
      </c>
      <c r="H513" s="46">
        <f>IFERROR(VLOOKUP(A513,Sheet1!$A$4:$N$2722,11,1),"-")</f>
        <v>2430</v>
      </c>
      <c r="I513" s="26">
        <f>IFERROR(VLOOKUP($A513,Sheet1!$A$4:$H$2722,8,1),"-")</f>
        <v>15.01</v>
      </c>
      <c r="J513" s="146">
        <f>I513-(I513*Cuprins!$H$11)</f>
        <v>15.01</v>
      </c>
      <c r="L513" s="648"/>
    </row>
    <row r="514" spans="1:12" ht="15" customHeight="1" x14ac:dyDescent="0.3">
      <c r="A514" s="107">
        <f>Sheet1!A126</f>
        <v>102021700500</v>
      </c>
      <c r="B514" s="598" t="str">
        <f>IFERROR(VLOOKUP(A514,Sheet1!$A$4:$H$2722,5,0),"-")</f>
        <v>Placa Permabase 12,5x1200x2000</v>
      </c>
      <c r="C514" s="593" t="e">
        <f>VLOOKUP(#REF!,Sheet1!$A$4:$H$2722,7,1)</f>
        <v>#REF!</v>
      </c>
      <c r="D514" s="593" t="e">
        <f>VLOOKUP(#REF!,Sheet1!$A$4:$H$2722,7,1)</f>
        <v>#REF!</v>
      </c>
      <c r="E514" s="20" t="str">
        <f>IFERROR(VLOOKUP(A514,Sheet1!$A$4:$N$2722,7,1),"-")</f>
        <v xml:space="preserve">mp </v>
      </c>
      <c r="F514" s="57">
        <f>IFERROR(VLOOKUP(A514,Sheet1!$A$4:$N$2722,9,1),"-")</f>
        <v>12.5</v>
      </c>
      <c r="G514" s="57">
        <f>IFERROR(VLOOKUP(A514,Sheet1!$A$4:$N$2722,10,1),"-")</f>
        <v>1200</v>
      </c>
      <c r="H514" s="57">
        <f>IFERROR(VLOOKUP(A514,Sheet1!$A$4:$N$2722,11,1),"-")</f>
        <v>2000</v>
      </c>
      <c r="I514" s="42">
        <f>IFERROR(VLOOKUP($A514,Sheet1!$A$4:$H$2722,8,1),"-")</f>
        <v>69.22</v>
      </c>
      <c r="J514" s="147">
        <f>I514-(I514*Cuprins!$H$11)</f>
        <v>69.22</v>
      </c>
      <c r="L514" s="648"/>
    </row>
    <row r="515" spans="1:12" ht="15" customHeight="1" x14ac:dyDescent="0.3">
      <c r="A515" s="105">
        <f>Sheet1!A127</f>
        <v>102021701000</v>
      </c>
      <c r="B515" s="594" t="str">
        <f>IFERROR(VLOOKUP(A515,Sheet1!$A$4:$H$2722,5,0),"-")</f>
        <v>PLACA AQUAFIRE 12,5X1200X2000</v>
      </c>
      <c r="C515" s="595" t="e">
        <f>VLOOKUP(#REF!,Sheet1!$A$4:$H$2722,7,1)</f>
        <v>#REF!</v>
      </c>
      <c r="D515" s="596" t="e">
        <f>VLOOKUP(#REF!,Sheet1!$A$4:$H$2722,7,1)</f>
        <v>#REF!</v>
      </c>
      <c r="E515" s="31" t="str">
        <f>IFERROR(VLOOKUP(A515,Sheet1!$A$4:$N$2722,7,1),"-")</f>
        <v xml:space="preserve">mp </v>
      </c>
      <c r="F515" s="39">
        <f>IFERROR(VLOOKUP(A515,Sheet1!$A$4:$N$2722,9,1),"-")</f>
        <v>12.5</v>
      </c>
      <c r="G515" s="58">
        <f>IFERROR(VLOOKUP(A515,Sheet1!$A$4:$N$2722,10,1),"-")</f>
        <v>1200</v>
      </c>
      <c r="H515" s="39">
        <f>IFERROR(VLOOKUP(A515,Sheet1!$A$4:$N$2722,11,1),"-")</f>
        <v>2000</v>
      </c>
      <c r="I515" s="26">
        <f>IFERROR(VLOOKUP($A515,Sheet1!$A$4:$H$2722,8,1),"-")</f>
        <v>78.66</v>
      </c>
      <c r="J515" s="146">
        <f>I515-(I515*Cuprins!$H$11)</f>
        <v>78.66</v>
      </c>
      <c r="L515" s="648"/>
    </row>
    <row r="516" spans="1:12" ht="15" customHeight="1" x14ac:dyDescent="0.3">
      <c r="A516" s="107">
        <f>Sheet1!A128</f>
        <v>102021701500</v>
      </c>
      <c r="B516" s="598" t="str">
        <f>IFERROR(VLOOKUP(A516,Sheet1!$A$4:$H$2722,5,0),"-")</f>
        <v>PLACA LADURA 12,5x1200x2600</v>
      </c>
      <c r="C516" s="593" t="e">
        <f>VLOOKUP(#REF!,Sheet1!$A$4:$H$2722,7,1)</f>
        <v>#REF!</v>
      </c>
      <c r="D516" s="599" t="e">
        <f>VLOOKUP(#REF!,Sheet1!$A$4:$H$2722,7,1)</f>
        <v>#REF!</v>
      </c>
      <c r="E516" s="20" t="str">
        <f>IFERROR(VLOOKUP(A516,Sheet1!$A$4:$N$2722,7,1),"-")</f>
        <v xml:space="preserve">mp </v>
      </c>
      <c r="F516" s="56">
        <f>IFERROR(VLOOKUP(A516,Sheet1!$A$4:$N$2722,9,1),"-")</f>
        <v>12.5</v>
      </c>
      <c r="G516" s="56">
        <f>IFERROR(VLOOKUP(A516,Sheet1!$A$4:$N$2722,10,1),"-")</f>
        <v>1200</v>
      </c>
      <c r="H516" s="56">
        <f>IFERROR(VLOOKUP(A516,Sheet1!$A$4:$N$2722,11,1),"-")</f>
        <v>2600</v>
      </c>
      <c r="I516" s="42">
        <f>IFERROR(VLOOKUP($A516,Sheet1!$A$4:$H$2722,8,1),"-")</f>
        <v>44.06</v>
      </c>
      <c r="J516" s="147">
        <f>I516-(I516*Cuprins!$H$11)</f>
        <v>44.06</v>
      </c>
      <c r="L516" s="648"/>
    </row>
    <row r="517" spans="1:12" ht="15" customHeight="1" x14ac:dyDescent="0.3">
      <c r="A517" s="105"/>
      <c r="B517" s="606" t="str">
        <f>IFERROR(VLOOKUP(A517,Sheet1!$A$4:$H$2722,5,0),"-")</f>
        <v>-</v>
      </c>
      <c r="C517" s="607" t="e">
        <f>VLOOKUP(#REF!,Sheet1!$A$4:$H$2722,7,1)</f>
        <v>#REF!</v>
      </c>
      <c r="D517" s="608" t="e">
        <f>VLOOKUP(#REF!,Sheet1!$A$4:$H$2722,7,1)</f>
        <v>#REF!</v>
      </c>
      <c r="E517" s="37" t="str">
        <f>IFERROR(VLOOKUP(A517,Sheet1!$A$4:$N$2722,7,1),"-")</f>
        <v>-</v>
      </c>
      <c r="F517" s="39" t="str">
        <f>IFERROR(VLOOKUP(A517,Sheet1!$A$4:$N$2722,9,1),"-")</f>
        <v>-</v>
      </c>
      <c r="G517" s="58" t="str">
        <f>IFERROR(VLOOKUP(A517,Sheet1!$A$4:$N$2722,10,1),"-")</f>
        <v>-</v>
      </c>
      <c r="H517" s="39" t="str">
        <f>IFERROR(VLOOKUP(A517,Sheet1!$A$4:$N$2722,11,1),"-")</f>
        <v>-</v>
      </c>
      <c r="I517" s="26" t="str">
        <f>IFERROR(VLOOKUP($A517,Sheet1!$A$4:$H$2722,8,1),"-")</f>
        <v>-</v>
      </c>
      <c r="J517" s="146" t="str">
        <f>IFERROR(VLOOKUP($A517,Sheet1!$A$4:$H$2722,8,1),"-")</f>
        <v>-</v>
      </c>
      <c r="L517" s="648"/>
    </row>
    <row r="518" spans="1:12" ht="15" customHeight="1" x14ac:dyDescent="0.3">
      <c r="A518" s="108"/>
      <c r="B518" s="597" t="str">
        <f>IFERROR(VLOOKUP(A518,Sheet1!$A$4:$H$2722,5,0),"-")</f>
        <v>-</v>
      </c>
      <c r="C518" s="597" t="e">
        <f>VLOOKUP(#REF!,Sheet1!$A$4:$H$2722,7,1)</f>
        <v>#REF!</v>
      </c>
      <c r="D518" s="597" t="e">
        <f>VLOOKUP(#REF!,Sheet1!$A$4:$H$2722,7,1)</f>
        <v>#REF!</v>
      </c>
      <c r="E518" s="27" t="str">
        <f>IFERROR(VLOOKUP(A518,Sheet1!$A$4:$N$2722,7,1),"-")</f>
        <v>-</v>
      </c>
      <c r="F518" s="35" t="str">
        <f>IFERROR(VLOOKUP(A518,Sheet1!$A$4:$N$2722,9,1),"-")</f>
        <v>-</v>
      </c>
      <c r="G518" s="35" t="str">
        <f>IFERROR(VLOOKUP(A518,Sheet1!$A$4:$N$2722,10,1),"-")</f>
        <v>-</v>
      </c>
      <c r="H518" s="35" t="str">
        <f>IFERROR(VLOOKUP(A518,Sheet1!$A$4:$N$2722,11,1),"-")</f>
        <v>-</v>
      </c>
      <c r="I518" s="29" t="str">
        <f>IFERROR(VLOOKUP($A518,Sheet1!$A$4:$H$2722,8,1),"-")</f>
        <v>-</v>
      </c>
      <c r="J518" s="152" t="str">
        <f>IFERROR(VLOOKUP($A518,Sheet1!$A$4:$H$2722,8,1),"-")</f>
        <v>-</v>
      </c>
      <c r="L518" s="648"/>
    </row>
    <row r="519" spans="1:12" ht="15" customHeight="1" x14ac:dyDescent="0.3">
      <c r="L519" s="648"/>
    </row>
    <row r="520" spans="1:12" ht="15" customHeight="1" x14ac:dyDescent="0.3">
      <c r="L520" s="648"/>
    </row>
    <row r="521" spans="1:12" ht="15" customHeight="1" x14ac:dyDescent="0.3">
      <c r="L521" s="648"/>
    </row>
    <row r="522" spans="1:12" ht="15" customHeight="1" x14ac:dyDescent="0.3">
      <c r="L522" s="647" t="s">
        <v>2995</v>
      </c>
    </row>
    <row r="523" spans="1:12" ht="15" customHeight="1" thickBot="1" x14ac:dyDescent="0.35">
      <c r="L523" s="647"/>
    </row>
    <row r="524" spans="1:12" ht="15" customHeight="1" x14ac:dyDescent="0.3">
      <c r="A524" s="658"/>
      <c r="B524" s="661" t="s">
        <v>3011</v>
      </c>
      <c r="C524" s="661"/>
      <c r="D524" s="661"/>
      <c r="E524" s="661"/>
      <c r="F524" s="661"/>
      <c r="G524" s="661"/>
      <c r="H524" s="661"/>
      <c r="I524" s="661"/>
      <c r="J524" s="664"/>
      <c r="L524" s="647"/>
    </row>
    <row r="525" spans="1:12" ht="15" customHeight="1" x14ac:dyDescent="0.3">
      <c r="A525" s="659"/>
      <c r="B525" s="662"/>
      <c r="C525" s="662"/>
      <c r="D525" s="662"/>
      <c r="E525" s="662"/>
      <c r="F525" s="662"/>
      <c r="G525" s="662"/>
      <c r="H525" s="662"/>
      <c r="I525" s="662"/>
      <c r="J525" s="665"/>
      <c r="L525" s="647"/>
    </row>
    <row r="526" spans="1:12" ht="15" customHeight="1" thickBot="1" x14ac:dyDescent="0.35">
      <c r="A526" s="660"/>
      <c r="B526" s="663"/>
      <c r="C526" s="663"/>
      <c r="D526" s="663"/>
      <c r="E526" s="663"/>
      <c r="F526" s="663"/>
      <c r="G526" s="663"/>
      <c r="H526" s="663"/>
      <c r="I526" s="663"/>
      <c r="J526" s="666"/>
      <c r="L526" s="647"/>
    </row>
    <row r="527" spans="1:12" ht="15" customHeight="1" x14ac:dyDescent="0.3">
      <c r="A527" s="1"/>
      <c r="B527" s="84"/>
      <c r="C527" s="4"/>
      <c r="D527" s="4"/>
      <c r="E527" s="4"/>
      <c r="F527" s="4"/>
      <c r="G527" s="4"/>
      <c r="H527" s="5"/>
      <c r="I527" s="3"/>
      <c r="J527" s="144"/>
      <c r="L527" s="647"/>
    </row>
    <row r="528" spans="1:12" ht="15" customHeight="1" x14ac:dyDescent="0.3">
      <c r="A528" s="667"/>
      <c r="B528" s="669" t="s">
        <v>3041</v>
      </c>
      <c r="C528" s="669"/>
      <c r="D528" s="669"/>
      <c r="E528" s="669"/>
      <c r="F528" s="669"/>
      <c r="G528" s="669"/>
      <c r="H528" s="669"/>
      <c r="I528" s="671"/>
      <c r="J528" s="672"/>
      <c r="L528" s="647"/>
    </row>
    <row r="529" spans="1:12" ht="15" customHeight="1" x14ac:dyDescent="0.3">
      <c r="A529" s="668"/>
      <c r="B529" s="670"/>
      <c r="C529" s="670"/>
      <c r="D529" s="670"/>
      <c r="E529" s="670"/>
      <c r="F529" s="670"/>
      <c r="G529" s="670"/>
      <c r="H529" s="670"/>
      <c r="I529" s="673"/>
      <c r="J529" s="674"/>
      <c r="L529" s="647"/>
    </row>
    <row r="530" spans="1:12" ht="15" customHeight="1" x14ac:dyDescent="0.3">
      <c r="A530" s="520" t="s">
        <v>2989</v>
      </c>
      <c r="B530" s="630" t="s">
        <v>2996</v>
      </c>
      <c r="C530" s="631"/>
      <c r="D530" s="631"/>
      <c r="E530" s="636" t="s">
        <v>3035</v>
      </c>
      <c r="F530" s="639" t="s">
        <v>2991</v>
      </c>
      <c r="G530" s="639" t="s">
        <v>2990</v>
      </c>
      <c r="H530" s="642" t="s">
        <v>3010</v>
      </c>
      <c r="I530" s="497" t="s">
        <v>3430</v>
      </c>
      <c r="J530" s="645" t="s">
        <v>3431</v>
      </c>
      <c r="L530" s="647"/>
    </row>
    <row r="531" spans="1:12" ht="15" customHeight="1" x14ac:dyDescent="0.3">
      <c r="A531" s="521"/>
      <c r="B531" s="632"/>
      <c r="C531" s="633"/>
      <c r="D531" s="633"/>
      <c r="E531" s="637"/>
      <c r="F531" s="640"/>
      <c r="G531" s="640"/>
      <c r="H531" s="643"/>
      <c r="I531" s="499"/>
      <c r="J531" s="646"/>
      <c r="L531" s="647"/>
    </row>
    <row r="532" spans="1:12" ht="15" customHeight="1" x14ac:dyDescent="0.3">
      <c r="A532" s="521"/>
      <c r="B532" s="634"/>
      <c r="C532" s="635"/>
      <c r="D532" s="635"/>
      <c r="E532" s="638"/>
      <c r="F532" s="641"/>
      <c r="G532" s="641"/>
      <c r="H532" s="644"/>
      <c r="I532" s="499"/>
      <c r="J532" s="646"/>
      <c r="L532" s="647"/>
    </row>
    <row r="533" spans="1:12" ht="15" customHeight="1" x14ac:dyDescent="0.3">
      <c r="A533" s="383">
        <f>Sheet1!A42</f>
        <v>101022102000</v>
      </c>
      <c r="B533" s="619" t="str">
        <f>IFERROR(VLOOKUP(A533,Sheet1!$A$4:$H$2722,5,0),"-")</f>
        <v>Placa alba Rigips RB 9,5x1200x2600</v>
      </c>
      <c r="C533" s="620" t="e">
        <f>VLOOKUP(#REF!,Sheet1!$A$4:$H$2722,7,1)</f>
        <v>#REF!</v>
      </c>
      <c r="D533" s="621" t="e">
        <f>VLOOKUP(#REF!,Sheet1!$A$4:$H$2722,7,1)</f>
        <v>#REF!</v>
      </c>
      <c r="E533" s="384" t="str">
        <f>IFERROR(VLOOKUP(A533,Sheet1!$A$4:$N$2722,7,1),"-")</f>
        <v xml:space="preserve">mp </v>
      </c>
      <c r="F533" s="385">
        <f>IFERROR(VLOOKUP(A533,Sheet1!$A$4:$N$2722,9,1),"-")</f>
        <v>9.5</v>
      </c>
      <c r="G533" s="386">
        <f>IFERROR(VLOOKUP(A533,Sheet1!$A$4:$N$2722,10,1),"-")</f>
        <v>1200</v>
      </c>
      <c r="H533" s="387">
        <f>IFERROR(VLOOKUP(A533,Sheet1!$A$4:$N$2722,11,1),"-")</f>
        <v>2000</v>
      </c>
      <c r="I533" s="388">
        <f>IFERROR(VLOOKUP($A533,Sheet1!$A$4:$H$2722,8,1),"-")</f>
        <v>7.68</v>
      </c>
      <c r="J533" s="388">
        <f>IFERROR(VLOOKUP($A533,Sheet1!$A$4:$H$2722,8,1),"-")</f>
        <v>7.68</v>
      </c>
      <c r="L533" s="647"/>
    </row>
    <row r="534" spans="1:12" ht="15" customHeight="1" x14ac:dyDescent="0.3">
      <c r="A534" s="107"/>
      <c r="B534" s="593" t="str">
        <f>IFERROR(VLOOKUP(A534,Sheet1!$A$4:$H$2722,5,0),"-")</f>
        <v>-</v>
      </c>
      <c r="C534" s="593" t="e">
        <f>VLOOKUP(#REF!,Sheet1!$A$4:$H$2722,7,1)</f>
        <v>#REF!</v>
      </c>
      <c r="D534" s="593" t="e">
        <f>VLOOKUP(#REF!,Sheet1!$A$4:$H$2722,7,1)</f>
        <v>#REF!</v>
      </c>
      <c r="E534" s="20" t="str">
        <f>IFERROR(VLOOKUP(A534,Sheet1!$A$4:$N$2722,7,1),"-")</f>
        <v>-</v>
      </c>
      <c r="F534" s="38" t="str">
        <f>IFERROR(VLOOKUP(A534,Sheet1!$A$4:$N$2722,9,1),"-")</f>
        <v>-</v>
      </c>
      <c r="G534" s="38" t="str">
        <f>IFERROR(VLOOKUP(A534,Sheet1!$A$4:$N$2722,10,1),"-")</f>
        <v>-</v>
      </c>
      <c r="H534" s="38" t="str">
        <f>IFERROR(VLOOKUP(A534,Sheet1!$A$4:$N$2722,11,1),"-")</f>
        <v>-</v>
      </c>
      <c r="I534" s="25" t="str">
        <f>IFERROR(VLOOKUP($A534,Sheet1!$A$4:$H$2722,8,1),"-")</f>
        <v>-</v>
      </c>
      <c r="J534" s="150" t="str">
        <f>IFERROR(VLOOKUP($A534,Sheet1!$A$4:$H$2722,8,1),"-")</f>
        <v>-</v>
      </c>
      <c r="L534" s="647"/>
    </row>
    <row r="535" spans="1:12" ht="15" customHeight="1" x14ac:dyDescent="0.3">
      <c r="A535" s="105"/>
      <c r="B535" s="594" t="str">
        <f>IFERROR(VLOOKUP(A535,Sheet1!$A$4:$H$2722,5,0),"-")</f>
        <v>-</v>
      </c>
      <c r="C535" s="595" t="e">
        <f>VLOOKUP(#REF!,Sheet1!$A$4:$H$2722,7,1)</f>
        <v>#REF!</v>
      </c>
      <c r="D535" s="596" t="e">
        <f>VLOOKUP(#REF!,Sheet1!$A$4:$H$2722,7,1)</f>
        <v>#REF!</v>
      </c>
      <c r="E535" s="31" t="str">
        <f>IFERROR(VLOOKUP(A535,Sheet1!$A$4:$N$2722,7,1),"-")</f>
        <v>-</v>
      </c>
      <c r="F535" s="39" t="str">
        <f>IFERROR(VLOOKUP(A535,Sheet1!$A$4:$N$2722,9,1),"-")</f>
        <v>-</v>
      </c>
      <c r="G535" s="39" t="str">
        <f>IFERROR(VLOOKUP(A535,Sheet1!$A$4:$N$2722,10,1),"-")</f>
        <v>-</v>
      </c>
      <c r="H535" s="58" t="str">
        <f>IFERROR(VLOOKUP(A535,Sheet1!$A$4:$N$2722,11,1),"-")</f>
        <v>-</v>
      </c>
      <c r="I535" s="26" t="str">
        <f>IFERROR(VLOOKUP($A535,Sheet1!$A$4:$H$2722,8,1),"-")</f>
        <v>-</v>
      </c>
      <c r="J535" s="146" t="str">
        <f>IFERROR(VLOOKUP($A535,Sheet1!$A$4:$H$2722,8,1),"-")</f>
        <v>-</v>
      </c>
      <c r="L535" s="647"/>
    </row>
    <row r="536" spans="1:12" ht="15" customHeight="1" x14ac:dyDescent="0.3">
      <c r="A536" s="108"/>
      <c r="B536" s="609" t="str">
        <f>IFERROR(VLOOKUP(A536,Sheet1!$A$4:$H$2722,5,0),"-")</f>
        <v>-</v>
      </c>
      <c r="C536" s="609" t="e">
        <f>VLOOKUP(#REF!,Sheet1!$A$4:$H$2722,7,1)</f>
        <v>#REF!</v>
      </c>
      <c r="D536" s="609" t="e">
        <f>VLOOKUP(#REF!,Sheet1!$A$4:$H$2722,7,1)</f>
        <v>#REF!</v>
      </c>
      <c r="E536" s="27" t="str">
        <f>IFERROR(VLOOKUP(A536,Sheet1!$A$4:$N$2722,7,1),"-")</f>
        <v>-</v>
      </c>
      <c r="F536" s="35" t="str">
        <f>IFERROR(VLOOKUP(A536,Sheet1!$A$4:$N$2722,9,1),"-")</f>
        <v>-</v>
      </c>
      <c r="G536" s="35" t="str">
        <f>IFERROR(VLOOKUP(A536,Sheet1!$A$4:$N$2722,10,1),"-")</f>
        <v>-</v>
      </c>
      <c r="H536" s="35" t="str">
        <f>IFERROR(VLOOKUP(A536,Sheet1!$A$4:$N$2722,11,1),"-")</f>
        <v>-</v>
      </c>
      <c r="I536" s="29" t="str">
        <f>IFERROR(VLOOKUP($A536,Sheet1!$A$4:$H$2722,8,1),"-")</f>
        <v>-</v>
      </c>
      <c r="J536" s="152" t="str">
        <f>IFERROR(VLOOKUP($A536,Sheet1!$A$4:$H$2722,8,1),"-")</f>
        <v>-</v>
      </c>
      <c r="L536" s="647"/>
    </row>
    <row r="537" spans="1:12" ht="15" customHeight="1" x14ac:dyDescent="0.3">
      <c r="A537" s="13"/>
      <c r="C537" s="13"/>
      <c r="D537" s="13"/>
      <c r="E537" s="13"/>
      <c r="F537" s="13"/>
      <c r="H537" s="13"/>
      <c r="I537" s="13"/>
      <c r="J537" s="149"/>
      <c r="L537" s="494">
        <f t="shared" ref="L537" si="6">L485+1</f>
        <v>15</v>
      </c>
    </row>
    <row r="538" spans="1:12" ht="15" customHeight="1" x14ac:dyDescent="0.3">
      <c r="A538" s="667"/>
      <c r="B538" s="669" t="s">
        <v>3042</v>
      </c>
      <c r="C538" s="669"/>
      <c r="D538" s="669"/>
      <c r="E538" s="669"/>
      <c r="F538" s="669"/>
      <c r="G538" s="669"/>
      <c r="H538" s="669"/>
      <c r="I538" s="671"/>
      <c r="J538" s="672"/>
      <c r="L538" s="494"/>
    </row>
    <row r="539" spans="1:12" ht="15" customHeight="1" x14ac:dyDescent="0.3">
      <c r="A539" s="668"/>
      <c r="B539" s="670"/>
      <c r="C539" s="670"/>
      <c r="D539" s="670"/>
      <c r="E539" s="670"/>
      <c r="F539" s="670"/>
      <c r="G539" s="670"/>
      <c r="H539" s="670"/>
      <c r="I539" s="673"/>
      <c r="J539" s="674"/>
      <c r="L539" s="648" t="s">
        <v>3001</v>
      </c>
    </row>
    <row r="540" spans="1:12" ht="15" customHeight="1" x14ac:dyDescent="0.3">
      <c r="A540" s="520" t="s">
        <v>2989</v>
      </c>
      <c r="B540" s="630" t="s">
        <v>2996</v>
      </c>
      <c r="C540" s="631"/>
      <c r="D540" s="631"/>
      <c r="E540" s="636" t="s">
        <v>3035</v>
      </c>
      <c r="F540" s="639" t="s">
        <v>2991</v>
      </c>
      <c r="G540" s="639" t="s">
        <v>2990</v>
      </c>
      <c r="H540" s="642" t="s">
        <v>3010</v>
      </c>
      <c r="I540" s="497" t="s">
        <v>3430</v>
      </c>
      <c r="J540" s="645" t="s">
        <v>3431</v>
      </c>
      <c r="K540" s="8"/>
      <c r="L540" s="648"/>
    </row>
    <row r="541" spans="1:12" ht="15" customHeight="1" x14ac:dyDescent="0.3">
      <c r="A541" s="521"/>
      <c r="B541" s="632"/>
      <c r="C541" s="633"/>
      <c r="D541" s="633"/>
      <c r="E541" s="637"/>
      <c r="F541" s="640"/>
      <c r="G541" s="640"/>
      <c r="H541" s="643"/>
      <c r="I541" s="499"/>
      <c r="J541" s="646"/>
      <c r="K541" s="8"/>
      <c r="L541" s="648"/>
    </row>
    <row r="542" spans="1:12" ht="15" customHeight="1" x14ac:dyDescent="0.3">
      <c r="A542" s="521"/>
      <c r="B542" s="634"/>
      <c r="C542" s="635"/>
      <c r="D542" s="635"/>
      <c r="E542" s="638"/>
      <c r="F542" s="641"/>
      <c r="G542" s="641"/>
      <c r="H542" s="644"/>
      <c r="I542" s="499"/>
      <c r="J542" s="646"/>
      <c r="L542" s="648"/>
    </row>
    <row r="543" spans="1:12" ht="15" customHeight="1" x14ac:dyDescent="0.3">
      <c r="A543" s="117">
        <f>Sheet1!A43</f>
        <v>101022202000</v>
      </c>
      <c r="B543" s="577" t="str">
        <f>IFERROR(VLOOKUP(A543,Sheet1!$A$4:$H$2722,5,0),"-")</f>
        <v>Placa alba Rigips RB 12,5x1200x2000</v>
      </c>
      <c r="C543" s="578" t="e">
        <f>VLOOKUP(#REF!,Sheet1!$A$4:$H$2722,7,1)</f>
        <v>#REF!</v>
      </c>
      <c r="D543" s="592" t="e">
        <f>VLOOKUP(#REF!,Sheet1!$A$4:$H$2722,7,1)</f>
        <v>#REF!</v>
      </c>
      <c r="E543" s="30" t="str">
        <f>IFERROR(VLOOKUP(A543,Sheet1!$A$4:$N$2722,7,1),"-")</f>
        <v xml:space="preserve">mp </v>
      </c>
      <c r="F543" s="58">
        <f>IFERROR(VLOOKUP(A543,Sheet1!$A$4:$N$2722,9,1),"-")</f>
        <v>12.5</v>
      </c>
      <c r="G543" s="60">
        <f>IFERROR(VLOOKUP(A543,Sheet1!$A$4:$N$2722,10,1),"-")</f>
        <v>1200</v>
      </c>
      <c r="H543" s="46">
        <f>IFERROR(VLOOKUP(A543,Sheet1!$A$4:$N$2722,11,1),"-")</f>
        <v>2000</v>
      </c>
      <c r="I543" s="26">
        <f>IFERROR(VLOOKUP($A543,Sheet1!$A$4:$H$2722,8,1),"-")</f>
        <v>8.89</v>
      </c>
      <c r="J543" s="146">
        <f>I543-(I543*Cuprins!$H$11)</f>
        <v>8.89</v>
      </c>
      <c r="L543" s="648"/>
    </row>
    <row r="544" spans="1:12" ht="15" customHeight="1" x14ac:dyDescent="0.3">
      <c r="A544" s="107">
        <f>Sheet1!A44</f>
        <v>101022202500</v>
      </c>
      <c r="B544" s="593" t="str">
        <f>IFERROR(VLOOKUP(A544,Sheet1!$A$4:$H$2722,5,0),"-")</f>
        <v>Placa alba Rigips RB 12,5x1200x2600</v>
      </c>
      <c r="C544" s="593" t="e">
        <f>VLOOKUP(#REF!,Sheet1!$A$4:$H$2722,7,1)</f>
        <v>#REF!</v>
      </c>
      <c r="D544" s="593" t="e">
        <f>VLOOKUP(#REF!,Sheet1!$A$4:$H$2722,7,1)</f>
        <v>#REF!</v>
      </c>
      <c r="E544" s="20" t="str">
        <f>IFERROR(VLOOKUP(A544,Sheet1!$A$4:$N$2722,7,1),"-")</f>
        <v xml:space="preserve">mp </v>
      </c>
      <c r="F544" s="38" t="str">
        <f>IFERROR(VLOOKUP(A544,Sheet1!$A$4:$N$2722,9,1),"-")</f>
        <v>12.5</v>
      </c>
      <c r="G544" s="38">
        <f>IFERROR(VLOOKUP(A544,Sheet1!$A$4:$N$2722,10,1),"-")</f>
        <v>1200</v>
      </c>
      <c r="H544" s="38">
        <f>IFERROR(VLOOKUP(A544,Sheet1!$A$4:$N$2722,11,1),"-")</f>
        <v>2600</v>
      </c>
      <c r="I544" s="25">
        <f>IFERROR(VLOOKUP($A544,Sheet1!$A$4:$H$2722,8,1),"-")</f>
        <v>8.89</v>
      </c>
      <c r="J544" s="150">
        <f>I544-(I544*Cuprins!$H$11)</f>
        <v>8.89</v>
      </c>
      <c r="L544" s="648"/>
    </row>
    <row r="545" spans="1:12" ht="15" customHeight="1" x14ac:dyDescent="0.3">
      <c r="A545" s="105">
        <f>Sheet1!A45</f>
        <v>101022203500</v>
      </c>
      <c r="B545" s="594" t="str">
        <f>IFERROR(VLOOKUP(A545,Sheet1!$A$4:$H$2722,5,0),"-")</f>
        <v>Placa alba Rigips RB 12,5x1200x3000</v>
      </c>
      <c r="C545" s="595" t="e">
        <f>VLOOKUP(#REF!,Sheet1!$A$4:$H$2722,7,1)</f>
        <v>#REF!</v>
      </c>
      <c r="D545" s="596" t="e">
        <f>VLOOKUP(#REF!,Sheet1!$A$4:$H$2722,7,1)</f>
        <v>#REF!</v>
      </c>
      <c r="E545" s="31" t="str">
        <f>IFERROR(VLOOKUP(A545,Sheet1!$A$4:$N$2722,7,1),"-")</f>
        <v xml:space="preserve">mp </v>
      </c>
      <c r="F545" s="39" t="str">
        <f>IFERROR(VLOOKUP(A545,Sheet1!$A$4:$N$2722,9,1),"-")</f>
        <v>12.5</v>
      </c>
      <c r="G545" s="58">
        <f>IFERROR(VLOOKUP(A545,Sheet1!$A$4:$N$2722,10,1),"-")</f>
        <v>1200</v>
      </c>
      <c r="H545" s="39">
        <f>IFERROR(VLOOKUP(A545,Sheet1!$A$4:$N$2722,11,1),"-")</f>
        <v>2600</v>
      </c>
      <c r="I545" s="26">
        <f>IFERROR(VLOOKUP($A545,Sheet1!$A$4:$H$2722,8,1),"-")</f>
        <v>8.89</v>
      </c>
      <c r="J545" s="146">
        <f>I545-(I545*Cuprins!$H$11)</f>
        <v>8.89</v>
      </c>
      <c r="L545" s="648"/>
    </row>
    <row r="546" spans="1:12" ht="15" customHeight="1" x14ac:dyDescent="0.3">
      <c r="A546" s="108"/>
      <c r="B546" s="597" t="str">
        <f>IFERROR(VLOOKUP(A546,Sheet1!$A$4:$H$2722,5,0),"-")</f>
        <v>-</v>
      </c>
      <c r="C546" s="597" t="e">
        <f>VLOOKUP(#REF!,Sheet1!$A$4:$H$2722,7,1)</f>
        <v>#REF!</v>
      </c>
      <c r="D546" s="597" t="e">
        <f>VLOOKUP(#REF!,Sheet1!$A$4:$H$2722,7,1)</f>
        <v>#REF!</v>
      </c>
      <c r="E546" s="27" t="str">
        <f>IFERROR(VLOOKUP(A546,Sheet1!$A$4:$N$2722,7,1),"-")</f>
        <v>-</v>
      </c>
      <c r="F546" s="35" t="str">
        <f>IFERROR(VLOOKUP(A546,Sheet1!$A$4:$N$2722,9,1),"-")</f>
        <v>-</v>
      </c>
      <c r="G546" s="35" t="str">
        <f>IFERROR(VLOOKUP(A546,Sheet1!$A$4:$N$2722,10,1),"-")</f>
        <v>-</v>
      </c>
      <c r="H546" s="35" t="str">
        <f>IFERROR(VLOOKUP(A546,Sheet1!$A$4:$N$2722,11,1),"-")</f>
        <v>-</v>
      </c>
      <c r="I546" s="29" t="str">
        <f>IFERROR(VLOOKUP($A546,Sheet1!$A$4:$H$2722,8,1),"-")</f>
        <v>-</v>
      </c>
      <c r="J546" s="152" t="str">
        <f>IFERROR(VLOOKUP($A546,Sheet1!$A$4:$H$2722,8,1),"-")</f>
        <v>-</v>
      </c>
      <c r="L546" s="648"/>
    </row>
    <row r="547" spans="1:12" ht="15" customHeight="1" x14ac:dyDescent="0.3">
      <c r="K547" s="7"/>
      <c r="L547" s="648"/>
    </row>
    <row r="548" spans="1:12" ht="15" customHeight="1" x14ac:dyDescent="0.3">
      <c r="A548" s="667"/>
      <c r="B548" s="669" t="s">
        <v>3043</v>
      </c>
      <c r="C548" s="669"/>
      <c r="D548" s="669"/>
      <c r="E548" s="669"/>
      <c r="F548" s="669"/>
      <c r="G548" s="669"/>
      <c r="H548" s="669"/>
      <c r="I548" s="671"/>
      <c r="J548" s="672"/>
      <c r="K548" s="9"/>
      <c r="L548" s="648"/>
    </row>
    <row r="549" spans="1:12" ht="15" customHeight="1" x14ac:dyDescent="0.3">
      <c r="A549" s="668"/>
      <c r="B549" s="670"/>
      <c r="C549" s="670"/>
      <c r="D549" s="670"/>
      <c r="E549" s="670"/>
      <c r="F549" s="670"/>
      <c r="G549" s="670"/>
      <c r="H549" s="670"/>
      <c r="I549" s="673"/>
      <c r="J549" s="674"/>
      <c r="L549" s="648"/>
    </row>
    <row r="550" spans="1:12" ht="15" customHeight="1" x14ac:dyDescent="0.3">
      <c r="A550" s="520" t="s">
        <v>2989</v>
      </c>
      <c r="B550" s="630" t="s">
        <v>2996</v>
      </c>
      <c r="C550" s="631"/>
      <c r="D550" s="631"/>
      <c r="E550" s="636" t="s">
        <v>3035</v>
      </c>
      <c r="F550" s="639" t="s">
        <v>2991</v>
      </c>
      <c r="G550" s="639" t="s">
        <v>2990</v>
      </c>
      <c r="H550" s="642" t="s">
        <v>3010</v>
      </c>
      <c r="I550" s="497" t="s">
        <v>3430</v>
      </c>
      <c r="J550" s="645" t="s">
        <v>3431</v>
      </c>
      <c r="K550" s="9"/>
      <c r="L550" s="648"/>
    </row>
    <row r="551" spans="1:12" ht="15" customHeight="1" x14ac:dyDescent="0.3">
      <c r="A551" s="521"/>
      <c r="B551" s="632"/>
      <c r="C551" s="633"/>
      <c r="D551" s="633"/>
      <c r="E551" s="637"/>
      <c r="F551" s="640"/>
      <c r="G551" s="640"/>
      <c r="H551" s="643"/>
      <c r="I551" s="499"/>
      <c r="J551" s="646"/>
      <c r="K551" s="9"/>
      <c r="L551" s="648"/>
    </row>
    <row r="552" spans="1:12" ht="15" customHeight="1" x14ac:dyDescent="0.3">
      <c r="A552" s="521"/>
      <c r="B552" s="634"/>
      <c r="C552" s="635"/>
      <c r="D552" s="635"/>
      <c r="E552" s="638"/>
      <c r="F552" s="641"/>
      <c r="G552" s="641"/>
      <c r="H552" s="644"/>
      <c r="I552" s="499"/>
      <c r="J552" s="646"/>
      <c r="K552" s="9"/>
      <c r="L552" s="648"/>
    </row>
    <row r="553" spans="1:12" ht="15" customHeight="1" x14ac:dyDescent="0.3">
      <c r="A553" s="118">
        <f>Sheet1!A46</f>
        <v>101022402000</v>
      </c>
      <c r="B553" s="577" t="str">
        <f>IFERROR(VLOOKUP(A553,Sheet1!$A$4:$H$2722,5,0),"-")</f>
        <v>Placa Hidro Rigips RBI 12,5x1200x2000</v>
      </c>
      <c r="C553" s="578" t="e">
        <f>VLOOKUP(#REF!,Sheet1!$A$4:$H$2722,7,1)</f>
        <v>#REF!</v>
      </c>
      <c r="D553" s="592" t="e">
        <f>VLOOKUP(#REF!,Sheet1!$A$4:$H$2722,7,1)</f>
        <v>#REF!</v>
      </c>
      <c r="E553" s="30" t="str">
        <f>IFERROR(VLOOKUP(A553,Sheet1!$A$4:$N$2722,7,1),"-")</f>
        <v xml:space="preserve">mp </v>
      </c>
      <c r="F553" s="58">
        <f>IFERROR(VLOOKUP(A553,Sheet1!$A$4:$N$2722,9,1),"-")</f>
        <v>12.5</v>
      </c>
      <c r="G553" s="60">
        <f>IFERROR(VLOOKUP(A553,Sheet1!$A$4:$N$2722,10,1),"-")</f>
        <v>1200</v>
      </c>
      <c r="H553" s="46">
        <f>IFERROR(VLOOKUP(A553,Sheet1!$A$4:$N$2722,11,1),"-")</f>
        <v>2000</v>
      </c>
      <c r="I553" s="26">
        <f>IFERROR(VLOOKUP($A553,Sheet1!$A$4:$H$2722,8,1),"-")</f>
        <v>13.63</v>
      </c>
      <c r="J553" s="146">
        <f>I553-(I553*Cuprins!$H$11)</f>
        <v>13.63</v>
      </c>
      <c r="K553" s="9"/>
      <c r="L553" s="648"/>
    </row>
    <row r="554" spans="1:12" ht="15" customHeight="1" x14ac:dyDescent="0.3">
      <c r="A554" s="121">
        <f>Sheet1!A47</f>
        <v>101022402500</v>
      </c>
      <c r="B554" s="593" t="str">
        <f>IFERROR(VLOOKUP(A554,Sheet1!$A$4:$H$2722,5,0),"-")</f>
        <v>Placa Hidro RBI 12,5x1200x2600</v>
      </c>
      <c r="C554" s="593" t="e">
        <f>VLOOKUP(#REF!,Sheet1!$A$4:$H$2722,7,1)</f>
        <v>#REF!</v>
      </c>
      <c r="D554" s="593" t="e">
        <f>VLOOKUP(#REF!,Sheet1!$A$4:$H$2722,7,1)</f>
        <v>#REF!</v>
      </c>
      <c r="E554" s="20" t="str">
        <f>IFERROR(VLOOKUP(A554,Sheet1!$A$4:$N$2722,7,1),"-")</f>
        <v xml:space="preserve">mp </v>
      </c>
      <c r="F554" s="38" t="str">
        <f>IFERROR(VLOOKUP(A554,Sheet1!$A$4:$N$2722,9,1),"-")</f>
        <v>12.5</v>
      </c>
      <c r="G554" s="38">
        <f>IFERROR(VLOOKUP(A554,Sheet1!$A$4:$N$2722,10,1),"-")</f>
        <v>1200</v>
      </c>
      <c r="H554" s="38">
        <f>IFERROR(VLOOKUP(A554,Sheet1!$A$4:$N$2722,11,1),"-")</f>
        <v>2600</v>
      </c>
      <c r="I554" s="25">
        <f>IFERROR(VLOOKUP($A554,Sheet1!$A$4:$H$2722,8,1),"-")</f>
        <v>13.63</v>
      </c>
      <c r="J554" s="150">
        <f>I554-(I554*Cuprins!$H$11)</f>
        <v>13.63</v>
      </c>
      <c r="K554" s="9"/>
      <c r="L554" s="648"/>
    </row>
    <row r="555" spans="1:12" ht="15" customHeight="1" x14ac:dyDescent="0.3">
      <c r="A555" s="122">
        <f>Sheet1!A48</f>
        <v>101022403500</v>
      </c>
      <c r="B555" s="594" t="str">
        <f>IFERROR(VLOOKUP(A555,Sheet1!$A$4:$H$2722,5,0),"-")</f>
        <v>Placa Hidro. Rigips RBI 12,5x1200x3000</v>
      </c>
      <c r="C555" s="595" t="e">
        <f>VLOOKUP(#REF!,Sheet1!$A$4:$H$2722,7,1)</f>
        <v>#REF!</v>
      </c>
      <c r="D555" s="596" t="e">
        <f>VLOOKUP(#REF!,Sheet1!$A$4:$H$2722,7,1)</f>
        <v>#REF!</v>
      </c>
      <c r="E555" s="31" t="str">
        <f>IFERROR(VLOOKUP(A555,Sheet1!$A$4:$N$2722,7,1),"-")</f>
        <v xml:space="preserve">mp </v>
      </c>
      <c r="F555" s="39" t="str">
        <f>IFERROR(VLOOKUP(A555,Sheet1!$A$4:$N$2722,9,1),"-")</f>
        <v>12.5</v>
      </c>
      <c r="G555" s="58">
        <f>IFERROR(VLOOKUP(A555,Sheet1!$A$4:$N$2722,10,1),"-")</f>
        <v>1200</v>
      </c>
      <c r="H555" s="39">
        <f>IFERROR(VLOOKUP(A555,Sheet1!$A$4:$N$2722,11,1),"-")</f>
        <v>2600</v>
      </c>
      <c r="I555" s="26">
        <f>IFERROR(VLOOKUP($A555,Sheet1!$A$4:$H$2722,8,1),"-")</f>
        <v>13.63</v>
      </c>
      <c r="J555" s="146">
        <f>I555-(I555*Cuprins!$H$11)</f>
        <v>13.63</v>
      </c>
      <c r="K555" s="9"/>
      <c r="L555" s="648"/>
    </row>
    <row r="556" spans="1:12" ht="15" customHeight="1" x14ac:dyDescent="0.3">
      <c r="A556" s="119" t="s">
        <v>2994</v>
      </c>
      <c r="B556" s="597" t="str">
        <f>IFERROR(VLOOKUP(A556,Sheet1!$A$4:$H$2722,5,0),"-")</f>
        <v>-</v>
      </c>
      <c r="C556" s="597" t="e">
        <f>VLOOKUP(#REF!,Sheet1!$A$4:$H$2722,7,1)</f>
        <v>#REF!</v>
      </c>
      <c r="D556" s="597" t="e">
        <f>VLOOKUP(#REF!,Sheet1!$A$4:$H$2722,7,1)</f>
        <v>#REF!</v>
      </c>
      <c r="E556" s="27" t="str">
        <f>IFERROR(VLOOKUP(A556,Sheet1!$A$4:$N$2722,7,1),"-")</f>
        <v>-</v>
      </c>
      <c r="F556" s="35" t="str">
        <f>IFERROR(VLOOKUP(A556,Sheet1!$A$4:$N$2722,9,1),"-")</f>
        <v>-</v>
      </c>
      <c r="G556" s="35" t="str">
        <f>IFERROR(VLOOKUP(A556,Sheet1!$A$4:$N$2722,10,1),"-")</f>
        <v>-</v>
      </c>
      <c r="H556" s="35" t="str">
        <f>IFERROR(VLOOKUP(A556,Sheet1!$A$4:$N$2722,11,1),"-")</f>
        <v>-</v>
      </c>
      <c r="I556" s="29" t="str">
        <f>IFERROR(VLOOKUP($A556,Sheet1!$A$4:$H$2722,8,1),"-")</f>
        <v>-</v>
      </c>
      <c r="J556" s="152" t="str">
        <f>IFERROR(VLOOKUP($A556,Sheet1!$A$4:$H$2722,8,1),"-")</f>
        <v>-</v>
      </c>
      <c r="K556" s="9"/>
      <c r="L556" s="648"/>
    </row>
    <row r="557" spans="1:12" ht="15" customHeight="1" x14ac:dyDescent="0.3">
      <c r="K557" s="9"/>
      <c r="L557" s="648"/>
    </row>
    <row r="558" spans="1:12" ht="15" customHeight="1" x14ac:dyDescent="0.3">
      <c r="A558" s="667"/>
      <c r="B558" s="669" t="s">
        <v>3044</v>
      </c>
      <c r="C558" s="669"/>
      <c r="D558" s="669"/>
      <c r="E558" s="669"/>
      <c r="F558" s="669"/>
      <c r="G558" s="669"/>
      <c r="H558" s="669"/>
      <c r="I558" s="671"/>
      <c r="J558" s="672"/>
      <c r="K558" s="9"/>
      <c r="L558" s="648"/>
    </row>
    <row r="559" spans="1:12" ht="15" customHeight="1" x14ac:dyDescent="0.3">
      <c r="A559" s="668"/>
      <c r="B559" s="670"/>
      <c r="C559" s="670"/>
      <c r="D559" s="670"/>
      <c r="E559" s="670"/>
      <c r="F559" s="670"/>
      <c r="G559" s="670"/>
      <c r="H559" s="670"/>
      <c r="I559" s="673"/>
      <c r="J559" s="674"/>
      <c r="L559" s="648"/>
    </row>
    <row r="560" spans="1:12" ht="15" customHeight="1" x14ac:dyDescent="0.3">
      <c r="A560" s="520" t="s">
        <v>2989</v>
      </c>
      <c r="B560" s="630" t="s">
        <v>2996</v>
      </c>
      <c r="C560" s="631"/>
      <c r="D560" s="631"/>
      <c r="E560" s="636" t="s">
        <v>3035</v>
      </c>
      <c r="F560" s="639" t="s">
        <v>2991</v>
      </c>
      <c r="G560" s="639" t="s">
        <v>2990</v>
      </c>
      <c r="H560" s="642" t="s">
        <v>3010</v>
      </c>
      <c r="I560" s="497" t="s">
        <v>3430</v>
      </c>
      <c r="J560" s="645" t="s">
        <v>3431</v>
      </c>
      <c r="L560" s="648"/>
    </row>
    <row r="561" spans="1:12" ht="15" customHeight="1" x14ac:dyDescent="0.3">
      <c r="A561" s="521"/>
      <c r="B561" s="632"/>
      <c r="C561" s="633"/>
      <c r="D561" s="633"/>
      <c r="E561" s="637"/>
      <c r="F561" s="640"/>
      <c r="G561" s="640"/>
      <c r="H561" s="643"/>
      <c r="I561" s="499"/>
      <c r="J561" s="646"/>
      <c r="L561" s="648"/>
    </row>
    <row r="562" spans="1:12" ht="15" customHeight="1" x14ac:dyDescent="0.3">
      <c r="A562" s="521"/>
      <c r="B562" s="634"/>
      <c r="C562" s="635"/>
      <c r="D562" s="635"/>
      <c r="E562" s="638"/>
      <c r="F562" s="641"/>
      <c r="G562" s="641"/>
      <c r="H562" s="644"/>
      <c r="I562" s="499"/>
      <c r="J562" s="646"/>
      <c r="L562" s="648"/>
    </row>
    <row r="563" spans="1:12" ht="15" customHeight="1" x14ac:dyDescent="0.3">
      <c r="A563" s="118">
        <f>Sheet1!A49</f>
        <v>101022502500</v>
      </c>
      <c r="B563" s="611" t="str">
        <f>IFERROR(VLOOKUP(A563,Sheet1!$A$4:$H$2722,5,0),"-")</f>
        <v>Placa Ignifuga Rigips RF 12,5x1200x2600</v>
      </c>
      <c r="C563" s="612" t="e">
        <f>VLOOKUP(#REF!,Sheet1!$A$4:$H$2722,7,1)</f>
        <v>#REF!</v>
      </c>
      <c r="D563" s="613" t="e">
        <f>VLOOKUP(#REF!,Sheet1!$A$4:$H$2722,7,1)</f>
        <v>#REF!</v>
      </c>
      <c r="E563" s="14" t="str">
        <f>IFERROR(VLOOKUP(A563,Sheet1!$A$4:$N$2722,7,1),"-")</f>
        <v xml:space="preserve">mp </v>
      </c>
      <c r="F563" s="47">
        <f>IFERROR(VLOOKUP(A563,Sheet1!$A$4:$N$2722,9,1),"-")</f>
        <v>12.5</v>
      </c>
      <c r="G563" s="47">
        <f>IFERROR(VLOOKUP(A563,Sheet1!$A$4:$N$2722,10,1),"-")</f>
        <v>1200</v>
      </c>
      <c r="H563" s="48">
        <f>IFERROR(VLOOKUP(A563,Sheet1!$A$4:$N$2722,11,1),"-")</f>
        <v>2600</v>
      </c>
      <c r="I563" s="15">
        <f>IFERROR(VLOOKUP($A563,Sheet1!$A$4:$H$2722,8,1),"-")</f>
        <v>12.93</v>
      </c>
      <c r="J563" s="153">
        <f>I563-(I563*Cuprins!$H$11)</f>
        <v>12.93</v>
      </c>
      <c r="L563" s="648"/>
    </row>
    <row r="564" spans="1:12" ht="15" customHeight="1" x14ac:dyDescent="0.3">
      <c r="A564" s="121" t="s">
        <v>2994</v>
      </c>
      <c r="B564" s="602" t="str">
        <f>IFERROR(VLOOKUP(A564,Sheet1!$A$4:$H$2722,5,0),"-")</f>
        <v>-</v>
      </c>
      <c r="C564" s="602" t="e">
        <f>VLOOKUP(#REF!,Sheet1!$A$4:$H$2722,7,1)</f>
        <v>#REF!</v>
      </c>
      <c r="D564" s="602" t="e">
        <f>VLOOKUP(#REF!,Sheet1!$A$4:$H$2722,7,1)</f>
        <v>#REF!</v>
      </c>
      <c r="E564" s="22" t="str">
        <f>IFERROR(VLOOKUP(A564,Sheet1!$A$4:$N$2722,7,1),"-")</f>
        <v>-</v>
      </c>
      <c r="F564" s="49" t="str">
        <f>IFERROR(VLOOKUP(A564,Sheet1!$A$4:$N$2722,9,1),"-")</f>
        <v>-</v>
      </c>
      <c r="G564" s="50" t="str">
        <f>IFERROR(VLOOKUP(A564,Sheet1!$A$4:$N$2722,10,1),"-")</f>
        <v>-</v>
      </c>
      <c r="H564" s="49" t="str">
        <f>IFERROR(VLOOKUP(A564,Sheet1!$A$4:$N$2722,11,1),"-")</f>
        <v>-</v>
      </c>
      <c r="I564" s="33" t="str">
        <f>IFERROR(VLOOKUP($A564,Sheet1!$A$4:$H$2722,8,1),"-")</f>
        <v>-</v>
      </c>
      <c r="J564" s="155" t="str">
        <f>IFERROR(VLOOKUP($A564,Sheet1!$A$4:$H$2722,8,1),"-")</f>
        <v>-</v>
      </c>
      <c r="L564" s="648"/>
    </row>
    <row r="565" spans="1:12" ht="15" customHeight="1" x14ac:dyDescent="0.3">
      <c r="A565" s="122" t="s">
        <v>2994</v>
      </c>
      <c r="B565" s="603" t="str">
        <f>IFERROR(VLOOKUP(A565,Sheet1!$A$4:$H$2722,5,0),"-")</f>
        <v>-</v>
      </c>
      <c r="C565" s="604" t="e">
        <f>VLOOKUP(#REF!,Sheet1!$A$4:$H$2722,7,1)</f>
        <v>#REF!</v>
      </c>
      <c r="D565" s="605" t="e">
        <f>VLOOKUP(#REF!,Sheet1!$A$4:$H$2722,7,1)</f>
        <v>#REF!</v>
      </c>
      <c r="E565" s="14" t="str">
        <f>IFERROR(VLOOKUP(A565,Sheet1!$A$4:$N$2722,7,1),"-")</f>
        <v>-</v>
      </c>
      <c r="F565" s="47" t="str">
        <f>IFERROR(VLOOKUP(A565,Sheet1!$A$4:$N$2722,9,1),"-")</f>
        <v>-</v>
      </c>
      <c r="G565" s="51" t="str">
        <f>IFERROR(VLOOKUP(A565,Sheet1!$A$4:$N$2722,10,1),"-")</f>
        <v>-</v>
      </c>
      <c r="H565" s="51" t="str">
        <f>IFERROR(VLOOKUP(A565,Sheet1!$A$4:$N$2722,11,1),"-")</f>
        <v>-</v>
      </c>
      <c r="I565" s="15" t="str">
        <f>IFERROR(VLOOKUP($A565,Sheet1!$A$4:$H$2722,8,1),"-")</f>
        <v>-</v>
      </c>
      <c r="J565" s="153" t="str">
        <f>IFERROR(VLOOKUP($A565,Sheet1!$A$4:$H$2722,8,1),"-")</f>
        <v>-</v>
      </c>
      <c r="L565" s="648"/>
    </row>
    <row r="566" spans="1:12" ht="15" customHeight="1" x14ac:dyDescent="0.3">
      <c r="A566" s="119" t="s">
        <v>2994</v>
      </c>
      <c r="B566" s="600" t="str">
        <f>IFERROR(VLOOKUP(A566,Sheet1!$A$4:$H$2722,5,0),"-")</f>
        <v>-</v>
      </c>
      <c r="C566" s="600" t="e">
        <f>VLOOKUP(#REF!,Sheet1!$A$4:$H$2722,7,1)</f>
        <v>#REF!</v>
      </c>
      <c r="D566" s="601" t="e">
        <f>VLOOKUP(#REF!,Sheet1!$A$4:$H$2722,7,1)</f>
        <v>#REF!</v>
      </c>
      <c r="E566" s="32" t="str">
        <f>IFERROR(VLOOKUP(A566,Sheet1!$A$4:$N$2722,7,1),"-")</f>
        <v>-</v>
      </c>
      <c r="F566" s="52" t="str">
        <f>IFERROR(VLOOKUP(A566,Sheet1!$A$4:$N$2722,9,1),"-")</f>
        <v>-</v>
      </c>
      <c r="G566" s="53" t="str">
        <f>IFERROR(VLOOKUP(A566,Sheet1!$A$4:$N$2722,10,1),"-")</f>
        <v>-</v>
      </c>
      <c r="H566" s="54" t="str">
        <f>IFERROR(VLOOKUP(A566,Sheet1!$A$4:$N$2722,11,1),"-")</f>
        <v>-</v>
      </c>
      <c r="I566" s="34" t="str">
        <f>IFERROR(VLOOKUP($A566,Sheet1!$A$4:$H$2722,8,1),"-")</f>
        <v>-</v>
      </c>
      <c r="J566" s="156" t="str">
        <f>IFERROR(VLOOKUP($A566,Sheet1!$A$4:$H$2722,8,1),"-")</f>
        <v>-</v>
      </c>
      <c r="K566" s="7"/>
      <c r="L566" s="648"/>
    </row>
    <row r="567" spans="1:12" ht="15" customHeight="1" x14ac:dyDescent="0.3">
      <c r="A567" s="158"/>
      <c r="B567" s="159"/>
      <c r="C567" s="159"/>
      <c r="D567" s="159"/>
      <c r="E567" s="160"/>
      <c r="F567" s="161"/>
      <c r="G567" s="161"/>
      <c r="H567" s="161"/>
      <c r="I567" s="126"/>
      <c r="J567" s="162"/>
      <c r="L567" s="648"/>
    </row>
    <row r="568" spans="1:12" ht="15" customHeight="1" x14ac:dyDescent="0.3">
      <c r="A568" s="158"/>
      <c r="B568" s="159"/>
      <c r="C568" s="159"/>
      <c r="D568" s="159"/>
      <c r="E568" s="160"/>
      <c r="F568" s="161"/>
      <c r="G568" s="161"/>
      <c r="H568" s="161"/>
      <c r="I568" s="126"/>
      <c r="J568" s="162"/>
      <c r="L568" s="648"/>
    </row>
    <row r="569" spans="1:12" ht="15" customHeight="1" x14ac:dyDescent="0.3">
      <c r="A569" s="158"/>
      <c r="B569" s="159"/>
      <c r="C569" s="159"/>
      <c r="D569" s="159"/>
      <c r="E569" s="160"/>
      <c r="F569" s="161"/>
      <c r="G569" s="161"/>
      <c r="H569" s="161"/>
      <c r="I569" s="126"/>
      <c r="J569" s="162"/>
      <c r="L569" s="648"/>
    </row>
    <row r="570" spans="1:12" ht="15" customHeight="1" x14ac:dyDescent="0.3">
      <c r="A570" s="158"/>
      <c r="B570" s="159"/>
      <c r="C570" s="159"/>
      <c r="D570" s="159"/>
      <c r="E570" s="160"/>
      <c r="F570" s="161"/>
      <c r="G570" s="161"/>
      <c r="H570" s="161"/>
      <c r="I570" s="126"/>
      <c r="J570" s="162"/>
      <c r="L570" s="648"/>
    </row>
    <row r="571" spans="1:12" ht="15" customHeight="1" x14ac:dyDescent="0.3">
      <c r="A571" s="158"/>
      <c r="B571" s="159"/>
      <c r="C571" s="159"/>
      <c r="D571" s="159"/>
      <c r="E571" s="160"/>
      <c r="F571" s="161"/>
      <c r="G571" s="161"/>
      <c r="H571" s="161"/>
      <c r="I571" s="126"/>
      <c r="J571" s="162"/>
      <c r="L571" s="648"/>
    </row>
    <row r="572" spans="1:12" ht="15" customHeight="1" x14ac:dyDescent="0.3">
      <c r="A572" s="158"/>
      <c r="B572" s="159"/>
      <c r="C572" s="159"/>
      <c r="D572" s="159"/>
      <c r="E572" s="160"/>
      <c r="F572" s="161"/>
      <c r="G572" s="161"/>
      <c r="H572" s="161"/>
      <c r="I572" s="126"/>
      <c r="J572" s="162"/>
      <c r="K572" s="7"/>
      <c r="L572" s="648"/>
    </row>
    <row r="573" spans="1:12" ht="15" customHeight="1" x14ac:dyDescent="0.3">
      <c r="A573" s="158"/>
      <c r="B573" s="159"/>
      <c r="C573" s="159"/>
      <c r="D573" s="159"/>
      <c r="E573" s="160"/>
      <c r="F573" s="161"/>
      <c r="G573" s="161"/>
      <c r="H573" s="161"/>
      <c r="I573" s="126"/>
      <c r="J573" s="162"/>
      <c r="L573" s="648"/>
    </row>
    <row r="574" spans="1:12" ht="15" customHeight="1" x14ac:dyDescent="0.3">
      <c r="A574" s="158"/>
      <c r="B574" s="159"/>
      <c r="C574" s="159"/>
      <c r="D574" s="159"/>
      <c r="E574" s="160"/>
      <c r="F574" s="161"/>
      <c r="G574" s="161"/>
      <c r="H574" s="161"/>
      <c r="I574" s="126"/>
      <c r="J574" s="162"/>
      <c r="L574" s="647" t="s">
        <v>2995</v>
      </c>
    </row>
    <row r="575" spans="1:12" ht="15" customHeight="1" x14ac:dyDescent="0.3">
      <c r="L575" s="647"/>
    </row>
    <row r="576" spans="1:12" ht="15" customHeight="1" x14ac:dyDescent="0.3">
      <c r="A576" s="667"/>
      <c r="B576" s="669" t="s">
        <v>3045</v>
      </c>
      <c r="C576" s="669"/>
      <c r="D576" s="669"/>
      <c r="E576" s="669"/>
      <c r="F576" s="669"/>
      <c r="G576" s="669"/>
      <c r="H576" s="669"/>
      <c r="I576" s="671"/>
      <c r="J576" s="672"/>
      <c r="L576" s="647"/>
    </row>
    <row r="577" spans="1:12" ht="15" customHeight="1" x14ac:dyDescent="0.3">
      <c r="A577" s="668"/>
      <c r="B577" s="670"/>
      <c r="C577" s="670"/>
      <c r="D577" s="670"/>
      <c r="E577" s="670"/>
      <c r="F577" s="670"/>
      <c r="G577" s="670"/>
      <c r="H577" s="670"/>
      <c r="I577" s="673"/>
      <c r="J577" s="674"/>
      <c r="K577" s="8"/>
      <c r="L577" s="647"/>
    </row>
    <row r="578" spans="1:12" ht="15" customHeight="1" x14ac:dyDescent="0.3">
      <c r="A578" s="520" t="s">
        <v>2989</v>
      </c>
      <c r="B578" s="630" t="s">
        <v>2996</v>
      </c>
      <c r="C578" s="631"/>
      <c r="D578" s="631"/>
      <c r="E578" s="636" t="s">
        <v>3035</v>
      </c>
      <c r="F578" s="639" t="s">
        <v>2991</v>
      </c>
      <c r="G578" s="639" t="s">
        <v>2990</v>
      </c>
      <c r="H578" s="642" t="s">
        <v>3010</v>
      </c>
      <c r="I578" s="497" t="s">
        <v>3430</v>
      </c>
      <c r="J578" s="645" t="s">
        <v>3431</v>
      </c>
      <c r="L578" s="647"/>
    </row>
    <row r="579" spans="1:12" ht="15" customHeight="1" x14ac:dyDescent="0.3">
      <c r="A579" s="521"/>
      <c r="B579" s="632"/>
      <c r="C579" s="633"/>
      <c r="D579" s="633"/>
      <c r="E579" s="637"/>
      <c r="F579" s="640"/>
      <c r="G579" s="640"/>
      <c r="H579" s="643"/>
      <c r="I579" s="499"/>
      <c r="J579" s="646"/>
      <c r="L579" s="647"/>
    </row>
    <row r="580" spans="1:12" ht="15" customHeight="1" x14ac:dyDescent="0.3">
      <c r="A580" s="521"/>
      <c r="B580" s="634"/>
      <c r="C580" s="635"/>
      <c r="D580" s="635"/>
      <c r="E580" s="638"/>
      <c r="F580" s="641"/>
      <c r="G580" s="641"/>
      <c r="H580" s="644"/>
      <c r="I580" s="499"/>
      <c r="J580" s="646"/>
      <c r="L580" s="647"/>
    </row>
    <row r="581" spans="1:12" ht="15" customHeight="1" x14ac:dyDescent="0.3">
      <c r="A581" s="117">
        <f>Sheet1!A50</f>
        <v>101022602500</v>
      </c>
      <c r="B581" s="577" t="str">
        <f>IFERROR(VLOOKUP(A581,Sheet1!$A$4:$H$2722,5,0),"-")</f>
        <v>Placa Ignifuga Rigips RF 15x1200x2600</v>
      </c>
      <c r="C581" s="578" t="e">
        <f>VLOOKUP(#REF!,Sheet1!$A$4:$H$2722,7,1)</f>
        <v>#REF!</v>
      </c>
      <c r="D581" s="592" t="e">
        <f>VLOOKUP(#REF!,Sheet1!$A$4:$H$2722,7,1)</f>
        <v>#REF!</v>
      </c>
      <c r="E581" s="30" t="str">
        <f>IFERROR(VLOOKUP(A581,Sheet1!$A$4:$N$2722,7,1),"-")</f>
        <v xml:space="preserve">mp </v>
      </c>
      <c r="F581" s="58">
        <f>IFERROR(VLOOKUP(A581,Sheet1!$A$4:$N$2722,9,1),"-")</f>
        <v>15</v>
      </c>
      <c r="G581" s="60">
        <f>IFERROR(VLOOKUP(A581,Sheet1!$A$4:$N$2722,10,1),"-")</f>
        <v>1200</v>
      </c>
      <c r="H581" s="46">
        <f>IFERROR(VLOOKUP(A581,Sheet1!$A$4:$N$2722,11,1),"-")</f>
        <v>2600</v>
      </c>
      <c r="I581" s="26">
        <f>IFERROR(VLOOKUP($A581,Sheet1!$A$4:$H$2722,8,1),"-")</f>
        <v>13.76</v>
      </c>
      <c r="J581" s="146">
        <f>I581-(I581*Cuprins!$H$11)</f>
        <v>13.76</v>
      </c>
      <c r="L581" s="647"/>
    </row>
    <row r="582" spans="1:12" ht="15" customHeight="1" x14ac:dyDescent="0.3">
      <c r="A582" s="119" t="s">
        <v>2994</v>
      </c>
      <c r="B582" s="600" t="str">
        <f>IFERROR(VLOOKUP(A582,Sheet1!$A$4:$H$2722,5,0),"-")</f>
        <v>-</v>
      </c>
      <c r="C582" s="600" t="e">
        <f>VLOOKUP(#REF!,Sheet1!$A$4:$H$2722,7,1)</f>
        <v>#REF!</v>
      </c>
      <c r="D582" s="601" t="e">
        <f>VLOOKUP(#REF!,Sheet1!$A$4:$H$2722,7,1)</f>
        <v>#REF!</v>
      </c>
      <c r="E582" s="32" t="str">
        <f>IFERROR(VLOOKUP(A582,Sheet1!$A$4:$N$2722,7,1),"-")</f>
        <v>-</v>
      </c>
      <c r="F582" s="52" t="str">
        <f>IFERROR(VLOOKUP(A582,Sheet1!$A$4:$N$2722,9,1),"-")</f>
        <v>-</v>
      </c>
      <c r="G582" s="53" t="str">
        <f>IFERROR(VLOOKUP(A582,Sheet1!$A$4:$N$2722,10,1),"-")</f>
        <v>-</v>
      </c>
      <c r="H582" s="54" t="str">
        <f>IFERROR(VLOOKUP(A582,Sheet1!$A$4:$N$2722,11,1),"-")</f>
        <v>-</v>
      </c>
      <c r="I582" s="34" t="str">
        <f>IFERROR(VLOOKUP($A582,Sheet1!$A$4:$H$2722,8,1),"-")</f>
        <v>-</v>
      </c>
      <c r="J582" s="156" t="str">
        <f>IFERROR(VLOOKUP($A582,Sheet1!$A$4:$H$2722,8,1),"-")</f>
        <v>-</v>
      </c>
      <c r="L582" s="647"/>
    </row>
    <row r="583" spans="1:12" ht="15" customHeight="1" thickBot="1" x14ac:dyDescent="0.35">
      <c r="A583" s="98"/>
      <c r="B583" s="9"/>
      <c r="C583" s="9"/>
      <c r="D583" s="9"/>
      <c r="E583" s="16"/>
      <c r="F583" s="19"/>
      <c r="G583" s="17"/>
      <c r="H583" s="17"/>
      <c r="I583" s="18"/>
      <c r="J583" s="151"/>
      <c r="K583" s="7"/>
      <c r="L583" s="647"/>
    </row>
    <row r="584" spans="1:12" ht="15" customHeight="1" x14ac:dyDescent="0.3">
      <c r="A584" s="658"/>
      <c r="B584" s="661" t="s">
        <v>3072</v>
      </c>
      <c r="C584" s="661"/>
      <c r="D584" s="661"/>
      <c r="E584" s="661"/>
      <c r="F584" s="661"/>
      <c r="G584" s="661"/>
      <c r="H584" s="661"/>
      <c r="I584" s="661"/>
      <c r="J584" s="664"/>
      <c r="L584" s="647"/>
    </row>
    <row r="585" spans="1:12" ht="15" customHeight="1" x14ac:dyDescent="0.3">
      <c r="A585" s="659"/>
      <c r="B585" s="662"/>
      <c r="C585" s="662"/>
      <c r="D585" s="662"/>
      <c r="E585" s="662"/>
      <c r="F585" s="662"/>
      <c r="G585" s="662"/>
      <c r="H585" s="662"/>
      <c r="I585" s="662"/>
      <c r="J585" s="665"/>
      <c r="L585" s="647"/>
    </row>
    <row r="586" spans="1:12" ht="15" customHeight="1" thickBot="1" x14ac:dyDescent="0.35">
      <c r="A586" s="660"/>
      <c r="B586" s="663"/>
      <c r="C586" s="663"/>
      <c r="D586" s="663"/>
      <c r="E586" s="663"/>
      <c r="F586" s="663"/>
      <c r="G586" s="663"/>
      <c r="H586" s="663"/>
      <c r="I586" s="663"/>
      <c r="J586" s="666"/>
      <c r="K586" s="9"/>
      <c r="L586" s="647"/>
    </row>
    <row r="587" spans="1:12" ht="15" customHeight="1" x14ac:dyDescent="0.3">
      <c r="A587" s="1"/>
      <c r="B587" s="84"/>
      <c r="C587" s="4"/>
      <c r="D587" s="4"/>
      <c r="E587" s="4"/>
      <c r="F587" s="4"/>
      <c r="G587" s="4"/>
      <c r="H587" s="5"/>
      <c r="I587" s="3"/>
      <c r="J587" s="144"/>
      <c r="L587" s="647"/>
    </row>
    <row r="588" spans="1:12" ht="15" customHeight="1" x14ac:dyDescent="0.3">
      <c r="A588" s="667"/>
      <c r="B588" s="669" t="s">
        <v>3074</v>
      </c>
      <c r="C588" s="669"/>
      <c r="D588" s="669"/>
      <c r="E588" s="669"/>
      <c r="F588" s="669"/>
      <c r="G588" s="669"/>
      <c r="H588" s="669"/>
      <c r="I588" s="671"/>
      <c r="J588" s="672"/>
      <c r="L588" s="647"/>
    </row>
    <row r="589" spans="1:12" ht="15" customHeight="1" x14ac:dyDescent="0.3">
      <c r="A589" s="668"/>
      <c r="B589" s="670"/>
      <c r="C589" s="670"/>
      <c r="D589" s="670"/>
      <c r="E589" s="670"/>
      <c r="F589" s="670"/>
      <c r="G589" s="670"/>
      <c r="H589" s="670"/>
      <c r="I589" s="673"/>
      <c r="J589" s="674"/>
      <c r="L589" s="494">
        <f t="shared" ref="L589" si="7">L537+1</f>
        <v>16</v>
      </c>
    </row>
    <row r="590" spans="1:12" ht="15" customHeight="1" x14ac:dyDescent="0.3">
      <c r="A590" s="520" t="s">
        <v>2989</v>
      </c>
      <c r="B590" s="630" t="s">
        <v>2996</v>
      </c>
      <c r="C590" s="631"/>
      <c r="D590" s="631"/>
      <c r="E590" s="636" t="s">
        <v>3035</v>
      </c>
      <c r="F590" s="639" t="s">
        <v>2991</v>
      </c>
      <c r="G590" s="639" t="s">
        <v>2990</v>
      </c>
      <c r="H590" s="642" t="s">
        <v>3010</v>
      </c>
      <c r="I590" s="497" t="s">
        <v>3430</v>
      </c>
      <c r="J590" s="645" t="s">
        <v>3431</v>
      </c>
      <c r="K590" s="7"/>
      <c r="L590" s="494"/>
    </row>
    <row r="591" spans="1:12" ht="15" customHeight="1" x14ac:dyDescent="0.3">
      <c r="A591" s="521"/>
      <c r="B591" s="632"/>
      <c r="C591" s="633"/>
      <c r="D591" s="633"/>
      <c r="E591" s="637"/>
      <c r="F591" s="640"/>
      <c r="G591" s="640"/>
      <c r="H591" s="643"/>
      <c r="I591" s="499"/>
      <c r="J591" s="646"/>
      <c r="L591" s="648" t="s">
        <v>3001</v>
      </c>
    </row>
    <row r="592" spans="1:12" ht="15" customHeight="1" x14ac:dyDescent="0.3">
      <c r="A592" s="521"/>
      <c r="B592" s="634"/>
      <c r="C592" s="635"/>
      <c r="D592" s="635"/>
      <c r="E592" s="638"/>
      <c r="F592" s="641"/>
      <c r="G592" s="641"/>
      <c r="H592" s="644"/>
      <c r="I592" s="499"/>
      <c r="J592" s="646"/>
      <c r="L592" s="648"/>
    </row>
    <row r="593" spans="1:12" ht="15" customHeight="1" x14ac:dyDescent="0.3">
      <c r="A593" s="117">
        <f>Sheet1!A134</f>
        <v>355022406500</v>
      </c>
      <c r="B593" s="577" t="str">
        <f>IFERROR(VLOOKUP(A593,Sheet1!$A$4:$H$2722,5,0),"-")</f>
        <v>Rigiton 8/18 Q+ panza 1200 X 2000</v>
      </c>
      <c r="C593" s="578" t="e">
        <f>VLOOKUP(#REF!,Sheet1!$A$4:$H$2722,7,1)</f>
        <v>#REF!</v>
      </c>
      <c r="D593" s="592" t="e">
        <f>VLOOKUP(#REF!,Sheet1!$A$4:$H$2722,7,1)</f>
        <v>#REF!</v>
      </c>
      <c r="E593" s="30" t="str">
        <f>IFERROR(VLOOKUP(A593,Sheet1!$A$4:$N$2722,7,1),"-")</f>
        <v xml:space="preserve">mp </v>
      </c>
      <c r="F593" s="58">
        <f>IFERROR(VLOOKUP(A593,Sheet1!$A$4:$N$2722,9,1),"-")</f>
        <v>8</v>
      </c>
      <c r="G593" s="60">
        <f>IFERROR(VLOOKUP(A593,Sheet1!$A$4:$N$2722,10,1),"-")</f>
        <v>600</v>
      </c>
      <c r="H593" s="46">
        <f>IFERROR(VLOOKUP(A593,Sheet1!$A$4:$N$2722,11,1),"-")</f>
        <v>600</v>
      </c>
      <c r="I593" s="26">
        <f>IFERROR(VLOOKUP($A593,Sheet1!$A$4:$H$2722,8,1),"-")</f>
        <v>24.62</v>
      </c>
      <c r="J593" s="146">
        <f>I593-(I593*Cuprins!$H$11)</f>
        <v>24.62</v>
      </c>
      <c r="L593" s="648"/>
    </row>
    <row r="594" spans="1:12" ht="15" customHeight="1" x14ac:dyDescent="0.3">
      <c r="A594" s="107">
        <f>Sheet1!A135</f>
        <v>355022406800</v>
      </c>
      <c r="B594" s="593" t="str">
        <f>IFERROR(VLOOKUP(A594,Sheet1!$A$4:$H$2722,5,0),"-")</f>
        <v>Rigiton 10/23 panza neagra 2000x1200</v>
      </c>
      <c r="C594" s="593" t="e">
        <f>VLOOKUP(#REF!,Sheet1!$A$4:$H$2722,7,1)</f>
        <v>#REF!</v>
      </c>
      <c r="D594" s="593" t="e">
        <f>VLOOKUP(#REF!,Sheet1!$A$4:$H$2722,7,1)</f>
        <v>#REF!</v>
      </c>
      <c r="E594" s="20" t="str">
        <f>IFERROR(VLOOKUP(A594,Sheet1!$A$4:$N$2722,7,1),"-")</f>
        <v xml:space="preserve">mp </v>
      </c>
      <c r="F594" s="38">
        <f>IFERROR(VLOOKUP(A594,Sheet1!$A$4:$N$2722,9,1),"-")</f>
        <v>8</v>
      </c>
      <c r="G594" s="38">
        <f>IFERROR(VLOOKUP(A594,Sheet1!$A$4:$N$2722,10,1),"-")</f>
        <v>600</v>
      </c>
      <c r="H594" s="38">
        <f>IFERROR(VLOOKUP(A594,Sheet1!$A$4:$N$2722,11,1),"-")</f>
        <v>600</v>
      </c>
      <c r="I594" s="25">
        <f>IFERROR(VLOOKUP($A594,Sheet1!$A$4:$H$2722,8,1),"-")</f>
        <v>24.62</v>
      </c>
      <c r="J594" s="150">
        <f>I594-(I594*Cuprins!$H$11)</f>
        <v>24.62</v>
      </c>
      <c r="L594" s="648"/>
    </row>
    <row r="595" spans="1:12" ht="15" customHeight="1" x14ac:dyDescent="0.3">
      <c r="A595" s="105">
        <f>Sheet1!A136</f>
        <v>102022104500</v>
      </c>
      <c r="B595" s="594" t="str">
        <f>IFERROR(VLOOKUP(A595,Sheet1!$A$4:$H$2722,5,0),"-")</f>
        <v xml:space="preserve">Placa Rigips Fonic 12,5x1200x2000 </v>
      </c>
      <c r="C595" s="595" t="e">
        <f>VLOOKUP(#REF!,Sheet1!$A$4:$H$2722,7,1)</f>
        <v>#REF!</v>
      </c>
      <c r="D595" s="596" t="e">
        <f>VLOOKUP(#REF!,Sheet1!$A$4:$H$2722,7,1)</f>
        <v>#REF!</v>
      </c>
      <c r="E595" s="31" t="str">
        <f>IFERROR(VLOOKUP(A595,Sheet1!$A$4:$N$2722,7,1),"-")</f>
        <v xml:space="preserve">mp </v>
      </c>
      <c r="F595" s="39">
        <f>IFERROR(VLOOKUP(A595,Sheet1!$A$4:$N$2722,9,1),"-")</f>
        <v>15</v>
      </c>
      <c r="G595" s="58">
        <f>IFERROR(VLOOKUP(A595,Sheet1!$A$4:$N$2722,10,1),"-")</f>
        <v>1200</v>
      </c>
      <c r="H595" s="39">
        <f>IFERROR(VLOOKUP(A595,Sheet1!$A$4:$N$2722,11,1),"-")</f>
        <v>2000</v>
      </c>
      <c r="I595" s="26">
        <f>IFERROR(VLOOKUP($A595,Sheet1!$A$4:$H$2722,8,1),"-")</f>
        <v>67.459999999999994</v>
      </c>
      <c r="J595" s="146">
        <f>I595-(I595*Cuprins!$H$11)</f>
        <v>67.459999999999994</v>
      </c>
      <c r="L595" s="648"/>
    </row>
    <row r="596" spans="1:12" ht="15" customHeight="1" x14ac:dyDescent="0.3">
      <c r="A596" s="108"/>
      <c r="B596" s="597" t="str">
        <f>IFERROR(VLOOKUP(A596,Sheet1!$A$4:$H$2722,5,0),"-")</f>
        <v>-</v>
      </c>
      <c r="C596" s="597" t="e">
        <f>VLOOKUP(#REF!,Sheet1!$A$4:$H$2722,7,1)</f>
        <v>#REF!</v>
      </c>
      <c r="D596" s="597" t="e">
        <f>VLOOKUP(#REF!,Sheet1!$A$4:$H$2722,7,1)</f>
        <v>#REF!</v>
      </c>
      <c r="E596" s="27" t="str">
        <f>IFERROR(VLOOKUP(A596,Sheet1!$A$4:$N$2722,7,1),"-")</f>
        <v>-</v>
      </c>
      <c r="F596" s="35" t="str">
        <f>IFERROR(VLOOKUP(A596,Sheet1!$A$4:$N$2722,9,1),"-")</f>
        <v>-</v>
      </c>
      <c r="G596" s="35" t="str">
        <f>IFERROR(VLOOKUP(A596,Sheet1!$A$4:$N$2722,10,1),"-")</f>
        <v>-</v>
      </c>
      <c r="H596" s="35" t="str">
        <f>IFERROR(VLOOKUP(A596,Sheet1!$A$4:$N$2722,11,1),"-")</f>
        <v>-</v>
      </c>
      <c r="I596" s="29" t="str">
        <f>IFERROR(VLOOKUP($A596,Sheet1!$A$4:$H$2722,8,1),"-")</f>
        <v>-</v>
      </c>
      <c r="J596" s="152" t="str">
        <f>IFERROR(VLOOKUP($A596,Sheet1!$A$4:$H$2722,8,1),"-")</f>
        <v>-</v>
      </c>
      <c r="L596" s="648"/>
    </row>
    <row r="597" spans="1:12" ht="15" customHeight="1" x14ac:dyDescent="0.3">
      <c r="A597" s="13"/>
      <c r="C597" s="13"/>
      <c r="D597" s="13"/>
      <c r="E597" s="13"/>
      <c r="F597" s="13"/>
      <c r="H597" s="13"/>
      <c r="I597" s="13"/>
      <c r="J597" s="149"/>
      <c r="L597" s="648"/>
    </row>
    <row r="598" spans="1:12" ht="15" customHeight="1" x14ac:dyDescent="0.3">
      <c r="A598" s="667"/>
      <c r="B598" s="669" t="s">
        <v>3073</v>
      </c>
      <c r="C598" s="669"/>
      <c r="D598" s="669"/>
      <c r="E598" s="669"/>
      <c r="F598" s="669"/>
      <c r="G598" s="669"/>
      <c r="H598" s="669"/>
      <c r="I598" s="671"/>
      <c r="J598" s="672"/>
      <c r="L598" s="648"/>
    </row>
    <row r="599" spans="1:12" ht="15" customHeight="1" x14ac:dyDescent="0.3">
      <c r="A599" s="668"/>
      <c r="B599" s="670"/>
      <c r="C599" s="670"/>
      <c r="D599" s="670"/>
      <c r="E599" s="670"/>
      <c r="F599" s="670"/>
      <c r="G599" s="670"/>
      <c r="H599" s="670"/>
      <c r="I599" s="673"/>
      <c r="J599" s="674"/>
      <c r="L599" s="648"/>
    </row>
    <row r="600" spans="1:12" ht="15" customHeight="1" x14ac:dyDescent="0.3">
      <c r="A600" s="520" t="s">
        <v>2989</v>
      </c>
      <c r="B600" s="630" t="s">
        <v>2996</v>
      </c>
      <c r="C600" s="631"/>
      <c r="D600" s="631"/>
      <c r="E600" s="636" t="s">
        <v>3035</v>
      </c>
      <c r="F600" s="639" t="s">
        <v>2991</v>
      </c>
      <c r="G600" s="639" t="s">
        <v>2990</v>
      </c>
      <c r="H600" s="642" t="s">
        <v>3010</v>
      </c>
      <c r="I600" s="497" t="s">
        <v>3430</v>
      </c>
      <c r="J600" s="645" t="s">
        <v>3431</v>
      </c>
      <c r="L600" s="648"/>
    </row>
    <row r="601" spans="1:12" ht="15" customHeight="1" x14ac:dyDescent="0.3">
      <c r="A601" s="521"/>
      <c r="B601" s="632"/>
      <c r="C601" s="633"/>
      <c r="D601" s="633"/>
      <c r="E601" s="637"/>
      <c r="F601" s="640"/>
      <c r="G601" s="640"/>
      <c r="H601" s="643"/>
      <c r="I601" s="499"/>
      <c r="J601" s="646"/>
      <c r="L601" s="648"/>
    </row>
    <row r="602" spans="1:12" ht="15" customHeight="1" x14ac:dyDescent="0.3">
      <c r="A602" s="521"/>
      <c r="B602" s="634"/>
      <c r="C602" s="635"/>
      <c r="D602" s="635"/>
      <c r="E602" s="638"/>
      <c r="F602" s="641"/>
      <c r="G602" s="641"/>
      <c r="H602" s="644"/>
      <c r="I602" s="499"/>
      <c r="J602" s="646"/>
      <c r="L602" s="648"/>
    </row>
    <row r="603" spans="1:12" ht="15" customHeight="1" x14ac:dyDescent="0.3">
      <c r="A603" s="118">
        <f>Sheet1!A138</f>
        <v>102022500500</v>
      </c>
      <c r="B603" s="577" t="str">
        <f>IFERROR(VLOOKUP(A603,Sheet1!$A$4:$H$2722,5,0),"-")</f>
        <v>RIGIDUR H 12,5x1200x2400 AK</v>
      </c>
      <c r="C603" s="578" t="e">
        <f>VLOOKUP(#REF!,Sheet1!$A$4:$H$2722,7,1)</f>
        <v>#REF!</v>
      </c>
      <c r="D603" s="592" t="e">
        <f>VLOOKUP(#REF!,Sheet1!$A$4:$H$2722,7,1)</f>
        <v>#REF!</v>
      </c>
      <c r="E603" s="36" t="str">
        <f>IFERROR(VLOOKUP(A603,Sheet1!$A$4:$N$2722,7,1),"-")</f>
        <v xml:space="preserve">mp </v>
      </c>
      <c r="F603" s="58">
        <f>IFERROR(VLOOKUP(A603,Sheet1!$A$4:$N$2722,9,1),"-")</f>
        <v>6</v>
      </c>
      <c r="G603" s="60">
        <f>IFERROR(VLOOKUP(A603,Sheet1!$A$4:$N$2722,10,1),"-")</f>
        <v>1200</v>
      </c>
      <c r="H603" s="46">
        <f>IFERROR(VLOOKUP(A603,Sheet1!$A$4:$N$2722,11,1),"-")</f>
        <v>2400</v>
      </c>
      <c r="I603" s="26">
        <f>IFERROR(VLOOKUP($A603,Sheet1!$A$4:$H$2722,8,1),"-")</f>
        <v>46.14</v>
      </c>
      <c r="J603" s="146">
        <f>I603-(I603*Cuprins!$H$11)</f>
        <v>46.14</v>
      </c>
      <c r="L603" s="648"/>
    </row>
    <row r="604" spans="1:12" ht="15" customHeight="1" x14ac:dyDescent="0.3">
      <c r="A604" s="107">
        <f>Sheet1!A139</f>
        <v>102022501000</v>
      </c>
      <c r="B604" s="593" t="str">
        <f>IFERROR(VLOOKUP(A604,Sheet1!$A$4:$H$2722,5,0),"-")</f>
        <v>RIGIDUR H 12,5x1200x2400 4SK</v>
      </c>
      <c r="C604" s="593" t="e">
        <f>VLOOKUP(#REF!,Sheet1!$A$4:$H$2722,7,1)</f>
        <v>#REF!</v>
      </c>
      <c r="D604" s="593" t="e">
        <f>VLOOKUP(#REF!,Sheet1!$A$4:$H$2722,7,1)</f>
        <v>#REF!</v>
      </c>
      <c r="E604" s="21" t="str">
        <f>IFERROR(VLOOKUP(A604,Sheet1!$A$4:$N$2722,7,1),"-")</f>
        <v xml:space="preserve">mp </v>
      </c>
      <c r="F604" s="38">
        <f>IFERROR(VLOOKUP(A604,Sheet1!$A$4:$N$2722,9,1),"-")</f>
        <v>6</v>
      </c>
      <c r="G604" s="38">
        <f>IFERROR(VLOOKUP(A604,Sheet1!$A$4:$N$2722,10,1),"-")</f>
        <v>1200</v>
      </c>
      <c r="H604" s="38">
        <f>IFERROR(VLOOKUP(A604,Sheet1!$A$4:$N$2722,11,1),"-")</f>
        <v>2400</v>
      </c>
      <c r="I604" s="25">
        <f>IFERROR(VLOOKUP($A604,Sheet1!$A$4:$H$2722,8,1),"-")</f>
        <v>46.14</v>
      </c>
      <c r="J604" s="150">
        <f>I604-(I604*Cuprins!$H$11)</f>
        <v>46.14</v>
      </c>
      <c r="L604" s="648"/>
    </row>
    <row r="605" spans="1:12" ht="15" customHeight="1" x14ac:dyDescent="0.3">
      <c r="A605" s="118"/>
      <c r="B605" s="577" t="str">
        <f>IFERROR(VLOOKUP(A605,Sheet1!$A$4:$H$2722,5,0),"-")</f>
        <v>-</v>
      </c>
      <c r="C605" s="578" t="e">
        <f>VLOOKUP(#REF!,Sheet1!$A$4:$H$2722,7,1)</f>
        <v>#REF!</v>
      </c>
      <c r="D605" s="592" t="e">
        <f>VLOOKUP(#REF!,Sheet1!$A$4:$H$2722,7,1)</f>
        <v>#REF!</v>
      </c>
      <c r="E605" s="36" t="str">
        <f>IFERROR(VLOOKUP(A605,Sheet1!$A$4:$N$2722,7,1),"-")</f>
        <v>-</v>
      </c>
      <c r="F605" s="58" t="str">
        <f>IFERROR(VLOOKUP(A605,Sheet1!$A$4:$N$2722,9,1),"-")</f>
        <v>-</v>
      </c>
      <c r="G605" s="60" t="str">
        <f>IFERROR(VLOOKUP(A605,Sheet1!$A$4:$N$2722,10,1),"-")</f>
        <v>-</v>
      </c>
      <c r="H605" s="46" t="str">
        <f>IFERROR(VLOOKUP(A605,Sheet1!$A$4:$N$2722,11,1),"-")</f>
        <v>-</v>
      </c>
      <c r="I605" s="26" t="str">
        <f>IFERROR(VLOOKUP($A605,Sheet1!$A$4:$H$2722,8,1),"-")</f>
        <v>-</v>
      </c>
      <c r="J605" s="146" t="str">
        <f>IFERROR(VLOOKUP($A605,Sheet1!$A$4:$H$2722,8,1),"-")</f>
        <v>-</v>
      </c>
      <c r="L605" s="648"/>
    </row>
    <row r="606" spans="1:12" ht="15" customHeight="1" x14ac:dyDescent="0.3">
      <c r="A606" s="108"/>
      <c r="B606" s="597" t="str">
        <f>IFERROR(VLOOKUP(A606,Sheet1!$A$4:$H$2722,5,0),"-")</f>
        <v>-</v>
      </c>
      <c r="C606" s="597" t="e">
        <f>VLOOKUP(#REF!,Sheet1!$A$4:$H$2722,7,1)</f>
        <v>#REF!</v>
      </c>
      <c r="D606" s="597" t="e">
        <f>VLOOKUP(#REF!,Sheet1!$A$4:$H$2722,7,1)</f>
        <v>#REF!</v>
      </c>
      <c r="E606" s="27" t="str">
        <f>IFERROR(VLOOKUP(A606,Sheet1!$A$4:$N$2722,7,1),"-")</f>
        <v>-</v>
      </c>
      <c r="F606" s="35" t="str">
        <f>IFERROR(VLOOKUP(A606,Sheet1!$A$4:$N$2722,9,1),"-")</f>
        <v>-</v>
      </c>
      <c r="G606" s="35" t="str">
        <f>IFERROR(VLOOKUP(A606,Sheet1!$A$4:$N$2722,10,1),"-")</f>
        <v>-</v>
      </c>
      <c r="H606" s="35" t="str">
        <f>IFERROR(VLOOKUP(A606,Sheet1!$A$4:$N$2722,11,1),"-")</f>
        <v>-</v>
      </c>
      <c r="I606" s="29" t="str">
        <f>IFERROR(VLOOKUP($A606,Sheet1!$A$4:$H$2722,8,1),"-")</f>
        <v>-</v>
      </c>
      <c r="J606" s="152" t="str">
        <f>IFERROR(VLOOKUP($A606,Sheet1!$A$4:$H$2722,8,1),"-")</f>
        <v>-</v>
      </c>
      <c r="L606" s="648"/>
    </row>
    <row r="607" spans="1:12" ht="15" customHeight="1" x14ac:dyDescent="0.3">
      <c r="L607" s="648"/>
    </row>
    <row r="608" spans="1:12" ht="15" customHeight="1" x14ac:dyDescent="0.3">
      <c r="A608" s="667"/>
      <c r="B608" s="669" t="s">
        <v>3071</v>
      </c>
      <c r="C608" s="669"/>
      <c r="D608" s="669"/>
      <c r="E608" s="669"/>
      <c r="F608" s="669"/>
      <c r="G608" s="669"/>
      <c r="H608" s="669"/>
      <c r="I608" s="671"/>
      <c r="J608" s="672"/>
      <c r="L608" s="648"/>
    </row>
    <row r="609" spans="1:12" ht="15" customHeight="1" x14ac:dyDescent="0.3">
      <c r="A609" s="668"/>
      <c r="B609" s="670"/>
      <c r="C609" s="670"/>
      <c r="D609" s="670"/>
      <c r="E609" s="670"/>
      <c r="F609" s="670"/>
      <c r="G609" s="670"/>
      <c r="H609" s="670"/>
      <c r="I609" s="673"/>
      <c r="J609" s="674"/>
      <c r="L609" s="648"/>
    </row>
    <row r="610" spans="1:12" ht="15" customHeight="1" x14ac:dyDescent="0.3">
      <c r="A610" s="520" t="s">
        <v>2989</v>
      </c>
      <c r="B610" s="630" t="s">
        <v>2996</v>
      </c>
      <c r="C610" s="631"/>
      <c r="D610" s="631"/>
      <c r="E610" s="636" t="s">
        <v>3035</v>
      </c>
      <c r="F610" s="639" t="s">
        <v>2991</v>
      </c>
      <c r="G610" s="639" t="s">
        <v>2990</v>
      </c>
      <c r="H610" s="642" t="s">
        <v>3010</v>
      </c>
      <c r="I610" s="497" t="s">
        <v>3430</v>
      </c>
      <c r="J610" s="645" t="s">
        <v>3431</v>
      </c>
      <c r="L610" s="648"/>
    </row>
    <row r="611" spans="1:12" ht="15" customHeight="1" x14ac:dyDescent="0.3">
      <c r="A611" s="521"/>
      <c r="B611" s="632"/>
      <c r="C611" s="633"/>
      <c r="D611" s="633"/>
      <c r="E611" s="637"/>
      <c r="F611" s="640"/>
      <c r="G611" s="640"/>
      <c r="H611" s="643"/>
      <c r="I611" s="499"/>
      <c r="J611" s="646"/>
      <c r="L611" s="648"/>
    </row>
    <row r="612" spans="1:12" ht="15" customHeight="1" x14ac:dyDescent="0.3">
      <c r="A612" s="521"/>
      <c r="B612" s="634"/>
      <c r="C612" s="635"/>
      <c r="D612" s="635"/>
      <c r="E612" s="638"/>
      <c r="F612" s="641"/>
      <c r="G612" s="641"/>
      <c r="H612" s="644"/>
      <c r="I612" s="499"/>
      <c r="J612" s="646"/>
      <c r="L612" s="648"/>
    </row>
    <row r="613" spans="1:12" ht="15" customHeight="1" x14ac:dyDescent="0.3">
      <c r="A613" s="117">
        <f>Sheet1!A129</f>
        <v>102022103100</v>
      </c>
      <c r="B613" s="577" t="str">
        <f>IFERROR(VLOOKUP(A613,Sheet1!$A$4:$H$2722,5,0),"-")</f>
        <v>RIDURIT 15 x 1200 x 2000</v>
      </c>
      <c r="C613" s="578" t="e">
        <f>VLOOKUP(#REF!,Sheet1!$A$4:$H$2722,7,1)</f>
        <v>#REF!</v>
      </c>
      <c r="D613" s="592" t="e">
        <f>VLOOKUP(#REF!,Sheet1!$A$4:$H$2722,7,1)</f>
        <v>#REF!</v>
      </c>
      <c r="E613" s="30" t="str">
        <f>IFERROR(VLOOKUP(A613,Sheet1!$A$4:$N$2722,7,1),"-")</f>
        <v xml:space="preserve">mp </v>
      </c>
      <c r="F613" s="58">
        <f>IFERROR(VLOOKUP(A613,Sheet1!$A$4:$N$2722,9,1),"-")</f>
        <v>15</v>
      </c>
      <c r="G613" s="60">
        <f>IFERROR(VLOOKUP(A613,Sheet1!$A$4:$N$2722,10,1),"-")</f>
        <v>1200</v>
      </c>
      <c r="H613" s="46">
        <f>IFERROR(VLOOKUP(A613,Sheet1!$A$4:$N$2722,11,1),"-")</f>
        <v>2000</v>
      </c>
      <c r="I613" s="26">
        <f>IFERROR(VLOOKUP($A613,Sheet1!$A$4:$H$2722,8,1),"-")</f>
        <v>67.459999999999994</v>
      </c>
      <c r="J613" s="146">
        <f>I613-(I613*Cuprins!$H$11)</f>
        <v>67.459999999999994</v>
      </c>
      <c r="L613" s="648"/>
    </row>
    <row r="614" spans="1:12" ht="15" customHeight="1" x14ac:dyDescent="0.3">
      <c r="A614" s="107">
        <f>Sheet1!A132</f>
        <v>355022401000</v>
      </c>
      <c r="B614" s="598" t="str">
        <f>IFERROR(VLOOKUP(A614,Sheet1!$A$4:$H$2722,5,0),"-")</f>
        <v>Rigiton 6/18 panza alba 1188 x 1998 mm</v>
      </c>
      <c r="C614" s="593" t="e">
        <f>VLOOKUP(#REF!,Sheet1!$A$4:$H$2722,7,1)</f>
        <v>#REF!</v>
      </c>
      <c r="D614" s="593" t="e">
        <f>VLOOKUP(#REF!,Sheet1!$A$4:$H$2722,7,1)</f>
        <v>#REF!</v>
      </c>
      <c r="E614" s="20" t="str">
        <f>IFERROR(VLOOKUP(A614,Sheet1!$A$4:$N$2722,7,1),"-")</f>
        <v xml:space="preserve">mp </v>
      </c>
      <c r="F614" s="57">
        <f>IFERROR(VLOOKUP(A614,Sheet1!$A$4:$N$2722,9,1),"-")</f>
        <v>8</v>
      </c>
      <c r="G614" s="57">
        <f>IFERROR(VLOOKUP(A614,Sheet1!$A$4:$N$2722,10,1),"-")</f>
        <v>600</v>
      </c>
      <c r="H614" s="57">
        <f>IFERROR(VLOOKUP(A614,Sheet1!$A$4:$N$2722,11,1),"-")</f>
        <v>600</v>
      </c>
      <c r="I614" s="42">
        <f>IFERROR(VLOOKUP($A614,Sheet1!$A$4:$H$2722,8,1),"-")</f>
        <v>24.62</v>
      </c>
      <c r="J614" s="147">
        <f>I614-(I614*Cuprins!$H$11)</f>
        <v>24.62</v>
      </c>
      <c r="L614" s="648"/>
    </row>
    <row r="615" spans="1:12" ht="15" customHeight="1" x14ac:dyDescent="0.3">
      <c r="A615" s="105">
        <f>Sheet1!A133</f>
        <v>355022403500</v>
      </c>
      <c r="B615" s="594" t="str">
        <f>IFERROR(VLOOKUP(A615,Sheet1!$A$4:$H$2722,5,0),"-")</f>
        <v>Rigiton 8/15/20 panza neagra 2000x1200</v>
      </c>
      <c r="C615" s="595" t="e">
        <f>VLOOKUP(#REF!,Sheet1!$A$4:$H$2722,7,1)</f>
        <v>#REF!</v>
      </c>
      <c r="D615" s="596" t="e">
        <f>VLOOKUP(#REF!,Sheet1!$A$4:$H$2722,7,1)</f>
        <v>#REF!</v>
      </c>
      <c r="E615" s="31" t="str">
        <f>IFERROR(VLOOKUP(A615,Sheet1!$A$4:$N$2722,7,1),"-")</f>
        <v xml:space="preserve">mp </v>
      </c>
      <c r="F615" s="39">
        <f>IFERROR(VLOOKUP(A615,Sheet1!$A$4:$N$2722,9,1),"-")</f>
        <v>8</v>
      </c>
      <c r="G615" s="58">
        <f>IFERROR(VLOOKUP(A615,Sheet1!$A$4:$N$2722,10,1),"-")</f>
        <v>600</v>
      </c>
      <c r="H615" s="39">
        <f>IFERROR(VLOOKUP(A615,Sheet1!$A$4:$N$2722,11,1),"-")</f>
        <v>600</v>
      </c>
      <c r="I615" s="26">
        <f>IFERROR(VLOOKUP($A615,Sheet1!$A$4:$H$2722,8,1),"-")</f>
        <v>24.62</v>
      </c>
      <c r="J615" s="146">
        <f>I615-(I615*Cuprins!$H$11)</f>
        <v>24.62</v>
      </c>
      <c r="L615" s="648"/>
    </row>
    <row r="616" spans="1:12" ht="15" customHeight="1" x14ac:dyDescent="0.3">
      <c r="A616" s="107">
        <f>Sheet1!A130</f>
        <v>102022105000</v>
      </c>
      <c r="B616" s="598" t="str">
        <f>IFERROR(VLOOKUP(A616,Sheet1!$A$4:$H$2722,5,0),"-")</f>
        <v>Placa Rigips Fonic 12,5x1200x2600</v>
      </c>
      <c r="C616" s="593" t="e">
        <f>VLOOKUP(#REF!,Sheet1!$A$4:$H$2722,7,1)</f>
        <v>#REF!</v>
      </c>
      <c r="D616" s="599" t="e">
        <f>VLOOKUP(#REF!,Sheet1!$A$4:$H$2722,7,1)</f>
        <v>#REF!</v>
      </c>
      <c r="E616" s="20" t="str">
        <f>IFERROR(VLOOKUP(A616,Sheet1!$A$4:$N$2722,7,1),"-")</f>
        <v xml:space="preserve">mp </v>
      </c>
      <c r="F616" s="56">
        <f>IFERROR(VLOOKUP(A616,Sheet1!$A$4:$N$2722,9,1),"-")</f>
        <v>12.5</v>
      </c>
      <c r="G616" s="56">
        <f>IFERROR(VLOOKUP(A616,Sheet1!$A$4:$N$2722,10,1),"-")</f>
        <v>1200</v>
      </c>
      <c r="H616" s="56">
        <f>IFERROR(VLOOKUP(A616,Sheet1!$A$4:$N$2722,11,1),"-")</f>
        <v>2600</v>
      </c>
      <c r="I616" s="42">
        <f>IFERROR(VLOOKUP($A616,Sheet1!$A$4:$H$2722,8,1),"-")</f>
        <v>14.34</v>
      </c>
      <c r="J616" s="147">
        <f>I616-(I616*Cuprins!$H$11)</f>
        <v>14.34</v>
      </c>
      <c r="L616" s="648"/>
    </row>
    <row r="617" spans="1:12" ht="15" customHeight="1" x14ac:dyDescent="0.3">
      <c r="A617" s="105">
        <f>Sheet1!A131</f>
        <v>102022109500</v>
      </c>
      <c r="B617" s="594" t="str">
        <f>IFERROR(VLOOKUP(A617,Sheet1!$A$4:$H$2722,5,0),"-")</f>
        <v>RIFLEX 6 mm 1200x2400 mm</v>
      </c>
      <c r="C617" s="595" t="e">
        <f>VLOOKUP(#REF!,Sheet1!$A$4:$H$2722,7,1)</f>
        <v>#REF!</v>
      </c>
      <c r="D617" s="596" t="e">
        <f>VLOOKUP(#REF!,Sheet1!$A$4:$H$2722,7,1)</f>
        <v>#REF!</v>
      </c>
      <c r="E617" s="37" t="str">
        <f>IFERROR(VLOOKUP(A617,Sheet1!$A$4:$N$2722,7,1),"-")</f>
        <v xml:space="preserve">mp </v>
      </c>
      <c r="F617" s="39">
        <f>IFERROR(VLOOKUP(A617,Sheet1!$A$4:$N$2722,9,1),"-")</f>
        <v>6</v>
      </c>
      <c r="G617" s="58">
        <f>IFERROR(VLOOKUP(A617,Sheet1!$A$4:$N$2722,10,1),"-")</f>
        <v>1200</v>
      </c>
      <c r="H617" s="39">
        <f>IFERROR(VLOOKUP(A617,Sheet1!$A$4:$N$2722,11,1),"-")</f>
        <v>2400</v>
      </c>
      <c r="I617" s="26">
        <f>IFERROR(VLOOKUP($A617,Sheet1!$A$4:$H$2722,8,1),"-")</f>
        <v>46.14</v>
      </c>
      <c r="J617" s="146">
        <f>I617-(I617*Cuprins!$H$11)</f>
        <v>46.14</v>
      </c>
      <c r="L617" s="648"/>
    </row>
    <row r="618" spans="1:12" ht="15" customHeight="1" x14ac:dyDescent="0.3">
      <c r="A618" s="108"/>
      <c r="B618" s="597" t="str">
        <f>IFERROR(VLOOKUP(A618,Sheet1!$A$4:$H$2722,5,0),"-")</f>
        <v>-</v>
      </c>
      <c r="C618" s="597" t="e">
        <f>VLOOKUP(#REF!,Sheet1!$A$4:$H$2722,7,1)</f>
        <v>#REF!</v>
      </c>
      <c r="D618" s="597" t="e">
        <f>VLOOKUP(#REF!,Sheet1!$A$4:$H$2722,7,1)</f>
        <v>#REF!</v>
      </c>
      <c r="E618" s="27" t="str">
        <f>IFERROR(VLOOKUP(A618,Sheet1!$A$4:$N$2722,7,1),"-")</f>
        <v>-</v>
      </c>
      <c r="F618" s="35" t="str">
        <f>IFERROR(VLOOKUP(A618,Sheet1!$A$4:$N$2722,9,1),"-")</f>
        <v>-</v>
      </c>
      <c r="G618" s="35" t="str">
        <f>IFERROR(VLOOKUP(A618,Sheet1!$A$4:$N$2722,10,1),"-")</f>
        <v>-</v>
      </c>
      <c r="H618" s="35" t="str">
        <f>IFERROR(VLOOKUP(A618,Sheet1!$A$4:$N$2722,11,1),"-")</f>
        <v>-</v>
      </c>
      <c r="I618" s="29" t="str">
        <f>IFERROR(VLOOKUP($A618,Sheet1!$A$4:$H$2722,8,1),"-")</f>
        <v>-</v>
      </c>
      <c r="J618" s="152" t="str">
        <f>IFERROR(VLOOKUP($A618,Sheet1!$A$4:$H$2722,8,1),"-")</f>
        <v>-</v>
      </c>
      <c r="L618" s="648"/>
    </row>
    <row r="619" spans="1:12" ht="15" customHeight="1" x14ac:dyDescent="0.3">
      <c r="L619" s="648"/>
    </row>
    <row r="620" spans="1:12" ht="15" customHeight="1" x14ac:dyDescent="0.3">
      <c r="L620" s="648"/>
    </row>
    <row r="621" spans="1:12" ht="15" customHeight="1" x14ac:dyDescent="0.3">
      <c r="L621" s="648"/>
    </row>
    <row r="622" spans="1:12" ht="15" customHeight="1" x14ac:dyDescent="0.3">
      <c r="L622" s="648"/>
    </row>
    <row r="623" spans="1:12" ht="15" customHeight="1" x14ac:dyDescent="0.3">
      <c r="L623" s="648"/>
    </row>
    <row r="624" spans="1:12" ht="15" customHeight="1" x14ac:dyDescent="0.3">
      <c r="L624" s="648"/>
    </row>
    <row r="625" spans="12:12" ht="15" customHeight="1" x14ac:dyDescent="0.3">
      <c r="L625" s="648"/>
    </row>
  </sheetData>
  <mergeCells count="731">
    <mergeCell ref="L574:L588"/>
    <mergeCell ref="L589:L590"/>
    <mergeCell ref="L591:L625"/>
    <mergeCell ref="A120:A122"/>
    <mergeCell ref="B120:D122"/>
    <mergeCell ref="E120:E122"/>
    <mergeCell ref="F120:F122"/>
    <mergeCell ref="G120:G122"/>
    <mergeCell ref="H120:H122"/>
    <mergeCell ref="I120:I122"/>
    <mergeCell ref="J120:J122"/>
    <mergeCell ref="L210:L224"/>
    <mergeCell ref="L225:L226"/>
    <mergeCell ref="L227:L261"/>
    <mergeCell ref="L262:L276"/>
    <mergeCell ref="L277:L278"/>
    <mergeCell ref="L279:L313"/>
    <mergeCell ref="L314:L328"/>
    <mergeCell ref="L329:L330"/>
    <mergeCell ref="L331:L365"/>
    <mergeCell ref="A548:A549"/>
    <mergeCell ref="B548:H549"/>
    <mergeCell ref="I548:J549"/>
    <mergeCell ref="A550:A552"/>
    <mergeCell ref="L54:L68"/>
    <mergeCell ref="L69:L70"/>
    <mergeCell ref="L71:L105"/>
    <mergeCell ref="L106:L120"/>
    <mergeCell ref="L121:L122"/>
    <mergeCell ref="L123:L157"/>
    <mergeCell ref="L158:L172"/>
    <mergeCell ref="L173:L174"/>
    <mergeCell ref="L175:L209"/>
    <mergeCell ref="B550:D552"/>
    <mergeCell ref="E550:E552"/>
    <mergeCell ref="F550:F552"/>
    <mergeCell ref="G550:G552"/>
    <mergeCell ref="H550:H552"/>
    <mergeCell ref="I550:I552"/>
    <mergeCell ref="J550:J552"/>
    <mergeCell ref="A608:A609"/>
    <mergeCell ref="B608:H609"/>
    <mergeCell ref="I608:J609"/>
    <mergeCell ref="A588:A589"/>
    <mergeCell ref="B588:H589"/>
    <mergeCell ref="I588:J589"/>
    <mergeCell ref="A590:A592"/>
    <mergeCell ref="B590:D592"/>
    <mergeCell ref="E590:E592"/>
    <mergeCell ref="F590:F592"/>
    <mergeCell ref="G590:G592"/>
    <mergeCell ref="H590:H592"/>
    <mergeCell ref="I590:I592"/>
    <mergeCell ref="J590:J592"/>
    <mergeCell ref="A576:A577"/>
    <mergeCell ref="B576:H577"/>
    <mergeCell ref="I576:J577"/>
    <mergeCell ref="A610:A612"/>
    <mergeCell ref="B610:D612"/>
    <mergeCell ref="E610:E612"/>
    <mergeCell ref="F610:F612"/>
    <mergeCell ref="G610:G612"/>
    <mergeCell ref="H610:H612"/>
    <mergeCell ref="I610:I612"/>
    <mergeCell ref="J610:J612"/>
    <mergeCell ref="A598:A599"/>
    <mergeCell ref="B598:H599"/>
    <mergeCell ref="I598:J599"/>
    <mergeCell ref="A600:A602"/>
    <mergeCell ref="B600:D602"/>
    <mergeCell ref="E600:E602"/>
    <mergeCell ref="F600:F602"/>
    <mergeCell ref="G600:G602"/>
    <mergeCell ref="H600:H602"/>
    <mergeCell ref="I600:I602"/>
    <mergeCell ref="J600:J602"/>
    <mergeCell ref="A578:A580"/>
    <mergeCell ref="B578:D580"/>
    <mergeCell ref="E578:E580"/>
    <mergeCell ref="F578:F580"/>
    <mergeCell ref="G578:G580"/>
    <mergeCell ref="H578:H580"/>
    <mergeCell ref="I578:I580"/>
    <mergeCell ref="J578:J580"/>
    <mergeCell ref="A558:A559"/>
    <mergeCell ref="B558:H559"/>
    <mergeCell ref="I558:J559"/>
    <mergeCell ref="A560:A562"/>
    <mergeCell ref="B560:D562"/>
    <mergeCell ref="E560:E562"/>
    <mergeCell ref="F560:F562"/>
    <mergeCell ref="G560:G562"/>
    <mergeCell ref="H560:H562"/>
    <mergeCell ref="I560:I562"/>
    <mergeCell ref="J560:J562"/>
    <mergeCell ref="A538:A539"/>
    <mergeCell ref="B538:H539"/>
    <mergeCell ref="I538:J539"/>
    <mergeCell ref="A540:A542"/>
    <mergeCell ref="B540:D542"/>
    <mergeCell ref="E540:E542"/>
    <mergeCell ref="F540:F542"/>
    <mergeCell ref="G540:G542"/>
    <mergeCell ref="H540:H542"/>
    <mergeCell ref="I540:I542"/>
    <mergeCell ref="J540:J542"/>
    <mergeCell ref="A528:A529"/>
    <mergeCell ref="B528:H529"/>
    <mergeCell ref="I528:J529"/>
    <mergeCell ref="A530:A532"/>
    <mergeCell ref="B530:D532"/>
    <mergeCell ref="E530:E532"/>
    <mergeCell ref="F530:F532"/>
    <mergeCell ref="G530:G532"/>
    <mergeCell ref="H530:H532"/>
    <mergeCell ref="I530:I532"/>
    <mergeCell ref="J530:J532"/>
    <mergeCell ref="A510:A512"/>
    <mergeCell ref="B510:D512"/>
    <mergeCell ref="E510:E512"/>
    <mergeCell ref="F510:F512"/>
    <mergeCell ref="G510:G512"/>
    <mergeCell ref="H510:H512"/>
    <mergeCell ref="I510:I512"/>
    <mergeCell ref="J510:J512"/>
    <mergeCell ref="B505:D505"/>
    <mergeCell ref="A488:A489"/>
    <mergeCell ref="B488:H489"/>
    <mergeCell ref="I488:J489"/>
    <mergeCell ref="B485:D485"/>
    <mergeCell ref="G500:G502"/>
    <mergeCell ref="H500:H502"/>
    <mergeCell ref="I500:I502"/>
    <mergeCell ref="J500:J502"/>
    <mergeCell ref="A508:A509"/>
    <mergeCell ref="B508:H509"/>
    <mergeCell ref="I508:J509"/>
    <mergeCell ref="A480:A481"/>
    <mergeCell ref="B480:H481"/>
    <mergeCell ref="I480:J481"/>
    <mergeCell ref="B477:D477"/>
    <mergeCell ref="B478:D478"/>
    <mergeCell ref="A482:A484"/>
    <mergeCell ref="B482:D484"/>
    <mergeCell ref="E482:E484"/>
    <mergeCell ref="F482:F484"/>
    <mergeCell ref="G482:G484"/>
    <mergeCell ref="H482:H484"/>
    <mergeCell ref="I482:I484"/>
    <mergeCell ref="J482:J484"/>
    <mergeCell ref="A472:A473"/>
    <mergeCell ref="B472:H473"/>
    <mergeCell ref="I472:J473"/>
    <mergeCell ref="A474:A476"/>
    <mergeCell ref="B474:D476"/>
    <mergeCell ref="E474:E476"/>
    <mergeCell ref="F474:F476"/>
    <mergeCell ref="G474:G476"/>
    <mergeCell ref="H474:H476"/>
    <mergeCell ref="I474:I476"/>
    <mergeCell ref="J474:J476"/>
    <mergeCell ref="A450:A451"/>
    <mergeCell ref="B450:H451"/>
    <mergeCell ref="I450:J451"/>
    <mergeCell ref="B446:D446"/>
    <mergeCell ref="B447:D447"/>
    <mergeCell ref="B448:D448"/>
    <mergeCell ref="B437:D437"/>
    <mergeCell ref="A452:A454"/>
    <mergeCell ref="B452:D454"/>
    <mergeCell ref="E452:E454"/>
    <mergeCell ref="F452:F454"/>
    <mergeCell ref="G452:G454"/>
    <mergeCell ref="H452:H454"/>
    <mergeCell ref="I452:I454"/>
    <mergeCell ref="J452:J454"/>
    <mergeCell ref="A440:A441"/>
    <mergeCell ref="B440:H441"/>
    <mergeCell ref="I440:J441"/>
    <mergeCell ref="A432:A433"/>
    <mergeCell ref="B432:H433"/>
    <mergeCell ref="I432:J433"/>
    <mergeCell ref="B429:D429"/>
    <mergeCell ref="B430:D430"/>
    <mergeCell ref="A434:A436"/>
    <mergeCell ref="B434:D436"/>
    <mergeCell ref="E434:E436"/>
    <mergeCell ref="F434:F436"/>
    <mergeCell ref="G434:G436"/>
    <mergeCell ref="H434:H436"/>
    <mergeCell ref="I434:I436"/>
    <mergeCell ref="J434:J436"/>
    <mergeCell ref="A424:A425"/>
    <mergeCell ref="B424:H425"/>
    <mergeCell ref="I424:J425"/>
    <mergeCell ref="B400:D400"/>
    <mergeCell ref="B401:D401"/>
    <mergeCell ref="B402:D402"/>
    <mergeCell ref="B399:D399"/>
    <mergeCell ref="A426:A428"/>
    <mergeCell ref="B426:D428"/>
    <mergeCell ref="E426:E428"/>
    <mergeCell ref="F426:F428"/>
    <mergeCell ref="G426:G428"/>
    <mergeCell ref="H426:H428"/>
    <mergeCell ref="I426:I428"/>
    <mergeCell ref="J426:J428"/>
    <mergeCell ref="A393:A395"/>
    <mergeCell ref="B393:H395"/>
    <mergeCell ref="I393:J395"/>
    <mergeCell ref="B388:D388"/>
    <mergeCell ref="A396:A398"/>
    <mergeCell ref="B396:D398"/>
    <mergeCell ref="E396:E398"/>
    <mergeCell ref="F396:F398"/>
    <mergeCell ref="G396:G398"/>
    <mergeCell ref="H396:H398"/>
    <mergeCell ref="I396:I398"/>
    <mergeCell ref="J396:J398"/>
    <mergeCell ref="A383:A384"/>
    <mergeCell ref="B383:H384"/>
    <mergeCell ref="I383:J384"/>
    <mergeCell ref="B378:D378"/>
    <mergeCell ref="B379:D379"/>
    <mergeCell ref="B380:D380"/>
    <mergeCell ref="A385:A387"/>
    <mergeCell ref="B385:D387"/>
    <mergeCell ref="E385:E387"/>
    <mergeCell ref="F385:F387"/>
    <mergeCell ref="G385:G387"/>
    <mergeCell ref="H385:H387"/>
    <mergeCell ref="I385:I387"/>
    <mergeCell ref="J385:J387"/>
    <mergeCell ref="A375:A377"/>
    <mergeCell ref="B375:D377"/>
    <mergeCell ref="E375:E377"/>
    <mergeCell ref="F375:F377"/>
    <mergeCell ref="G375:G377"/>
    <mergeCell ref="H375:H377"/>
    <mergeCell ref="I375:I377"/>
    <mergeCell ref="J375:J377"/>
    <mergeCell ref="A372:A374"/>
    <mergeCell ref="B372:H374"/>
    <mergeCell ref="I372:J374"/>
    <mergeCell ref="A351:A352"/>
    <mergeCell ref="B351:H352"/>
    <mergeCell ref="I351:J352"/>
    <mergeCell ref="A353:A355"/>
    <mergeCell ref="B353:D355"/>
    <mergeCell ref="E353:E355"/>
    <mergeCell ref="F353:F355"/>
    <mergeCell ref="G353:G355"/>
    <mergeCell ref="H353:H355"/>
    <mergeCell ref="I353:I355"/>
    <mergeCell ref="J353:J355"/>
    <mergeCell ref="A340:A342"/>
    <mergeCell ref="B340:H342"/>
    <mergeCell ref="I340:J342"/>
    <mergeCell ref="A343:A345"/>
    <mergeCell ref="B343:D345"/>
    <mergeCell ref="E343:E345"/>
    <mergeCell ref="F343:F345"/>
    <mergeCell ref="G343:G345"/>
    <mergeCell ref="H343:H345"/>
    <mergeCell ref="I343:I345"/>
    <mergeCell ref="J343:J345"/>
    <mergeCell ref="A292:A293"/>
    <mergeCell ref="B292:H293"/>
    <mergeCell ref="I292:J293"/>
    <mergeCell ref="A294:A296"/>
    <mergeCell ref="B294:D296"/>
    <mergeCell ref="E294:E296"/>
    <mergeCell ref="F294:F296"/>
    <mergeCell ref="G294:G296"/>
    <mergeCell ref="H294:H296"/>
    <mergeCell ref="I294:I296"/>
    <mergeCell ref="J294:J296"/>
    <mergeCell ref="A284:A285"/>
    <mergeCell ref="B284:H285"/>
    <mergeCell ref="I284:J285"/>
    <mergeCell ref="A286:A288"/>
    <mergeCell ref="B286:D288"/>
    <mergeCell ref="E286:E288"/>
    <mergeCell ref="F286:F288"/>
    <mergeCell ref="G286:G288"/>
    <mergeCell ref="H286:H288"/>
    <mergeCell ref="I286:I288"/>
    <mergeCell ref="J286:J288"/>
    <mergeCell ref="A274:A275"/>
    <mergeCell ref="B274:H275"/>
    <mergeCell ref="I274:J275"/>
    <mergeCell ref="A276:A278"/>
    <mergeCell ref="B276:D278"/>
    <mergeCell ref="E276:E278"/>
    <mergeCell ref="F276:F278"/>
    <mergeCell ref="G276:G278"/>
    <mergeCell ref="H276:H278"/>
    <mergeCell ref="I276:I278"/>
    <mergeCell ref="J276:J278"/>
    <mergeCell ref="A264:A265"/>
    <mergeCell ref="B264:H265"/>
    <mergeCell ref="I264:J265"/>
    <mergeCell ref="A266:A268"/>
    <mergeCell ref="B266:D268"/>
    <mergeCell ref="E266:E268"/>
    <mergeCell ref="F266:F268"/>
    <mergeCell ref="G266:G268"/>
    <mergeCell ref="H266:H268"/>
    <mergeCell ref="I266:I268"/>
    <mergeCell ref="J266:J268"/>
    <mergeCell ref="A222:A223"/>
    <mergeCell ref="B222:H223"/>
    <mergeCell ref="I222:J223"/>
    <mergeCell ref="A224:A226"/>
    <mergeCell ref="B224:D226"/>
    <mergeCell ref="E224:E226"/>
    <mergeCell ref="F224:F226"/>
    <mergeCell ref="G224:G226"/>
    <mergeCell ref="H224:H226"/>
    <mergeCell ref="I224:I226"/>
    <mergeCell ref="J224:J226"/>
    <mergeCell ref="A212:A213"/>
    <mergeCell ref="B212:H213"/>
    <mergeCell ref="I212:J213"/>
    <mergeCell ref="A214:A216"/>
    <mergeCell ref="B214:D216"/>
    <mergeCell ref="E214:E216"/>
    <mergeCell ref="F214:F216"/>
    <mergeCell ref="G214:G216"/>
    <mergeCell ref="H214:H216"/>
    <mergeCell ref="I214:I216"/>
    <mergeCell ref="J214:J216"/>
    <mergeCell ref="A194:A195"/>
    <mergeCell ref="B194:H195"/>
    <mergeCell ref="I194:J195"/>
    <mergeCell ref="A196:A198"/>
    <mergeCell ref="B196:D198"/>
    <mergeCell ref="E196:E198"/>
    <mergeCell ref="F196:F198"/>
    <mergeCell ref="G196:G198"/>
    <mergeCell ref="H196:H198"/>
    <mergeCell ref="I196:I198"/>
    <mergeCell ref="J196:J198"/>
    <mergeCell ref="A184:A185"/>
    <mergeCell ref="B184:H185"/>
    <mergeCell ref="I184:J185"/>
    <mergeCell ref="A186:A188"/>
    <mergeCell ref="B186:D188"/>
    <mergeCell ref="E186:E188"/>
    <mergeCell ref="F186:F188"/>
    <mergeCell ref="G186:G188"/>
    <mergeCell ref="H186:H188"/>
    <mergeCell ref="I186:I188"/>
    <mergeCell ref="J186:J188"/>
    <mergeCell ref="A172:A173"/>
    <mergeCell ref="B172:H173"/>
    <mergeCell ref="I172:J173"/>
    <mergeCell ref="A174:A176"/>
    <mergeCell ref="B174:D176"/>
    <mergeCell ref="E174:E176"/>
    <mergeCell ref="F174:F176"/>
    <mergeCell ref="G174:G176"/>
    <mergeCell ref="H174:H176"/>
    <mergeCell ref="I174:I176"/>
    <mergeCell ref="J174:J176"/>
    <mergeCell ref="A160:A161"/>
    <mergeCell ref="B160:H161"/>
    <mergeCell ref="I160:J161"/>
    <mergeCell ref="A162:A164"/>
    <mergeCell ref="B162:D164"/>
    <mergeCell ref="E162:E164"/>
    <mergeCell ref="F162:F164"/>
    <mergeCell ref="G162:G164"/>
    <mergeCell ref="H162:H164"/>
    <mergeCell ref="I162:I164"/>
    <mergeCell ref="J162:J164"/>
    <mergeCell ref="A118:A119"/>
    <mergeCell ref="B118:H119"/>
    <mergeCell ref="I118:J119"/>
    <mergeCell ref="A135:A136"/>
    <mergeCell ref="B135:H136"/>
    <mergeCell ref="I135:J136"/>
    <mergeCell ref="A137:A139"/>
    <mergeCell ref="B137:D139"/>
    <mergeCell ref="E137:E139"/>
    <mergeCell ref="F137:F139"/>
    <mergeCell ref="G137:G139"/>
    <mergeCell ref="H137:H139"/>
    <mergeCell ref="I137:I139"/>
    <mergeCell ref="J137:J139"/>
    <mergeCell ref="A108:A109"/>
    <mergeCell ref="B108:H109"/>
    <mergeCell ref="I108:J109"/>
    <mergeCell ref="A110:A112"/>
    <mergeCell ref="B110:D112"/>
    <mergeCell ref="E110:E112"/>
    <mergeCell ref="F110:F112"/>
    <mergeCell ref="G110:G112"/>
    <mergeCell ref="H110:H112"/>
    <mergeCell ref="I110:I112"/>
    <mergeCell ref="J110:J112"/>
    <mergeCell ref="A89:A90"/>
    <mergeCell ref="B89:H90"/>
    <mergeCell ref="I89:J90"/>
    <mergeCell ref="A91:A93"/>
    <mergeCell ref="B91:D93"/>
    <mergeCell ref="E91:E93"/>
    <mergeCell ref="F91:F93"/>
    <mergeCell ref="G91:G93"/>
    <mergeCell ref="H91:H93"/>
    <mergeCell ref="I91:I93"/>
    <mergeCell ref="J91:J93"/>
    <mergeCell ref="A78:A79"/>
    <mergeCell ref="B78:H79"/>
    <mergeCell ref="I78:J79"/>
    <mergeCell ref="A80:A82"/>
    <mergeCell ref="B80:D82"/>
    <mergeCell ref="E80:E82"/>
    <mergeCell ref="F80:F82"/>
    <mergeCell ref="G80:G82"/>
    <mergeCell ref="H80:H82"/>
    <mergeCell ref="I80:I82"/>
    <mergeCell ref="J80:J82"/>
    <mergeCell ref="A69:A71"/>
    <mergeCell ref="B69:D71"/>
    <mergeCell ref="E69:E71"/>
    <mergeCell ref="F69:F71"/>
    <mergeCell ref="G69:G71"/>
    <mergeCell ref="H69:H71"/>
    <mergeCell ref="I69:I71"/>
    <mergeCell ref="J69:J71"/>
    <mergeCell ref="A66:A68"/>
    <mergeCell ref="B66:H68"/>
    <mergeCell ref="I66:J68"/>
    <mergeCell ref="A56:A57"/>
    <mergeCell ref="B56:H57"/>
    <mergeCell ref="I56:J57"/>
    <mergeCell ref="A58:A60"/>
    <mergeCell ref="B58:D60"/>
    <mergeCell ref="E58:E60"/>
    <mergeCell ref="F58:F60"/>
    <mergeCell ref="G58:G60"/>
    <mergeCell ref="H58:H60"/>
    <mergeCell ref="I58:I60"/>
    <mergeCell ref="J58:J60"/>
    <mergeCell ref="A28:A29"/>
    <mergeCell ref="B28:H29"/>
    <mergeCell ref="I28:J29"/>
    <mergeCell ref="A30:A32"/>
    <mergeCell ref="B30:D32"/>
    <mergeCell ref="E30:E32"/>
    <mergeCell ref="F30:F32"/>
    <mergeCell ref="G30:G32"/>
    <mergeCell ref="H30:H32"/>
    <mergeCell ref="I30:I32"/>
    <mergeCell ref="J30:J32"/>
    <mergeCell ref="A38:A39"/>
    <mergeCell ref="B38:H39"/>
    <mergeCell ref="I38:J39"/>
    <mergeCell ref="A40:A42"/>
    <mergeCell ref="B40:D42"/>
    <mergeCell ref="E40:E42"/>
    <mergeCell ref="F40:F42"/>
    <mergeCell ref="G40:G42"/>
    <mergeCell ref="H40:H42"/>
    <mergeCell ref="I40:I42"/>
    <mergeCell ref="J40:J42"/>
    <mergeCell ref="A524:A526"/>
    <mergeCell ref="B524:H526"/>
    <mergeCell ref="I524:J526"/>
    <mergeCell ref="A584:A586"/>
    <mergeCell ref="B584:H586"/>
    <mergeCell ref="I584:J586"/>
    <mergeCell ref="A490:A492"/>
    <mergeCell ref="B490:D492"/>
    <mergeCell ref="E490:E492"/>
    <mergeCell ref="F490:F492"/>
    <mergeCell ref="G490:G492"/>
    <mergeCell ref="H490:H492"/>
    <mergeCell ref="I490:I492"/>
    <mergeCell ref="J490:J492"/>
    <mergeCell ref="A498:A499"/>
    <mergeCell ref="B498:H499"/>
    <mergeCell ref="I498:J499"/>
    <mergeCell ref="A500:A502"/>
    <mergeCell ref="B500:D502"/>
    <mergeCell ref="E500:E502"/>
    <mergeCell ref="F500:F502"/>
    <mergeCell ref="B494:D494"/>
    <mergeCell ref="B495:D495"/>
    <mergeCell ref="B496:D496"/>
    <mergeCell ref="A316:A318"/>
    <mergeCell ref="B316:H318"/>
    <mergeCell ref="I316:J318"/>
    <mergeCell ref="A368:A370"/>
    <mergeCell ref="B368:H370"/>
    <mergeCell ref="I368:J370"/>
    <mergeCell ref="A420:A422"/>
    <mergeCell ref="B420:H422"/>
    <mergeCell ref="I420:J422"/>
    <mergeCell ref="A320:A321"/>
    <mergeCell ref="B320:H321"/>
    <mergeCell ref="I320:J321"/>
    <mergeCell ref="A322:A324"/>
    <mergeCell ref="B322:D324"/>
    <mergeCell ref="E322:E324"/>
    <mergeCell ref="F322:F324"/>
    <mergeCell ref="G322:G324"/>
    <mergeCell ref="H322:H324"/>
    <mergeCell ref="I322:I324"/>
    <mergeCell ref="J322:J324"/>
    <mergeCell ref="A330:A331"/>
    <mergeCell ref="B330:H331"/>
    <mergeCell ref="I330:J331"/>
    <mergeCell ref="A332:A334"/>
    <mergeCell ref="A4:A6"/>
    <mergeCell ref="B4:H6"/>
    <mergeCell ref="I4:J6"/>
    <mergeCell ref="A131:A133"/>
    <mergeCell ref="B131:H133"/>
    <mergeCell ref="I131:J133"/>
    <mergeCell ref="A8:A9"/>
    <mergeCell ref="B8:H9"/>
    <mergeCell ref="I8:J9"/>
    <mergeCell ref="A18:A19"/>
    <mergeCell ref="B18:H19"/>
    <mergeCell ref="I18:J19"/>
    <mergeCell ref="A10:A12"/>
    <mergeCell ref="B10:D12"/>
    <mergeCell ref="E10:E12"/>
    <mergeCell ref="F10:F12"/>
    <mergeCell ref="G10:G12"/>
    <mergeCell ref="H10:H12"/>
    <mergeCell ref="I10:I12"/>
    <mergeCell ref="J10:J12"/>
    <mergeCell ref="A20:A22"/>
    <mergeCell ref="B14:D14"/>
    <mergeCell ref="B15:D15"/>
    <mergeCell ref="B16:D16"/>
    <mergeCell ref="L366:L380"/>
    <mergeCell ref="L381:L382"/>
    <mergeCell ref="L383:L417"/>
    <mergeCell ref="L418:L432"/>
    <mergeCell ref="L433:L434"/>
    <mergeCell ref="L435:L469"/>
    <mergeCell ref="L470:L484"/>
    <mergeCell ref="L485:L486"/>
    <mergeCell ref="L487:L521"/>
    <mergeCell ref="L522:L536"/>
    <mergeCell ref="L537:L538"/>
    <mergeCell ref="L539:L573"/>
    <mergeCell ref="B272:D272"/>
    <mergeCell ref="B335:D335"/>
    <mergeCell ref="B336:D336"/>
    <mergeCell ref="B348:D348"/>
    <mergeCell ref="B327:D327"/>
    <mergeCell ref="B328:D328"/>
    <mergeCell ref="B325:D325"/>
    <mergeCell ref="B357:D357"/>
    <mergeCell ref="B337:D337"/>
    <mergeCell ref="B359:D359"/>
    <mergeCell ref="B389:D389"/>
    <mergeCell ref="B390:D390"/>
    <mergeCell ref="B391:D391"/>
    <mergeCell ref="B381:D381"/>
    <mergeCell ref="E332:E334"/>
    <mergeCell ref="F332:F334"/>
    <mergeCell ref="G332:G334"/>
    <mergeCell ref="H332:H334"/>
    <mergeCell ref="I332:I334"/>
    <mergeCell ref="J332:J334"/>
    <mergeCell ref="B514:D514"/>
    <mergeCell ref="B358:D358"/>
    <mergeCell ref="B147:D147"/>
    <mergeCell ref="B146:D146"/>
    <mergeCell ref="B145:D145"/>
    <mergeCell ref="B144:D144"/>
    <mergeCell ref="B349:D349"/>
    <mergeCell ref="B346:D346"/>
    <mergeCell ref="B347:D347"/>
    <mergeCell ref="B356:D356"/>
    <mergeCell ref="B338:D338"/>
    <mergeCell ref="B332:D334"/>
    <mergeCell ref="B227:D227"/>
    <mergeCell ref="B228:D228"/>
    <mergeCell ref="B229:D229"/>
    <mergeCell ref="B269:D269"/>
    <mergeCell ref="B279:D279"/>
    <mergeCell ref="B270:D270"/>
    <mergeCell ref="B271:D271"/>
    <mergeCell ref="B289:D289"/>
    <mergeCell ref="B280:D280"/>
    <mergeCell ref="B281:D281"/>
    <mergeCell ref="B282:D282"/>
    <mergeCell ref="B220:D220"/>
    <mergeCell ref="B148:D148"/>
    <mergeCell ref="B72:D72"/>
    <mergeCell ref="B113:D113"/>
    <mergeCell ref="B114:D114"/>
    <mergeCell ref="B84:D84"/>
    <mergeCell ref="B85:D85"/>
    <mergeCell ref="B86:D86"/>
    <mergeCell ref="B83:D83"/>
    <mergeCell ref="B96:D96"/>
    <mergeCell ref="B87:D87"/>
    <mergeCell ref="L17:L18"/>
    <mergeCell ref="B13:D13"/>
    <mergeCell ref="B23:D23"/>
    <mergeCell ref="B24:D24"/>
    <mergeCell ref="B25:D25"/>
    <mergeCell ref="B34:D34"/>
    <mergeCell ref="B35:D35"/>
    <mergeCell ref="B36:D36"/>
    <mergeCell ref="B26:D26"/>
    <mergeCell ref="B33:D33"/>
    <mergeCell ref="B20:D22"/>
    <mergeCell ref="E20:E22"/>
    <mergeCell ref="F20:F22"/>
    <mergeCell ref="G20:G22"/>
    <mergeCell ref="H20:H22"/>
    <mergeCell ref="I20:I22"/>
    <mergeCell ref="J20:J22"/>
    <mergeCell ref="L2:L16"/>
    <mergeCell ref="L19:L53"/>
    <mergeCell ref="B44:D44"/>
    <mergeCell ref="B45:D45"/>
    <mergeCell ref="B46:D46"/>
    <mergeCell ref="B43:D43"/>
    <mergeCell ref="B61:D61"/>
    <mergeCell ref="B123:D123"/>
    <mergeCell ref="B124:D124"/>
    <mergeCell ref="B180:D180"/>
    <mergeCell ref="B177:D177"/>
    <mergeCell ref="B178:D178"/>
    <mergeCell ref="B179:D179"/>
    <mergeCell ref="B94:D94"/>
    <mergeCell ref="B95:D95"/>
    <mergeCell ref="B115:D115"/>
    <mergeCell ref="B116:D116"/>
    <mergeCell ref="B62:D62"/>
    <mergeCell ref="B63:D63"/>
    <mergeCell ref="B64:D64"/>
    <mergeCell ref="B97:D97"/>
    <mergeCell ref="B125:D125"/>
    <mergeCell ref="B126:D126"/>
    <mergeCell ref="B143:D143"/>
    <mergeCell ref="B142:D142"/>
    <mergeCell ref="B141:D141"/>
    <mergeCell ref="B140:D140"/>
    <mergeCell ref="B75:D75"/>
    <mergeCell ref="B74:D74"/>
    <mergeCell ref="B73:D73"/>
    <mergeCell ref="B515:D515"/>
    <mergeCell ref="B516:D516"/>
    <mergeCell ref="B438:D438"/>
    <mergeCell ref="B457:D457"/>
    <mergeCell ref="B533:D533"/>
    <mergeCell ref="B458:D458"/>
    <mergeCell ref="B455:D455"/>
    <mergeCell ref="B456:D456"/>
    <mergeCell ref="B493:D493"/>
    <mergeCell ref="B503:D503"/>
    <mergeCell ref="B504:D504"/>
    <mergeCell ref="B442:D442"/>
    <mergeCell ref="B445:D445"/>
    <mergeCell ref="B149:D149"/>
    <mergeCell ref="B150:D150"/>
    <mergeCell ref="B151:D151"/>
    <mergeCell ref="B152:D152"/>
    <mergeCell ref="B153:D153"/>
    <mergeCell ref="B165:D165"/>
    <mergeCell ref="B166:D166"/>
    <mergeCell ref="B167:D167"/>
    <mergeCell ref="B168:D168"/>
    <mergeCell ref="B169:D169"/>
    <mergeCell ref="B154:D154"/>
    <mergeCell ref="B155:D155"/>
    <mergeCell ref="B170:D170"/>
    <mergeCell ref="B199:D199"/>
    <mergeCell ref="B181:D181"/>
    <mergeCell ref="B182:D182"/>
    <mergeCell ref="B190:D190"/>
    <mergeCell ref="B191:D191"/>
    <mergeCell ref="B536:D536"/>
    <mergeCell ref="B581:D581"/>
    <mergeCell ref="B192:D192"/>
    <mergeCell ref="B189:D189"/>
    <mergeCell ref="B563:D563"/>
    <mergeCell ref="B554:D554"/>
    <mergeCell ref="B543:D543"/>
    <mergeCell ref="B544:D544"/>
    <mergeCell ref="B202:D202"/>
    <mergeCell ref="B217:D217"/>
    <mergeCell ref="B555:D555"/>
    <mergeCell ref="B556:D556"/>
    <mergeCell ref="B546:D546"/>
    <mergeCell ref="B553:D553"/>
    <mergeCell ref="B297:D297"/>
    <mergeCell ref="B298:D298"/>
    <mergeCell ref="B230:D230"/>
    <mergeCell ref="B513:D513"/>
    <mergeCell ref="B290:D290"/>
    <mergeCell ref="B326:D326"/>
    <mergeCell ref="B200:D200"/>
    <mergeCell ref="B201:D201"/>
    <mergeCell ref="B218:D218"/>
    <mergeCell ref="B219:D219"/>
    <mergeCell ref="B593:D593"/>
    <mergeCell ref="B594:D594"/>
    <mergeCell ref="B595:D595"/>
    <mergeCell ref="B506:D506"/>
    <mergeCell ref="B618:D618"/>
    <mergeCell ref="B614:D614"/>
    <mergeCell ref="B615:D615"/>
    <mergeCell ref="B616:D616"/>
    <mergeCell ref="B596:D596"/>
    <mergeCell ref="B613:D613"/>
    <mergeCell ref="B604:D604"/>
    <mergeCell ref="B605:D605"/>
    <mergeCell ref="B606:D606"/>
    <mergeCell ref="B617:D617"/>
    <mergeCell ref="B603:D603"/>
    <mergeCell ref="B582:D582"/>
    <mergeCell ref="B564:D564"/>
    <mergeCell ref="B565:D565"/>
    <mergeCell ref="B566:D566"/>
    <mergeCell ref="B517:D517"/>
    <mergeCell ref="B518:D518"/>
    <mergeCell ref="B545:D545"/>
    <mergeCell ref="B534:D534"/>
    <mergeCell ref="B535:D535"/>
  </mergeCells>
  <hyperlinks>
    <hyperlink ref="B1" location="Cuprins!A1" display="cuprins" xr:uid="{00000000-0004-0000-0500-000000000000}"/>
    <hyperlink ref="D1" location="'Fisa de proiect'!A1" display="Fisa de Proiect" xr:uid="{00000000-0004-0000-05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  <rowBreaks count="10" manualBreakCount="10">
    <brk id="53" max="12" man="1"/>
    <brk id="105" max="12" man="1"/>
    <brk id="209" max="12" man="1"/>
    <brk id="261" max="12" man="1"/>
    <brk id="313" max="12" man="1"/>
    <brk id="365" max="12" man="1"/>
    <brk id="417" max="12" man="1"/>
    <brk id="469" max="12" man="1"/>
    <brk id="521" max="12" man="1"/>
    <brk id="573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5BC5F2"/>
  </sheetPr>
  <dimension ref="A1:L210"/>
  <sheetViews>
    <sheetView view="pageBreakPreview" zoomScale="62" zoomScaleNormal="130" zoomScaleSheetLayoutView="90" workbookViewId="0">
      <pane ySplit="1" topLeftCell="A185" activePane="bottomLeft" state="frozen"/>
      <selection pane="bottomLeft" activeCell="L173" sqref="L173:L174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4" customWidth="1"/>
    <col min="6" max="8" width="8.6640625" customWidth="1"/>
    <col min="9" max="9" width="11.33203125" style="167" customWidth="1"/>
    <col min="10" max="10" width="11.33203125" style="223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J1" s="222"/>
      <c r="L1" s="227"/>
    </row>
    <row r="2" spans="1:12" ht="15" customHeight="1" x14ac:dyDescent="1.1000000000000001">
      <c r="B2" s="102"/>
      <c r="C2" s="102"/>
      <c r="D2" s="102"/>
      <c r="E2" s="102"/>
      <c r="F2" s="102"/>
      <c r="G2" s="102"/>
      <c r="H2" s="102"/>
      <c r="K2" s="7"/>
      <c r="L2" s="457" t="s">
        <v>3075</v>
      </c>
    </row>
    <row r="3" spans="1:12" ht="15" customHeight="1" thickBot="1" x14ac:dyDescent="1.1499999999999999">
      <c r="B3" s="102"/>
      <c r="C3" s="102"/>
      <c r="D3" s="102"/>
      <c r="E3" s="102"/>
      <c r="F3" s="102"/>
      <c r="G3" s="102"/>
      <c r="H3" s="102"/>
      <c r="K3" s="7"/>
      <c r="L3" s="457"/>
    </row>
    <row r="4" spans="1:12" ht="15" customHeight="1" x14ac:dyDescent="0.3">
      <c r="A4" s="658"/>
      <c r="B4" s="661" t="s">
        <v>3076</v>
      </c>
      <c r="C4" s="661"/>
      <c r="D4" s="661"/>
      <c r="E4" s="661"/>
      <c r="F4" s="661"/>
      <c r="G4" s="661"/>
      <c r="H4" s="661"/>
      <c r="I4" s="661"/>
      <c r="J4" s="664"/>
      <c r="L4" s="457"/>
    </row>
    <row r="5" spans="1:12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457"/>
    </row>
    <row r="6" spans="1:12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457"/>
    </row>
    <row r="7" spans="1:12" ht="15" customHeight="1" x14ac:dyDescent="0.3">
      <c r="A7" s="1"/>
      <c r="B7" s="84"/>
      <c r="C7" s="4"/>
      <c r="D7" s="4"/>
      <c r="E7" s="4"/>
      <c r="F7" s="4"/>
      <c r="G7" s="4"/>
      <c r="H7" s="5"/>
      <c r="I7" s="171"/>
      <c r="J7" s="224"/>
      <c r="L7" s="457"/>
    </row>
    <row r="8" spans="1:12" ht="15" customHeight="1" x14ac:dyDescent="0.3">
      <c r="A8" s="667"/>
      <c r="B8" s="669" t="s">
        <v>3077</v>
      </c>
      <c r="C8" s="669"/>
      <c r="D8" s="669"/>
      <c r="E8" s="669"/>
      <c r="F8" s="669"/>
      <c r="G8" s="669"/>
      <c r="H8" s="669"/>
      <c r="I8" s="671"/>
      <c r="J8" s="672"/>
      <c r="L8" s="457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457"/>
    </row>
    <row r="10" spans="1:12" ht="15" customHeight="1" x14ac:dyDescent="0.3">
      <c r="A10" s="520" t="s">
        <v>2989</v>
      </c>
      <c r="B10" s="630" t="s">
        <v>2996</v>
      </c>
      <c r="C10" s="631"/>
      <c r="D10" s="631"/>
      <c r="E10" s="636" t="s">
        <v>3035</v>
      </c>
      <c r="F10" s="639" t="s">
        <v>2991</v>
      </c>
      <c r="G10" s="639" t="s">
        <v>2990</v>
      </c>
      <c r="H10" s="642" t="s">
        <v>3010</v>
      </c>
      <c r="I10" s="497" t="s">
        <v>3430</v>
      </c>
      <c r="J10" s="645" t="s">
        <v>3431</v>
      </c>
      <c r="L10" s="457"/>
    </row>
    <row r="11" spans="1:12" ht="15" customHeight="1" x14ac:dyDescent="0.3">
      <c r="A11" s="521"/>
      <c r="B11" s="632"/>
      <c r="C11" s="633"/>
      <c r="D11" s="633"/>
      <c r="E11" s="637"/>
      <c r="F11" s="640"/>
      <c r="G11" s="640"/>
      <c r="H11" s="643"/>
      <c r="I11" s="499"/>
      <c r="J11" s="646"/>
      <c r="L11" s="457"/>
    </row>
    <row r="12" spans="1:12" ht="15" customHeight="1" x14ac:dyDescent="0.3">
      <c r="A12" s="521"/>
      <c r="B12" s="634"/>
      <c r="C12" s="635"/>
      <c r="D12" s="635"/>
      <c r="E12" s="638"/>
      <c r="F12" s="641"/>
      <c r="G12" s="641"/>
      <c r="H12" s="644"/>
      <c r="I12" s="499"/>
      <c r="J12" s="646"/>
      <c r="L12" s="457"/>
    </row>
    <row r="13" spans="1:12" ht="15" customHeight="1" x14ac:dyDescent="0.3">
      <c r="A13" s="117">
        <f>Sheet1!A145</f>
        <v>103020102000</v>
      </c>
      <c r="B13" s="577" t="str">
        <f>IFERROR(VLOOKUP($A13,Sheet1!$A$4:$H$2722,5,0),"-")</f>
        <v>Masa de spaclu KN  FUGENFULLER 25 kg/sac</v>
      </c>
      <c r="C13" s="578" t="e">
        <f>VLOOKUP(#REF!,Sheet1!$A$4:$H$2722,7,1)</f>
        <v>#REF!</v>
      </c>
      <c r="D13" s="592" t="e">
        <f>VLOOKUP(#REF!,Sheet1!$A$4:$H$2722,7,1)</f>
        <v>#REF!</v>
      </c>
      <c r="E13" s="30" t="str">
        <f>IFERROR(VLOOKUP($A13,Sheet1!$A$4:$N$2722,7,1),"-")</f>
        <v xml:space="preserve">kg </v>
      </c>
      <c r="F13" s="58">
        <f>IFERROR(VLOOKUP($A13,Sheet1!$A$4:$N$2722,9,1),"-")</f>
        <v>0</v>
      </c>
      <c r="G13" s="60">
        <f>IFERROR(VLOOKUP($A13,Sheet1!$A$4:$N$2722,10,1),"-")</f>
        <v>0</v>
      </c>
      <c r="H13" s="46">
        <f>IFERROR(VLOOKUP($A13,Sheet1!$A$4:$N$2722,11,1),"-")</f>
        <v>0</v>
      </c>
      <c r="I13" s="168">
        <f>IFERROR(VLOOKUP($A13,Sheet1!$A$4:$H$2722,8,1),"-")</f>
        <v>2502.94</v>
      </c>
      <c r="J13" s="168">
        <f>I13-(I13*Cuprins!$H$12)</f>
        <v>2502.94</v>
      </c>
      <c r="K13" s="8"/>
      <c r="L13" s="457"/>
    </row>
    <row r="14" spans="1:12" ht="15" customHeight="1" x14ac:dyDescent="0.3">
      <c r="A14" s="107">
        <f>Sheet1!A146</f>
        <v>103020102500</v>
      </c>
      <c r="B14" s="593" t="str">
        <f>IFERROR(VLOOKUP(A14,Sheet1!$A$4:$H$2722,5,0),"-")</f>
        <v>Masa spaclu KN Fugenfuller Leicht 25kg</v>
      </c>
      <c r="C14" s="593" t="e">
        <f>VLOOKUP(#REF!,Sheet1!$A$4:$H$2722,7,1)</f>
        <v>#REF!</v>
      </c>
      <c r="D14" s="593" t="e">
        <f>VLOOKUP(#REF!,Sheet1!$A$4:$H$2722,7,1)</f>
        <v>#REF!</v>
      </c>
      <c r="E14" s="20" t="s">
        <v>3434</v>
      </c>
      <c r="F14" s="38">
        <f>IFERROR(VLOOKUP(A14,Sheet1!$A$4:$N$2722,9,1),"-")</f>
        <v>0</v>
      </c>
      <c r="G14" s="38">
        <f>IFERROR(VLOOKUP(A14,Sheet1!$A$4:$N$2722,10,1),"-")</f>
        <v>0</v>
      </c>
      <c r="H14" s="38">
        <f>IFERROR(VLOOKUP(A14,Sheet1!$A$4:$N$2722,11,1),"-")</f>
        <v>0</v>
      </c>
      <c r="I14" s="169">
        <f>IFERROR(VLOOKUP($A14,Sheet1!$A$4:$H$2722,8,1),"-")</f>
        <v>71.09</v>
      </c>
      <c r="J14" s="225">
        <f>I14-(I14*Cuprins!$H$12)</f>
        <v>71.09</v>
      </c>
      <c r="L14" s="457"/>
    </row>
    <row r="15" spans="1:12" ht="15" customHeight="1" x14ac:dyDescent="0.3">
      <c r="A15" s="105">
        <f>Sheet1!A147</f>
        <v>103020110000</v>
      </c>
      <c r="B15" s="594" t="str">
        <f>IFERROR(VLOOKUP(A15,Sheet1!$A$4:$H$2722,5,0),"-")</f>
        <v>Glet de ipsos SATENGIPS, 20kg NU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 xml:space="preserve">kg </v>
      </c>
      <c r="F15" s="39">
        <f>IFERROR(VLOOKUP(A15,Sheet1!$A$4:$N$2722,9,1),"-")</f>
        <v>0</v>
      </c>
      <c r="G15" s="58">
        <f>IFERROR(VLOOKUP(A15,Sheet1!$A$4:$N$2722,10,1),"-")</f>
        <v>0</v>
      </c>
      <c r="H15" s="39">
        <f>IFERROR(VLOOKUP(A15,Sheet1!$A$4:$N$2722,11,1),"-")</f>
        <v>0</v>
      </c>
      <c r="I15" s="168">
        <f>IFERROR(VLOOKUP($A15,Sheet1!$A$4:$H$2722,8,1),"-")</f>
        <v>1124.94</v>
      </c>
      <c r="J15" s="168">
        <f>I15-(I15*Cuprins!$H$12)</f>
        <v>1124.94</v>
      </c>
      <c r="L15" s="457"/>
    </row>
    <row r="16" spans="1:12" ht="15" customHeight="1" x14ac:dyDescent="0.3">
      <c r="A16" s="108">
        <f>Sheet1!A156</f>
        <v>103020126000</v>
      </c>
      <c r="B16" s="609" t="str">
        <f>IFERROR(VLOOKUP(A16,Sheet1!$A$4:$H$2722,5,0),"-")</f>
        <v>Glet Knauf Fill&amp;Finish Light, 20 kg</v>
      </c>
      <c r="C16" s="609" t="e">
        <f>VLOOKUP(#REF!,Sheet1!$A$4:$H$2722,7,1)</f>
        <v>#REF!</v>
      </c>
      <c r="D16" s="609" t="e">
        <f>VLOOKUP(#REF!,Sheet1!$A$4:$H$2722,7,1)</f>
        <v>#REF!</v>
      </c>
      <c r="E16" s="27" t="str">
        <f>IFERROR(VLOOKUP(A16,Sheet1!$A$4:$N$2722,7,1),"-")</f>
        <v>gal</v>
      </c>
      <c r="F16" s="35">
        <f>IFERROR(VLOOKUP(A16,Sheet1!$A$4:$N$2722,9,1),"-")</f>
        <v>0</v>
      </c>
      <c r="G16" s="35">
        <f>IFERROR(VLOOKUP(A16,Sheet1!$A$4:$N$2722,10,1),"-")</f>
        <v>0</v>
      </c>
      <c r="H16" s="35">
        <f>IFERROR(VLOOKUP(A16,Sheet1!$A$4:$N$2722,11,1),"-")</f>
        <v>0</v>
      </c>
      <c r="I16" s="170">
        <f>IFERROR(VLOOKUP($A16,Sheet1!$A$4:$H$2722,8,1),"-")</f>
        <v>107.5</v>
      </c>
      <c r="J16" s="226">
        <f>I16-(I16*Cuprins!$H$12)</f>
        <v>107.5</v>
      </c>
      <c r="L16" s="457"/>
    </row>
    <row r="17" spans="1:12" ht="15" customHeight="1" x14ac:dyDescent="0.3">
      <c r="K17" s="7"/>
      <c r="L17" s="494">
        <f>'Tencuiala Uscata'!L589+1</f>
        <v>17</v>
      </c>
    </row>
    <row r="18" spans="1:12" ht="15" customHeight="1" x14ac:dyDescent="0.3">
      <c r="A18" s="667"/>
      <c r="B18" s="669" t="s">
        <v>3078</v>
      </c>
      <c r="C18" s="669"/>
      <c r="D18" s="669"/>
      <c r="E18" s="669"/>
      <c r="F18" s="669"/>
      <c r="G18" s="669"/>
      <c r="H18" s="669"/>
      <c r="I18" s="671"/>
      <c r="J18" s="672"/>
      <c r="K18" s="9"/>
      <c r="L18" s="494"/>
    </row>
    <row r="19" spans="1:12" ht="15" customHeight="1" x14ac:dyDescent="0.3">
      <c r="A19" s="668"/>
      <c r="B19" s="670"/>
      <c r="C19" s="670"/>
      <c r="D19" s="670"/>
      <c r="E19" s="670"/>
      <c r="F19" s="670"/>
      <c r="G19" s="670"/>
      <c r="H19" s="670"/>
      <c r="I19" s="673"/>
      <c r="J19" s="674"/>
      <c r="K19" s="9"/>
      <c r="L19" s="648" t="s">
        <v>3001</v>
      </c>
    </row>
    <row r="20" spans="1:12" ht="15" customHeight="1" x14ac:dyDescent="0.3">
      <c r="A20" s="520" t="s">
        <v>2989</v>
      </c>
      <c r="B20" s="630" t="s">
        <v>2996</v>
      </c>
      <c r="C20" s="631"/>
      <c r="D20" s="631"/>
      <c r="E20" s="636" t="s">
        <v>3035</v>
      </c>
      <c r="F20" s="639" t="s">
        <v>2991</v>
      </c>
      <c r="G20" s="639" t="s">
        <v>2990</v>
      </c>
      <c r="H20" s="642" t="s">
        <v>3010</v>
      </c>
      <c r="I20" s="497" t="s">
        <v>3430</v>
      </c>
      <c r="J20" s="645" t="s">
        <v>3431</v>
      </c>
      <c r="L20" s="648"/>
    </row>
    <row r="21" spans="1:12" ht="15" customHeight="1" x14ac:dyDescent="0.3">
      <c r="A21" s="521"/>
      <c r="B21" s="632"/>
      <c r="C21" s="633"/>
      <c r="D21" s="633"/>
      <c r="E21" s="637"/>
      <c r="F21" s="640"/>
      <c r="G21" s="640"/>
      <c r="H21" s="643"/>
      <c r="I21" s="499"/>
      <c r="J21" s="646"/>
      <c r="L21" s="648"/>
    </row>
    <row r="22" spans="1:12" ht="15" customHeight="1" x14ac:dyDescent="0.3">
      <c r="A22" s="521"/>
      <c r="B22" s="634"/>
      <c r="C22" s="635"/>
      <c r="D22" s="635"/>
      <c r="E22" s="638"/>
      <c r="F22" s="641"/>
      <c r="G22" s="641"/>
      <c r="H22" s="644"/>
      <c r="I22" s="499"/>
      <c r="J22" s="646"/>
      <c r="L22" s="648"/>
    </row>
    <row r="23" spans="1:12" ht="15" customHeight="1" x14ac:dyDescent="0.3">
      <c r="A23" s="117">
        <f>Sheet1!A152</f>
        <v>103020123100</v>
      </c>
      <c r="B23" s="577" t="str">
        <f>IFERROR(VLOOKUP(A23,Sheet1!$A$4:$H$2722,5,0),"-")</f>
        <v>SHEETROCK Super Finish 20 kg./gal</v>
      </c>
      <c r="C23" s="578" t="e">
        <f>VLOOKUP(#REF!,Sheet1!$A$4:$H$2722,7,1)</f>
        <v>#REF!</v>
      </c>
      <c r="D23" s="592" t="e">
        <f>VLOOKUP(#REF!,Sheet1!$A$4:$H$2722,7,1)</f>
        <v>#REF!</v>
      </c>
      <c r="E23" s="30" t="str">
        <f>IFERROR(VLOOKUP(A23,Sheet1!$A$4:$N$2722,7,1),"-")</f>
        <v>gal</v>
      </c>
      <c r="F23" s="232">
        <f>IFERROR(VLOOKUP(A23,Sheet1!$A$4:$N$2722,9,1),"-")</f>
        <v>0</v>
      </c>
      <c r="G23" s="233">
        <f>IFERROR(VLOOKUP(A23,Sheet1!$A$4:$N$2722,10,1),"-")</f>
        <v>0</v>
      </c>
      <c r="H23" s="234">
        <f>IFERROR(VLOOKUP(A23,Sheet1!$A$4:$N$2722,11,1),"-")</f>
        <v>0</v>
      </c>
      <c r="I23" s="168">
        <f>IFERROR(VLOOKUP($A23,Sheet1!$A$4:$H$2722,8,1),"-")</f>
        <v>93.18</v>
      </c>
      <c r="J23" s="168">
        <f>I23-(I23*Cuprins!$H$12)</f>
        <v>93.18</v>
      </c>
      <c r="K23" s="9"/>
      <c r="L23" s="648"/>
    </row>
    <row r="24" spans="1:12" ht="15" customHeight="1" x14ac:dyDescent="0.3">
      <c r="A24" s="107">
        <f>Sheet1!A153</f>
        <v>103020123200</v>
      </c>
      <c r="B24" s="593" t="str">
        <f>IFERROR(VLOOKUP(A24,Sheet1!$A$4:$H$2722,5,0),"-")</f>
        <v>SHEETROCK Super Finish 25 kg/gal</v>
      </c>
      <c r="C24" s="593" t="e">
        <f>VLOOKUP(#REF!,Sheet1!$A$4:$H$2722,7,1)</f>
        <v>#REF!</v>
      </c>
      <c r="D24" s="593" t="e">
        <f>VLOOKUP(#REF!,Sheet1!$A$4:$H$2722,7,1)</f>
        <v>#REF!</v>
      </c>
      <c r="E24" s="20" t="str">
        <f>IFERROR(VLOOKUP(A24,Sheet1!$A$4:$N$2722,7,1),"-")</f>
        <v>gal</v>
      </c>
      <c r="F24" s="242">
        <f>IFERROR(VLOOKUP(A24,Sheet1!$A$4:$N$2722,9,1),"-")</f>
        <v>0</v>
      </c>
      <c r="G24" s="242">
        <f>IFERROR(VLOOKUP(A24,Sheet1!$A$4:$N$2722,10,1),"-")</f>
        <v>0</v>
      </c>
      <c r="H24" s="242">
        <f>IFERROR(VLOOKUP(A24,Sheet1!$A$4:$N$2722,11,1),"-")</f>
        <v>0</v>
      </c>
      <c r="I24" s="169">
        <f>IFERROR(VLOOKUP($A24,Sheet1!$A$4:$H$2722,8,1),"-")</f>
        <v>116.34</v>
      </c>
      <c r="J24" s="225">
        <f>I24-(I24*Cuprins!$H$12)</f>
        <v>116.34</v>
      </c>
      <c r="K24" s="9"/>
      <c r="L24" s="648"/>
    </row>
    <row r="25" spans="1:12" ht="15" customHeight="1" x14ac:dyDescent="0.3">
      <c r="A25" s="105">
        <f>Sheet1!A154</f>
        <v>103020123500</v>
      </c>
      <c r="B25" s="594" t="str">
        <f>IFERROR(VLOOKUP(A25,Sheet1!$A$4:$H$2722,5,0),"-")</f>
        <v>SHEETROCK  Finitura 6  kg./gal.</v>
      </c>
      <c r="C25" s="595" t="e">
        <f>VLOOKUP(#REF!,Sheet1!$A$4:$H$2722,7,1)</f>
        <v>#REF!</v>
      </c>
      <c r="D25" s="596" t="e">
        <f>VLOOKUP(#REF!,Sheet1!$A$4:$H$2722,7,1)</f>
        <v>#REF!</v>
      </c>
      <c r="E25" s="31" t="str">
        <f>IFERROR(VLOOKUP(A25,Sheet1!$A$4:$N$2722,7,1),"-")</f>
        <v xml:space="preserve">kg </v>
      </c>
      <c r="F25" s="236">
        <f>IFERROR(VLOOKUP(A25,Sheet1!$A$4:$N$2722,9,1),"-")</f>
        <v>0</v>
      </c>
      <c r="G25" s="232">
        <f>IFERROR(VLOOKUP(A25,Sheet1!$A$4:$N$2722,10,1),"-")</f>
        <v>0</v>
      </c>
      <c r="H25" s="236">
        <f>IFERROR(VLOOKUP(A25,Sheet1!$A$4:$N$2722,11,1),"-")</f>
        <v>0</v>
      </c>
      <c r="I25" s="168">
        <f>IFERROR(VLOOKUP($A25,Sheet1!$A$4:$H$2722,8,1),"-")</f>
        <v>5.87</v>
      </c>
      <c r="J25" s="168">
        <f>I25-(I25*Cuprins!$H$12)</f>
        <v>5.87</v>
      </c>
      <c r="K25" s="9"/>
      <c r="L25" s="648"/>
    </row>
    <row r="26" spans="1:12" ht="15" customHeight="1" x14ac:dyDescent="0.3">
      <c r="A26" s="108">
        <f>Sheet1!A155</f>
        <v>103020124000</v>
      </c>
      <c r="B26" s="609" t="str">
        <f>IFERROR(VLOOKUP(A26,Sheet1!$A$4:$H$2722,5,0),"-")</f>
        <v>SHEETROCK  Finitura 25 kg./gal.</v>
      </c>
      <c r="C26" s="609" t="e">
        <f>VLOOKUP(#REF!,Sheet1!$A$4:$H$2722,7,1)</f>
        <v>#REF!</v>
      </c>
      <c r="D26" s="609" t="e">
        <f>VLOOKUP(#REF!,Sheet1!$A$4:$H$2722,7,1)</f>
        <v>#REF!</v>
      </c>
      <c r="E26" s="27" t="str">
        <f>IFERROR(VLOOKUP(A26,Sheet1!$A$4:$N$2722,7,1),"-")</f>
        <v>gal</v>
      </c>
      <c r="F26" s="238">
        <f>IFERROR(VLOOKUP(A26,Sheet1!$A$4:$N$2722,9,1),"-")</f>
        <v>0</v>
      </c>
      <c r="G26" s="238">
        <f>IFERROR(VLOOKUP(A26,Sheet1!$A$4:$N$2722,10,1),"-")</f>
        <v>0</v>
      </c>
      <c r="H26" s="238">
        <f>IFERROR(VLOOKUP(A26,Sheet1!$A$4:$N$2722,11,1),"-")</f>
        <v>0</v>
      </c>
      <c r="I26" s="170">
        <f>IFERROR(VLOOKUP($A26,Sheet1!$A$4:$H$2722,8,1),"-")</f>
        <v>124.17</v>
      </c>
      <c r="J26" s="226">
        <f>I26-(I26*Cuprins!$H$12)</f>
        <v>124.17</v>
      </c>
      <c r="K26" s="9"/>
      <c r="L26" s="648"/>
    </row>
    <row r="27" spans="1:12" ht="15" customHeight="1" x14ac:dyDescent="0.3">
      <c r="K27" s="9"/>
      <c r="L27" s="648"/>
    </row>
    <row r="28" spans="1:12" ht="15" customHeight="1" x14ac:dyDescent="0.3">
      <c r="A28" s="667"/>
      <c r="B28" s="669" t="s">
        <v>3079</v>
      </c>
      <c r="C28" s="669"/>
      <c r="D28" s="669"/>
      <c r="E28" s="669"/>
      <c r="F28" s="669"/>
      <c r="G28" s="669"/>
      <c r="H28" s="669"/>
      <c r="I28" s="671"/>
      <c r="J28" s="672"/>
      <c r="L28" s="648"/>
    </row>
    <row r="29" spans="1:12" ht="15" customHeight="1" x14ac:dyDescent="0.3">
      <c r="A29" s="668" t="s">
        <v>2989</v>
      </c>
      <c r="B29" s="670" t="s">
        <v>2996</v>
      </c>
      <c r="C29" s="670"/>
      <c r="D29" s="670"/>
      <c r="E29" s="670" t="s">
        <v>3035</v>
      </c>
      <c r="F29" s="670" t="s">
        <v>2991</v>
      </c>
      <c r="G29" s="670" t="s">
        <v>2990</v>
      </c>
      <c r="H29" s="670" t="s">
        <v>3010</v>
      </c>
      <c r="I29" s="673" t="s">
        <v>3430</v>
      </c>
      <c r="J29" s="674" t="s">
        <v>3431</v>
      </c>
      <c r="L29" s="648"/>
    </row>
    <row r="30" spans="1:12" ht="15" customHeight="1" x14ac:dyDescent="0.3">
      <c r="A30" s="520"/>
      <c r="B30" s="630"/>
      <c r="C30" s="631"/>
      <c r="D30" s="631"/>
      <c r="E30" s="636"/>
      <c r="F30" s="639"/>
      <c r="G30" s="639"/>
      <c r="H30" s="642"/>
      <c r="I30" s="497"/>
      <c r="J30" s="645"/>
      <c r="L30" s="648"/>
    </row>
    <row r="31" spans="1:12" ht="15" customHeight="1" x14ac:dyDescent="0.3">
      <c r="A31" s="521"/>
      <c r="B31" s="632"/>
      <c r="C31" s="633"/>
      <c r="D31" s="633"/>
      <c r="E31" s="637"/>
      <c r="F31" s="640"/>
      <c r="G31" s="640"/>
      <c r="H31" s="643"/>
      <c r="I31" s="499"/>
      <c r="J31" s="646"/>
      <c r="L31" s="648"/>
    </row>
    <row r="32" spans="1:12" ht="15" customHeight="1" x14ac:dyDescent="0.3">
      <c r="A32" s="117">
        <f>Sheet1!A158</f>
        <v>103020130500</v>
      </c>
      <c r="B32" s="577" t="str">
        <f>IFERROR(VLOOKUP(A32,Sheet1!$A$4:$H$2722,5,0),"-")</f>
        <v>Masa de spaclu UNIFLOTT 5  kg/sac.</v>
      </c>
      <c r="C32" s="578" t="e">
        <f>VLOOKUP(#REF!,Sheet1!$A$4:$H$2722,7,1)</f>
        <v>#REF!</v>
      </c>
      <c r="D32" s="592" t="e">
        <f>VLOOKUP(#REF!,Sheet1!$A$4:$H$2722,7,1)</f>
        <v>#REF!</v>
      </c>
      <c r="E32" s="30" t="str">
        <f>IFERROR(VLOOKUP(A32,Sheet1!$A$4:$N$2722,7,1),"-")</f>
        <v xml:space="preserve">kg </v>
      </c>
      <c r="F32" s="232">
        <f>IFERROR(VLOOKUP(A32,Sheet1!$A$4:$N$2722,9,1),"-")</f>
        <v>0</v>
      </c>
      <c r="G32" s="233">
        <f>IFERROR(VLOOKUP(A32,Sheet1!$A$4:$N$2722,10,1),"-")</f>
        <v>0</v>
      </c>
      <c r="H32" s="234">
        <f>IFERROR(VLOOKUP(A32,Sheet1!$A$4:$N$2722,11,1),"-")</f>
        <v>0</v>
      </c>
      <c r="I32" s="168">
        <f>IFERROR(VLOOKUP($A32,Sheet1!$A$4:$H$2722,8,1),"-")</f>
        <v>677.35</v>
      </c>
      <c r="J32" s="168">
        <f>I32-(I32*Cuprins!$H$12)</f>
        <v>677.35</v>
      </c>
      <c r="L32" s="648"/>
    </row>
    <row r="33" spans="1:12" ht="15" customHeight="1" x14ac:dyDescent="0.3">
      <c r="A33" s="107">
        <f>Sheet1!A157</f>
        <v>103020130000</v>
      </c>
      <c r="B33" s="593" t="str">
        <f>IFERROR(VLOOKUP(A33,Sheet1!$A$4:$H$2722,5,0),"-")</f>
        <v>Masa de spaclu KN UNIFLOTT 25 kg sac NU</v>
      </c>
      <c r="C33" s="593" t="e">
        <f>VLOOKUP(#REF!,Sheet1!$A$4:$H$2722,7,1)</f>
        <v>#REF!</v>
      </c>
      <c r="D33" s="593" t="e">
        <f>VLOOKUP(#REF!,Sheet1!$A$4:$H$2722,7,1)</f>
        <v>#REF!</v>
      </c>
      <c r="E33" s="20" t="str">
        <f>IFERROR(VLOOKUP(A33,Sheet1!$A$4:$N$2722,7,1),"-")</f>
        <v xml:space="preserve">kg </v>
      </c>
      <c r="F33" s="38">
        <f>IFERROR(VLOOKUP(A33,Sheet1!$A$4:$N$2722,9,1),"-")</f>
        <v>0</v>
      </c>
      <c r="G33" s="38">
        <f>IFERROR(VLOOKUP(A33,Sheet1!$A$4:$N$2722,10,1),"-")</f>
        <v>0</v>
      </c>
      <c r="H33" s="38">
        <f>IFERROR(VLOOKUP(A33,Sheet1!$A$4:$N$2722,11,1),"-")</f>
        <v>0</v>
      </c>
      <c r="I33" s="169">
        <f>IFERROR(VLOOKUP($A33,Sheet1!$A$4:$H$2722,8,1),"-")</f>
        <v>645.91999999999996</v>
      </c>
      <c r="J33" s="225">
        <f>I33-(I33*Cuprins!$H$12)</f>
        <v>645.91999999999996</v>
      </c>
      <c r="K33" s="7"/>
      <c r="L33" s="648"/>
    </row>
    <row r="34" spans="1:12" ht="15" customHeight="1" x14ac:dyDescent="0.3">
      <c r="A34" s="115">
        <f>Sheet1!A159</f>
        <v>103020130700</v>
      </c>
      <c r="B34" s="649" t="str">
        <f>IFERROR(VLOOKUP(A34,Sheet1!$A$4:$H$2722,5,0),"-")</f>
        <v>Masa spaclu UNIFLOTT hidrofobizata 5 kg</v>
      </c>
      <c r="C34" s="650" t="e">
        <f>VLOOKUP(#REF!,Sheet1!$A$4:$H$2722,7,1)</f>
        <v>#REF!</v>
      </c>
      <c r="D34" s="651" t="e">
        <f>VLOOKUP(#REF!,Sheet1!$A$4:$H$2722,7,1)</f>
        <v>#REF!</v>
      </c>
      <c r="E34" s="70" t="str">
        <f>IFERROR(VLOOKUP(A34,Sheet1!$A$4:$N$2722,7,1),"-")</f>
        <v xml:space="preserve">kg </v>
      </c>
      <c r="F34" s="243">
        <f>IFERROR(VLOOKUP(A34,Sheet1!$A$4:$N$2722,9,1),"-")</f>
        <v>0</v>
      </c>
      <c r="G34" s="244">
        <f>IFERROR(VLOOKUP(A34,Sheet1!$A$4:$N$2722,10,1),"-")</f>
        <v>0</v>
      </c>
      <c r="H34" s="243">
        <f>IFERROR(VLOOKUP(A34,Sheet1!$A$4:$N$2722,11,1),"-")</f>
        <v>0</v>
      </c>
      <c r="I34" s="172">
        <f>IFERROR(VLOOKUP($A34,Sheet1!$A$4:$H$2722,8,1),"-")</f>
        <v>887.59</v>
      </c>
      <c r="J34" s="172">
        <f>I34-(I34*Cuprins!$H$12)</f>
        <v>887.59</v>
      </c>
      <c r="L34" s="648"/>
    </row>
    <row r="35" spans="1:12" ht="15" customHeight="1" x14ac:dyDescent="0.3">
      <c r="K35" s="9"/>
      <c r="L35" s="648"/>
    </row>
    <row r="36" spans="1:12" ht="15" customHeight="1" x14ac:dyDescent="0.3">
      <c r="A36" s="667"/>
      <c r="B36" s="669" t="s">
        <v>3080</v>
      </c>
      <c r="C36" s="669"/>
      <c r="D36" s="669"/>
      <c r="E36" s="669"/>
      <c r="F36" s="669"/>
      <c r="G36" s="669"/>
      <c r="H36" s="669"/>
      <c r="I36" s="671"/>
      <c r="J36" s="672"/>
      <c r="L36" s="648"/>
    </row>
    <row r="37" spans="1:12" ht="15" customHeight="1" x14ac:dyDescent="0.3">
      <c r="A37" s="668"/>
      <c r="B37" s="670"/>
      <c r="C37" s="670"/>
      <c r="D37" s="670"/>
      <c r="E37" s="670"/>
      <c r="F37" s="670"/>
      <c r="G37" s="670"/>
      <c r="H37" s="670"/>
      <c r="I37" s="673"/>
      <c r="J37" s="674"/>
      <c r="L37" s="648"/>
    </row>
    <row r="38" spans="1:12" ht="15" customHeight="1" x14ac:dyDescent="0.3">
      <c r="A38" s="520" t="s">
        <v>2989</v>
      </c>
      <c r="B38" s="630" t="s">
        <v>2996</v>
      </c>
      <c r="C38" s="631"/>
      <c r="D38" s="631"/>
      <c r="E38" s="636" t="s">
        <v>3035</v>
      </c>
      <c r="F38" s="639" t="s">
        <v>2991</v>
      </c>
      <c r="G38" s="639" t="s">
        <v>2990</v>
      </c>
      <c r="H38" s="642" t="s">
        <v>3010</v>
      </c>
      <c r="I38" s="497" t="s">
        <v>3430</v>
      </c>
      <c r="J38" s="645" t="s">
        <v>3431</v>
      </c>
      <c r="L38" s="648"/>
    </row>
    <row r="39" spans="1:12" ht="15" customHeight="1" x14ac:dyDescent="0.3">
      <c r="A39" s="521"/>
      <c r="B39" s="632"/>
      <c r="C39" s="633"/>
      <c r="D39" s="633"/>
      <c r="E39" s="637"/>
      <c r="F39" s="640"/>
      <c r="G39" s="640"/>
      <c r="H39" s="643"/>
      <c r="I39" s="499"/>
      <c r="J39" s="646"/>
      <c r="L39" s="648"/>
    </row>
    <row r="40" spans="1:12" ht="15" customHeight="1" x14ac:dyDescent="0.3">
      <c r="A40" s="521"/>
      <c r="B40" s="634"/>
      <c r="C40" s="635"/>
      <c r="D40" s="635"/>
      <c r="E40" s="638"/>
      <c r="F40" s="641"/>
      <c r="G40" s="641"/>
      <c r="H40" s="644"/>
      <c r="I40" s="499"/>
      <c r="J40" s="646"/>
      <c r="L40" s="648"/>
    </row>
    <row r="41" spans="1:12" ht="15" customHeight="1" x14ac:dyDescent="0.3">
      <c r="A41" s="117">
        <f>Sheet1!A162</f>
        <v>103020133000</v>
      </c>
      <c r="B41" s="577" t="str">
        <f>IFERROR(VLOOKUP(A41,Sheet1!$A$4:$H$2722,5,0),"-")</f>
        <v>Masa de spaclu Fireboard 5kg/sac</v>
      </c>
      <c r="C41" s="578" t="e">
        <f>VLOOKUP(#REF!,Sheet1!$A$4:$H$2722,7,1)</f>
        <v>#REF!</v>
      </c>
      <c r="D41" s="592" t="e">
        <f>VLOOKUP(#REF!,Sheet1!$A$4:$H$2722,7,1)</f>
        <v>#REF!</v>
      </c>
      <c r="E41" s="30" t="str">
        <f>IFERROR(VLOOKUP(A41,Sheet1!$A$4:$N$2722,7,1),"-")</f>
        <v>sac</v>
      </c>
      <c r="F41" s="232">
        <f>IFERROR(VLOOKUP(A41,Sheet1!$A$4:$N$2722,9,1),"-")</f>
        <v>0</v>
      </c>
      <c r="G41" s="233">
        <f>IFERROR(VLOOKUP(A41,Sheet1!$A$4:$N$2722,10,1),"-")</f>
        <v>0</v>
      </c>
      <c r="H41" s="234">
        <f>IFERROR(VLOOKUP(A41,Sheet1!$A$4:$N$2722,11,1),"-")</f>
        <v>0</v>
      </c>
      <c r="I41" s="168">
        <f>IFERROR(VLOOKUP($A41,Sheet1!$A$4:$H$2722,8,1),"-")</f>
        <v>28.33</v>
      </c>
      <c r="J41" s="168">
        <f>I41-(I41*Cuprins!$H$12)</f>
        <v>28.33</v>
      </c>
      <c r="L41" s="648"/>
    </row>
    <row r="42" spans="1:12" ht="15" customHeight="1" x14ac:dyDescent="0.3">
      <c r="A42" s="107">
        <f>Sheet1!A163</f>
        <v>103020133100</v>
      </c>
      <c r="B42" s="593" t="str">
        <f>IFERROR(VLOOKUP(A42,Sheet1!$A$4:$H$2722,5,0),"-")</f>
        <v>Masa de spaclu Fireboard 10 kg/sac</v>
      </c>
      <c r="C42" s="593" t="e">
        <f>VLOOKUP(#REF!,Sheet1!$A$4:$H$2722,7,1)</f>
        <v>#REF!</v>
      </c>
      <c r="D42" s="593" t="e">
        <f>VLOOKUP(#REF!,Sheet1!$A$4:$H$2722,7,1)</f>
        <v>#REF!</v>
      </c>
      <c r="E42" s="20" t="str">
        <f>IFERROR(VLOOKUP(A42,Sheet1!$A$4:$N$2722,7,1),"-")</f>
        <v>sac</v>
      </c>
      <c r="F42" s="242">
        <f>IFERROR(VLOOKUP(A42,Sheet1!$A$4:$N$2722,9,1),"-")</f>
        <v>0</v>
      </c>
      <c r="G42" s="242">
        <f>IFERROR(VLOOKUP(A42,Sheet1!$A$4:$N$2722,10,1),"-")</f>
        <v>0</v>
      </c>
      <c r="H42" s="242">
        <f>IFERROR(VLOOKUP(A42,Sheet1!$A$4:$N$2722,11,1),"-")</f>
        <v>0</v>
      </c>
      <c r="I42" s="169">
        <f>IFERROR(VLOOKUP($A42,Sheet1!$A$4:$H$2722,8,1),"-")</f>
        <v>54.84</v>
      </c>
      <c r="J42" s="225">
        <f>I42-(I42*Cuprins!$H$12)</f>
        <v>54.84</v>
      </c>
      <c r="K42" s="7"/>
      <c r="L42" s="648"/>
    </row>
    <row r="43" spans="1:12" ht="15" customHeight="1" x14ac:dyDescent="0.3">
      <c r="A43" s="115">
        <f>Sheet1!A164</f>
        <v>103020133200</v>
      </c>
      <c r="B43" s="649" t="str">
        <f>IFERROR(VLOOKUP(A43,Sheet1!$A$4:$H$2722,5,0),"-")</f>
        <v>Masa de spaclu Fireboard 20 kg/sac</v>
      </c>
      <c r="C43" s="650" t="e">
        <f>VLOOKUP(#REF!,Sheet1!$A$4:$H$2722,7,1)</f>
        <v>#REF!</v>
      </c>
      <c r="D43" s="651" t="e">
        <f>VLOOKUP(#REF!,Sheet1!$A$4:$H$2722,7,1)</f>
        <v>#REF!</v>
      </c>
      <c r="E43" s="70" t="str">
        <f>IFERROR(VLOOKUP(A43,Sheet1!$A$4:$N$2722,7,1),"-")</f>
        <v>sac</v>
      </c>
      <c r="F43" s="243">
        <f>IFERROR(VLOOKUP(A43,Sheet1!$A$4:$N$2722,9,1),"-")</f>
        <v>0</v>
      </c>
      <c r="G43" s="244">
        <f>IFERROR(VLOOKUP(A43,Sheet1!$A$4:$N$2722,10,1),"-")</f>
        <v>0</v>
      </c>
      <c r="H43" s="243">
        <f>IFERROR(VLOOKUP(A43,Sheet1!$A$4:$N$2722,11,1),"-")</f>
        <v>0</v>
      </c>
      <c r="I43" s="172">
        <f>IFERROR(VLOOKUP($A43,Sheet1!$A$4:$H$2722,8,1),"-")</f>
        <v>93.88</v>
      </c>
      <c r="J43" s="172">
        <f>I43-(I43*Cuprins!$H$12)</f>
        <v>93.88</v>
      </c>
      <c r="L43" s="648"/>
    </row>
    <row r="44" spans="1:12" ht="15" customHeight="1" x14ac:dyDescent="0.3">
      <c r="L44" s="648"/>
    </row>
    <row r="45" spans="1:12" ht="15" customHeight="1" x14ac:dyDescent="0.3">
      <c r="A45" s="667"/>
      <c r="B45" s="669" t="s">
        <v>3081</v>
      </c>
      <c r="C45" s="669"/>
      <c r="D45" s="669"/>
      <c r="E45" s="669"/>
      <c r="F45" s="669"/>
      <c r="G45" s="669"/>
      <c r="H45" s="669"/>
      <c r="I45" s="671"/>
      <c r="J45" s="672"/>
      <c r="L45" s="648"/>
    </row>
    <row r="46" spans="1:12" ht="15" customHeight="1" x14ac:dyDescent="0.3">
      <c r="A46" s="668"/>
      <c r="B46" s="670"/>
      <c r="C46" s="670"/>
      <c r="D46" s="670"/>
      <c r="E46" s="670"/>
      <c r="F46" s="670"/>
      <c r="G46" s="670"/>
      <c r="H46" s="670"/>
      <c r="I46" s="673"/>
      <c r="J46" s="674"/>
      <c r="L46" s="648"/>
    </row>
    <row r="47" spans="1:12" ht="15" customHeight="1" x14ac:dyDescent="0.3">
      <c r="A47" s="520" t="s">
        <v>2989</v>
      </c>
      <c r="B47" s="630" t="s">
        <v>2996</v>
      </c>
      <c r="C47" s="631"/>
      <c r="D47" s="631"/>
      <c r="E47" s="636" t="s">
        <v>3035</v>
      </c>
      <c r="F47" s="639" t="s">
        <v>2991</v>
      </c>
      <c r="G47" s="639" t="s">
        <v>2990</v>
      </c>
      <c r="H47" s="642" t="s">
        <v>3010</v>
      </c>
      <c r="I47" s="497" t="s">
        <v>3430</v>
      </c>
      <c r="J47" s="645" t="s">
        <v>3431</v>
      </c>
      <c r="L47" s="648"/>
    </row>
    <row r="48" spans="1:12" ht="15" customHeight="1" x14ac:dyDescent="0.3">
      <c r="A48" s="521"/>
      <c r="B48" s="632"/>
      <c r="C48" s="633"/>
      <c r="D48" s="633"/>
      <c r="E48" s="637"/>
      <c r="F48" s="640"/>
      <c r="G48" s="640"/>
      <c r="H48" s="643"/>
      <c r="I48" s="499"/>
      <c r="J48" s="646"/>
      <c r="L48" s="648"/>
    </row>
    <row r="49" spans="1:12" ht="15" customHeight="1" x14ac:dyDescent="0.3">
      <c r="A49" s="521"/>
      <c r="B49" s="634"/>
      <c r="C49" s="635"/>
      <c r="D49" s="635"/>
      <c r="E49" s="638"/>
      <c r="F49" s="641"/>
      <c r="G49" s="641"/>
      <c r="H49" s="644"/>
      <c r="I49" s="499"/>
      <c r="J49" s="646"/>
      <c r="L49" s="648"/>
    </row>
    <row r="50" spans="1:12" ht="15" customHeight="1" x14ac:dyDescent="0.3">
      <c r="A50" s="117">
        <f>Sheet1!A165</f>
        <v>103020134000</v>
      </c>
      <c r="B50" s="577" t="str">
        <f>IFERROR(VLOOKUP(A50,Sheet1!$A$4:$H$2722,5,0),"-")</f>
        <v>Amorsa AQUAPANEL pt exterior, 15 kg</v>
      </c>
      <c r="C50" s="578" t="e">
        <f>VLOOKUP(#REF!,Sheet1!$A$4:$H$2722,7,1)</f>
        <v>#REF!</v>
      </c>
      <c r="D50" s="592" t="e">
        <f>VLOOKUP(#REF!,Sheet1!$A$4:$H$2722,7,1)</f>
        <v>#REF!</v>
      </c>
      <c r="E50" s="30" t="str">
        <f>IFERROR(VLOOKUP(A50,Sheet1!$A$4:$N$2722,7,1),"-")</f>
        <v>can</v>
      </c>
      <c r="F50" s="232">
        <f>IFERROR(VLOOKUP(A50,Sheet1!$A$4:$N$2722,9,1),"-")</f>
        <v>0</v>
      </c>
      <c r="G50" s="233">
        <f>IFERROR(VLOOKUP(A50,Sheet1!$A$4:$N$2722,10,1),"-")</f>
        <v>0</v>
      </c>
      <c r="H50" s="234">
        <f>IFERROR(VLOOKUP(A50,Sheet1!$A$4:$N$2722,11,1),"-")</f>
        <v>0</v>
      </c>
      <c r="I50" s="168">
        <f>IFERROR(VLOOKUP($A50,Sheet1!$A$4:$H$2722,8,1),"-")</f>
        <v>344.7</v>
      </c>
      <c r="J50" s="168">
        <f>I50-(I50*Cuprins!$H$12)</f>
        <v>344.7</v>
      </c>
      <c r="L50" s="648"/>
    </row>
    <row r="51" spans="1:12" ht="15" customHeight="1" x14ac:dyDescent="0.3">
      <c r="A51" s="107">
        <f>Sheet1!A166</f>
        <v>103020136000</v>
      </c>
      <c r="B51" s="593" t="str">
        <f>IFERROR(VLOOKUP(A51,Sheet1!$A$4:$H$2722,5,0),"-")</f>
        <v>Masa spaclu pt rost AQUAPANEL, 20kg gri</v>
      </c>
      <c r="C51" s="593" t="e">
        <f>VLOOKUP(#REF!,Sheet1!$A$4:$H$2722,7,1)</f>
        <v>#REF!</v>
      </c>
      <c r="D51" s="593" t="e">
        <f>VLOOKUP(#REF!,Sheet1!$A$4:$H$2722,7,1)</f>
        <v>#REF!</v>
      </c>
      <c r="E51" s="20" t="str">
        <f>IFERROR(VLOOKUP(A51,Sheet1!$A$4:$N$2722,7,1),"-")</f>
        <v>sac</v>
      </c>
      <c r="F51" s="242">
        <f>IFERROR(VLOOKUP(A51,Sheet1!$A$4:$N$2722,9,1),"-")</f>
        <v>0</v>
      </c>
      <c r="G51" s="242">
        <f>IFERROR(VLOOKUP(A51,Sheet1!$A$4:$N$2722,10,1),"-")</f>
        <v>0</v>
      </c>
      <c r="H51" s="242">
        <f>IFERROR(VLOOKUP(A51,Sheet1!$A$4:$N$2722,11,1),"-")</f>
        <v>0</v>
      </c>
      <c r="I51" s="169">
        <f>IFERROR(VLOOKUP($A51,Sheet1!$A$4:$H$2722,8,1),"-")</f>
        <v>225.07</v>
      </c>
      <c r="J51" s="225">
        <f>I51-(I51*Cuprins!$H$12)</f>
        <v>225.07</v>
      </c>
      <c r="L51" s="648"/>
    </row>
    <row r="52" spans="1:12" ht="15" customHeight="1" x14ac:dyDescent="0.3">
      <c r="A52" s="105">
        <f>Sheet1!A167</f>
        <v>103020137000</v>
      </c>
      <c r="B52" s="594" t="str">
        <f>IFERROR(VLOOKUP(A52,Sheet1!$A$4:$H$2722,5,0),"-")</f>
        <v>Mortar de armare AQUAPANEL 25 kg alb</v>
      </c>
      <c r="C52" s="595" t="e">
        <f>VLOOKUP(#REF!,Sheet1!$A$4:$H$2722,7,1)</f>
        <v>#REF!</v>
      </c>
      <c r="D52" s="596" t="e">
        <f>VLOOKUP(#REF!,Sheet1!$A$4:$H$2722,7,1)</f>
        <v>#REF!</v>
      </c>
      <c r="E52" s="31" t="str">
        <f>IFERROR(VLOOKUP(A52,Sheet1!$A$4:$N$2722,7,1),"-")</f>
        <v>sac</v>
      </c>
      <c r="F52" s="236">
        <f>IFERROR(VLOOKUP(A52,Sheet1!$A$4:$N$2722,9,1),"-")</f>
        <v>0</v>
      </c>
      <c r="G52" s="232">
        <f>IFERROR(VLOOKUP(A52,Sheet1!$A$4:$N$2722,10,1),"-")</f>
        <v>0</v>
      </c>
      <c r="H52" s="236">
        <f>IFERROR(VLOOKUP(A52,Sheet1!$A$4:$N$2722,11,1),"-")</f>
        <v>0</v>
      </c>
      <c r="I52" s="168">
        <f>IFERROR(VLOOKUP($A52,Sheet1!$A$4:$H$2722,8,1),"-")</f>
        <v>6.77</v>
      </c>
      <c r="J52" s="168">
        <f>I52-(I52*Cuprins!$H$12)</f>
        <v>6.77</v>
      </c>
      <c r="L52" s="648"/>
    </row>
    <row r="53" spans="1:12" ht="15" customHeight="1" x14ac:dyDescent="0.3">
      <c r="A53" s="108">
        <f>Sheet1!A168</f>
        <v>103020138000</v>
      </c>
      <c r="B53" s="609" t="str">
        <f>IFERROR(VLOOKUP(A53,Sheet1!$A$4:$H$2722,5,0),"-")</f>
        <v>Adeziv poliuretanic pentru AQUAPANEL 310</v>
      </c>
      <c r="C53" s="609" t="e">
        <f>VLOOKUP(#REF!,Sheet1!$A$4:$H$2722,7,1)</f>
        <v>#REF!</v>
      </c>
      <c r="D53" s="609" t="e">
        <f>VLOOKUP(#REF!,Sheet1!$A$4:$H$2722,7,1)</f>
        <v>#REF!</v>
      </c>
      <c r="E53" s="27" t="str">
        <f>IFERROR(VLOOKUP(A53,Sheet1!$A$4:$N$2722,7,1),"-")</f>
        <v>buc</v>
      </c>
      <c r="F53" s="238">
        <f>IFERROR(VLOOKUP(A53,Sheet1!$A$4:$N$2722,9,1),"-")</f>
        <v>0</v>
      </c>
      <c r="G53" s="238">
        <f>IFERROR(VLOOKUP(A53,Sheet1!$A$4:$N$2722,10,1),"-")</f>
        <v>0</v>
      </c>
      <c r="H53" s="238">
        <f>IFERROR(VLOOKUP(A53,Sheet1!$A$4:$N$2722,11,1),"-")</f>
        <v>0</v>
      </c>
      <c r="I53" s="170">
        <f>IFERROR(VLOOKUP($A53,Sheet1!$A$4:$H$2722,8,1),"-")</f>
        <v>47.59</v>
      </c>
      <c r="J53" s="226">
        <f>I53-(I53*Cuprins!$H$12)</f>
        <v>47.59</v>
      </c>
      <c r="K53" s="9"/>
      <c r="L53" s="648"/>
    </row>
    <row r="54" spans="1:12" ht="15" customHeight="1" x14ac:dyDescent="0.3">
      <c r="K54" s="7"/>
      <c r="L54" s="457" t="s">
        <v>3075</v>
      </c>
    </row>
    <row r="55" spans="1:12" ht="15" customHeight="1" thickBot="1" x14ac:dyDescent="0.35">
      <c r="K55" s="7"/>
      <c r="L55" s="457"/>
    </row>
    <row r="56" spans="1:12" ht="15" customHeight="1" x14ac:dyDescent="0.3">
      <c r="A56" s="658"/>
      <c r="B56" s="661" t="s">
        <v>3076</v>
      </c>
      <c r="C56" s="661"/>
      <c r="D56" s="661"/>
      <c r="E56" s="661"/>
      <c r="F56" s="661"/>
      <c r="G56" s="661"/>
      <c r="H56" s="661"/>
      <c r="I56" s="661"/>
      <c r="J56" s="664"/>
      <c r="L56" s="457"/>
    </row>
    <row r="57" spans="1:12" ht="15" customHeight="1" x14ac:dyDescent="0.3">
      <c r="A57" s="659"/>
      <c r="B57" s="662"/>
      <c r="C57" s="662"/>
      <c r="D57" s="662"/>
      <c r="E57" s="662"/>
      <c r="F57" s="662"/>
      <c r="G57" s="662"/>
      <c r="H57" s="662"/>
      <c r="I57" s="662"/>
      <c r="J57" s="665"/>
      <c r="L57" s="457"/>
    </row>
    <row r="58" spans="1:12" ht="15" customHeight="1" thickBot="1" x14ac:dyDescent="0.35">
      <c r="A58" s="660"/>
      <c r="B58" s="663"/>
      <c r="C58" s="663"/>
      <c r="D58" s="663"/>
      <c r="E58" s="663"/>
      <c r="F58" s="663"/>
      <c r="G58" s="663"/>
      <c r="H58" s="663"/>
      <c r="I58" s="663"/>
      <c r="J58" s="666"/>
      <c r="L58" s="457"/>
    </row>
    <row r="59" spans="1:12" ht="15" customHeight="1" x14ac:dyDescent="0.3">
      <c r="A59" s="1"/>
      <c r="B59" s="84"/>
      <c r="C59" s="4"/>
      <c r="D59" s="4"/>
      <c r="E59" s="4"/>
      <c r="F59" s="4"/>
      <c r="G59" s="4"/>
      <c r="H59" s="5"/>
      <c r="I59" s="171"/>
      <c r="J59" s="224"/>
      <c r="L59" s="457"/>
    </row>
    <row r="60" spans="1:12" ht="15" customHeight="1" x14ac:dyDescent="0.3">
      <c r="A60" s="667"/>
      <c r="B60" s="669" t="s">
        <v>3082</v>
      </c>
      <c r="C60" s="669"/>
      <c r="D60" s="669"/>
      <c r="E60" s="669"/>
      <c r="F60" s="669"/>
      <c r="G60" s="669"/>
      <c r="H60" s="669"/>
      <c r="I60" s="671"/>
      <c r="J60" s="672"/>
      <c r="L60" s="457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457"/>
    </row>
    <row r="62" spans="1:12" ht="15" customHeight="1" x14ac:dyDescent="0.3">
      <c r="A62" s="520" t="s">
        <v>2989</v>
      </c>
      <c r="B62" s="630" t="s">
        <v>2996</v>
      </c>
      <c r="C62" s="631"/>
      <c r="D62" s="631"/>
      <c r="E62" s="636" t="s">
        <v>3035</v>
      </c>
      <c r="F62" s="639" t="s">
        <v>2991</v>
      </c>
      <c r="G62" s="639" t="s">
        <v>2990</v>
      </c>
      <c r="H62" s="642" t="s">
        <v>3010</v>
      </c>
      <c r="I62" s="497" t="s">
        <v>3430</v>
      </c>
      <c r="J62" s="645" t="s">
        <v>3431</v>
      </c>
      <c r="L62" s="457"/>
    </row>
    <row r="63" spans="1:12" ht="15" customHeight="1" x14ac:dyDescent="0.3">
      <c r="A63" s="521"/>
      <c r="B63" s="632"/>
      <c r="C63" s="633"/>
      <c r="D63" s="633"/>
      <c r="E63" s="637"/>
      <c r="F63" s="640"/>
      <c r="G63" s="640"/>
      <c r="H63" s="643"/>
      <c r="I63" s="499"/>
      <c r="J63" s="646"/>
      <c r="L63" s="457"/>
    </row>
    <row r="64" spans="1:12" ht="15" customHeight="1" x14ac:dyDescent="0.3">
      <c r="A64" s="521"/>
      <c r="B64" s="634"/>
      <c r="C64" s="635"/>
      <c r="D64" s="635"/>
      <c r="E64" s="638"/>
      <c r="F64" s="641"/>
      <c r="G64" s="641"/>
      <c r="H64" s="644"/>
      <c r="I64" s="499"/>
      <c r="J64" s="646"/>
      <c r="L64" s="457"/>
    </row>
    <row r="65" spans="1:12" ht="15" customHeight="1" x14ac:dyDescent="0.3">
      <c r="A65" s="117">
        <f>Sheet1!A148</f>
        <v>103020110400</v>
      </c>
      <c r="B65" s="577" t="str">
        <f>IFERROR(VLOOKUP(A65,Sheet1!$A$4:$H$2722,5,0),"-")</f>
        <v>Glet HP START Plus 10 kg/sac</v>
      </c>
      <c r="C65" s="578" t="e">
        <f>VLOOKUP(#REF!,Sheet1!$A$4:$H$2722,7,1)</f>
        <v>#REF!</v>
      </c>
      <c r="D65" s="592" t="e">
        <f>VLOOKUP(#REF!,Sheet1!$A$4:$H$2722,7,1)</f>
        <v>#REF!</v>
      </c>
      <c r="E65" s="30" t="str">
        <f>IFERROR(VLOOKUP(A65,Sheet1!$A$4:$N$2722,7,1),"-")</f>
        <v xml:space="preserve">kg </v>
      </c>
      <c r="F65" s="58">
        <f>IFERROR(VLOOKUP(A65,Sheet1!$A$4:$N$2722,9,1),"-")</f>
        <v>0</v>
      </c>
      <c r="G65" s="60">
        <f>IFERROR(VLOOKUP(A65,Sheet1!$A$4:$N$2722,10,1),"-")</f>
        <v>0</v>
      </c>
      <c r="H65" s="46">
        <f>IFERROR(VLOOKUP(A65,Sheet1!$A$4:$N$2722,11,1),"-")</f>
        <v>0</v>
      </c>
      <c r="I65" s="168">
        <f>IFERROR(VLOOKUP($A65,Sheet1!$A$4:$H$2722,8,1),"-")</f>
        <v>15.33</v>
      </c>
      <c r="J65" s="168">
        <f>I65-(I65*Cuprins!$H$12)</f>
        <v>15.33</v>
      </c>
      <c r="K65" s="8"/>
      <c r="L65" s="457"/>
    </row>
    <row r="66" spans="1:12" ht="15" customHeight="1" x14ac:dyDescent="0.3">
      <c r="A66" s="107">
        <f>Sheet1!A149</f>
        <v>103020110500</v>
      </c>
      <c r="B66" s="593" t="str">
        <f>IFERROR(VLOOKUP(A66,Sheet1!$A$4:$H$2722,5,0),"-")</f>
        <v>Glet HP START 20 kg/sac</v>
      </c>
      <c r="C66" s="593" t="e">
        <f>VLOOKUP(#REF!,Sheet1!$A$4:$H$2722,7,1)</f>
        <v>#REF!</v>
      </c>
      <c r="D66" s="593" t="e">
        <f>VLOOKUP(#REF!,Sheet1!$A$4:$H$2722,7,1)</f>
        <v>#REF!</v>
      </c>
      <c r="E66" s="20" t="str">
        <f>IFERROR(VLOOKUP(A66,Sheet1!$A$4:$N$2722,7,1),"-")</f>
        <v>sac</v>
      </c>
      <c r="F66" s="38">
        <f>IFERROR(VLOOKUP(A66,Sheet1!$A$4:$N$2722,9,1),"-")</f>
        <v>0</v>
      </c>
      <c r="G66" s="38">
        <f>IFERROR(VLOOKUP(A66,Sheet1!$A$4:$N$2722,10,1),"-")</f>
        <v>0</v>
      </c>
      <c r="H66" s="38">
        <f>IFERROR(VLOOKUP(A66,Sheet1!$A$4:$N$2722,11,1),"-")</f>
        <v>0</v>
      </c>
      <c r="I66" s="169">
        <f>IFERROR(VLOOKUP($A66,Sheet1!$A$4:$H$2722,8,1),"-")</f>
        <v>26.87</v>
      </c>
      <c r="J66" s="225">
        <f>I66-(I66*Cuprins!$H$12)</f>
        <v>26.87</v>
      </c>
      <c r="L66" s="457"/>
    </row>
    <row r="67" spans="1:12" ht="15" customHeight="1" x14ac:dyDescent="0.3">
      <c r="A67" s="105">
        <f>Sheet1!A150</f>
        <v>103020110900</v>
      </c>
      <c r="B67" s="594" t="str">
        <f>IFERROR(VLOOKUP(A67,Sheet1!$A$4:$H$2722,5,0),"-")</f>
        <v>Glet HP FINISH Plus 7 kg/sac</v>
      </c>
      <c r="C67" s="595" t="e">
        <f>VLOOKUP(#REF!,Sheet1!$A$4:$H$2722,7,1)</f>
        <v>#REF!</v>
      </c>
      <c r="D67" s="596" t="e">
        <f>VLOOKUP(#REF!,Sheet1!$A$4:$H$2722,7,1)</f>
        <v>#REF!</v>
      </c>
      <c r="E67" s="31" t="str">
        <f>IFERROR(VLOOKUP(A67,Sheet1!$A$4:$N$2722,7,1),"-")</f>
        <v>sac</v>
      </c>
      <c r="F67" s="236">
        <f>IFERROR(VLOOKUP(A67,Sheet1!$A$4:$N$2722,9,1),"-")</f>
        <v>0</v>
      </c>
      <c r="G67" s="232">
        <f>IFERROR(VLOOKUP(A67,Sheet1!$A$4:$N$2722,10,1),"-")</f>
        <v>0</v>
      </c>
      <c r="H67" s="236">
        <f>IFERROR(VLOOKUP(A67,Sheet1!$A$4:$N$2722,11,1),"-")</f>
        <v>0</v>
      </c>
      <c r="I67" s="168">
        <f>IFERROR(VLOOKUP($A67,Sheet1!$A$4:$H$2722,8,1),"-")</f>
        <v>18.420000000000002</v>
      </c>
      <c r="J67" s="168">
        <f>I67-(I67*Cuprins!$H$12)</f>
        <v>18.420000000000002</v>
      </c>
      <c r="L67" s="457"/>
    </row>
    <row r="68" spans="1:12" ht="15" customHeight="1" x14ac:dyDescent="0.3">
      <c r="A68" s="108">
        <f>Sheet1!A151</f>
        <v>103020111000</v>
      </c>
      <c r="B68" s="609" t="str">
        <f>IFERROR(VLOOKUP(A68,Sheet1!$A$4:$H$2722,5,0),"-")</f>
        <v>Glet HP FINISH 20 kg/sac</v>
      </c>
      <c r="C68" s="609" t="e">
        <f>VLOOKUP(#REF!,Sheet1!$A$4:$H$2722,7,1)</f>
        <v>#REF!</v>
      </c>
      <c r="D68" s="609" t="e">
        <f>VLOOKUP(#REF!,Sheet1!$A$4:$H$2722,7,1)</f>
        <v>#REF!</v>
      </c>
      <c r="E68" s="27" t="str">
        <f>IFERROR(VLOOKUP(A68,Sheet1!$A$4:$N$2722,7,1),"-")</f>
        <v>sac</v>
      </c>
      <c r="F68" s="35">
        <f>IFERROR(VLOOKUP(A68,Sheet1!$A$4:$N$2722,9,1),"-")</f>
        <v>0</v>
      </c>
      <c r="G68" s="35">
        <f>IFERROR(VLOOKUP(A68,Sheet1!$A$4:$N$2722,10,1),"-")</f>
        <v>0</v>
      </c>
      <c r="H68" s="35">
        <f>IFERROR(VLOOKUP(A68,Sheet1!$A$4:$N$2722,11,1),"-")</f>
        <v>0</v>
      </c>
      <c r="I68" s="170">
        <f>IFERROR(VLOOKUP($A68,Sheet1!$A$4:$H$2722,8,1),"-")</f>
        <v>44.65</v>
      </c>
      <c r="J68" s="226">
        <f>I68-(I68*Cuprins!$H$12)</f>
        <v>44.65</v>
      </c>
      <c r="L68" s="457"/>
    </row>
    <row r="69" spans="1:12" ht="15" customHeight="1" x14ac:dyDescent="0.3">
      <c r="K69" s="7"/>
      <c r="L69" s="494">
        <f>L17+1</f>
        <v>18</v>
      </c>
    </row>
    <row r="70" spans="1:12" ht="15" customHeight="1" x14ac:dyDescent="0.3">
      <c r="A70" s="667"/>
      <c r="B70" s="669" t="s">
        <v>3083</v>
      </c>
      <c r="C70" s="669"/>
      <c r="D70" s="669"/>
      <c r="E70" s="669"/>
      <c r="F70" s="669"/>
      <c r="G70" s="669"/>
      <c r="H70" s="669"/>
      <c r="I70" s="671"/>
      <c r="J70" s="672"/>
      <c r="K70" s="9"/>
      <c r="L70" s="494"/>
    </row>
    <row r="71" spans="1:12" ht="15" customHeight="1" x14ac:dyDescent="0.3">
      <c r="A71" s="668"/>
      <c r="B71" s="670"/>
      <c r="C71" s="670"/>
      <c r="D71" s="670"/>
      <c r="E71" s="670"/>
      <c r="F71" s="670"/>
      <c r="G71" s="670"/>
      <c r="H71" s="670"/>
      <c r="I71" s="673"/>
      <c r="J71" s="674"/>
      <c r="K71" s="9"/>
      <c r="L71" s="648" t="s">
        <v>3001</v>
      </c>
    </row>
    <row r="72" spans="1:12" ht="15" customHeight="1" x14ac:dyDescent="0.3">
      <c r="A72" s="520" t="s">
        <v>2989</v>
      </c>
      <c r="B72" s="630" t="s">
        <v>2996</v>
      </c>
      <c r="C72" s="631"/>
      <c r="D72" s="631"/>
      <c r="E72" s="636" t="s">
        <v>3035</v>
      </c>
      <c r="F72" s="639" t="s">
        <v>2991</v>
      </c>
      <c r="G72" s="639" t="s">
        <v>2990</v>
      </c>
      <c r="H72" s="642" t="s">
        <v>3010</v>
      </c>
      <c r="I72" s="497" t="s">
        <v>3430</v>
      </c>
      <c r="J72" s="645" t="s">
        <v>3431</v>
      </c>
      <c r="L72" s="648"/>
    </row>
    <row r="73" spans="1:12" ht="15" customHeight="1" x14ac:dyDescent="0.3">
      <c r="A73" s="521"/>
      <c r="B73" s="632"/>
      <c r="C73" s="633"/>
      <c r="D73" s="633"/>
      <c r="E73" s="637"/>
      <c r="F73" s="640"/>
      <c r="G73" s="640"/>
      <c r="H73" s="643"/>
      <c r="I73" s="499"/>
      <c r="J73" s="646"/>
      <c r="L73" s="648"/>
    </row>
    <row r="74" spans="1:12" ht="15" customHeight="1" x14ac:dyDescent="0.3">
      <c r="A74" s="521"/>
      <c r="B74" s="634"/>
      <c r="C74" s="635"/>
      <c r="D74" s="635"/>
      <c r="E74" s="638"/>
      <c r="F74" s="641"/>
      <c r="G74" s="641"/>
      <c r="H74" s="644"/>
      <c r="I74" s="499"/>
      <c r="J74" s="646"/>
      <c r="L74" s="648"/>
    </row>
    <row r="75" spans="1:12" ht="15" customHeight="1" x14ac:dyDescent="0.3">
      <c r="A75" s="117">
        <f>Sheet1!A142</f>
        <v>103020100200</v>
      </c>
      <c r="B75" s="577" t="str">
        <f>IFERROR(VLOOKUP(A75,Sheet1!$A$4:$H$2722,5,0),"-")</f>
        <v>Ipsos adeziv Perlfix 25 kg / sac</v>
      </c>
      <c r="C75" s="578" t="e">
        <f>VLOOKUP(#REF!,Sheet1!$A$4:$H$2722,7,1)</f>
        <v>#REF!</v>
      </c>
      <c r="D75" s="592" t="e">
        <f>VLOOKUP(#REF!,Sheet1!$A$4:$H$2722,7,1)</f>
        <v>#REF!</v>
      </c>
      <c r="E75" s="30" t="str">
        <f>IFERROR(VLOOKUP(A75,Sheet1!$A$4:$N$2722,7,1),"-")</f>
        <v>sac</v>
      </c>
      <c r="F75" s="58">
        <f>IFERROR(VLOOKUP(A75,Sheet1!$A$4:$N$2722,9,1),"-")</f>
        <v>0</v>
      </c>
      <c r="G75" s="60">
        <f>IFERROR(VLOOKUP(A75,Sheet1!$A$4:$N$2722,10,1),"-")</f>
        <v>0</v>
      </c>
      <c r="H75" s="46">
        <f>IFERROR(VLOOKUP(A75,Sheet1!$A$4:$N$2722,11,1),"-")</f>
        <v>0</v>
      </c>
      <c r="I75" s="168">
        <f>IFERROR(VLOOKUP($A75,Sheet1!$A$4:$H$2722,8,1),"-")</f>
        <v>35.270000000000003</v>
      </c>
      <c r="J75" s="168">
        <f>I75-(I75*Cuprins!$H$12)</f>
        <v>35.270000000000003</v>
      </c>
      <c r="K75" s="9"/>
      <c r="L75" s="648"/>
    </row>
    <row r="76" spans="1:12" ht="15" customHeight="1" x14ac:dyDescent="0.3">
      <c r="A76" s="107">
        <f>Sheet1!A143</f>
        <v>103020100500</v>
      </c>
      <c r="B76" s="593" t="str">
        <f>IFERROR(VLOOKUP(A76,Sheet1!$A$4:$H$2722,5,0),"-")</f>
        <v>Ipsos adeziv Perlfix 30 kg / sac</v>
      </c>
      <c r="C76" s="593" t="e">
        <f>VLOOKUP(#REF!,Sheet1!$A$4:$H$2722,7,1)</f>
        <v>#REF!</v>
      </c>
      <c r="D76" s="593" t="e">
        <f>VLOOKUP(#REF!,Sheet1!$A$4:$H$2722,7,1)</f>
        <v>#REF!</v>
      </c>
      <c r="E76" s="20" t="str">
        <f>IFERROR(VLOOKUP(A76,Sheet1!$A$4:$N$2722,7,1),"-")</f>
        <v xml:space="preserve">kg </v>
      </c>
      <c r="F76" s="38">
        <f>IFERROR(VLOOKUP(A76,Sheet1!$A$4:$N$2722,9,1),"-")</f>
        <v>0</v>
      </c>
      <c r="G76" s="38">
        <f>IFERROR(VLOOKUP(A76,Sheet1!$A$4:$N$2722,10,1),"-")</f>
        <v>0</v>
      </c>
      <c r="H76" s="38">
        <f>IFERROR(VLOOKUP(A76,Sheet1!$A$4:$N$2722,11,1),"-")</f>
        <v>0</v>
      </c>
      <c r="I76" s="169">
        <f>IFERROR(VLOOKUP($A76,Sheet1!$A$4:$H$2722,8,1),"-")</f>
        <v>1294</v>
      </c>
      <c r="J76" s="225">
        <f>I76-(I76*Cuprins!$H$12)</f>
        <v>1294</v>
      </c>
      <c r="K76" s="9"/>
      <c r="L76" s="648"/>
    </row>
    <row r="77" spans="1:12" ht="15" customHeight="1" x14ac:dyDescent="0.3">
      <c r="A77" s="117">
        <f>Sheet1!A144</f>
        <v>103020101000</v>
      </c>
      <c r="B77" s="577" t="str">
        <f>IFERROR(VLOOKUP(A77,Sheet1!$A$4:$H$2722,5,0),"-")</f>
        <v xml:space="preserve">Chit rosturi KN Joint Filler Super 20kg </v>
      </c>
      <c r="C77" s="578" t="e">
        <f>VLOOKUP(#REF!,Sheet1!$A$4:$H$2722,7,1)</f>
        <v>#REF!</v>
      </c>
      <c r="D77" s="592" t="e">
        <f>VLOOKUP(#REF!,Sheet1!$A$4:$H$2722,7,1)</f>
        <v>#REF!</v>
      </c>
      <c r="E77" s="30" t="str">
        <f>IFERROR(VLOOKUP(A77,Sheet1!$A$4:$N$2722,7,1),"-")</f>
        <v>sac</v>
      </c>
      <c r="F77" s="232">
        <f>IFERROR(VLOOKUP(A77,Sheet1!$A$4:$N$2722,9,1),"-")</f>
        <v>0</v>
      </c>
      <c r="G77" s="233">
        <f>IFERROR(VLOOKUP(A77,Sheet1!$A$4:$N$2722,10,1),"-")</f>
        <v>0</v>
      </c>
      <c r="H77" s="234">
        <f>IFERROR(VLOOKUP(A77,Sheet1!$A$4:$N$2722,11,1),"-")</f>
        <v>0</v>
      </c>
      <c r="I77" s="168">
        <f>IFERROR(VLOOKUP($A77,Sheet1!$A$4:$H$2722,8,1),"-")</f>
        <v>62.58</v>
      </c>
      <c r="J77" s="168">
        <f>I77-(I77*Cuprins!$H$12)</f>
        <v>62.58</v>
      </c>
      <c r="K77" s="9"/>
      <c r="L77" s="648"/>
    </row>
    <row r="78" spans="1:12" ht="15" customHeight="1" x14ac:dyDescent="0.3">
      <c r="A78" s="107">
        <f>Sheet1!A160</f>
        <v>103020131500</v>
      </c>
      <c r="B78" s="593" t="str">
        <f>IFERROR(VLOOKUP(A78,Sheet1!$A$4:$H$2722,5,0),"-")</f>
        <v>Masa de spaclu Safeboard (5kg)</v>
      </c>
      <c r="C78" s="593" t="e">
        <f>VLOOKUP(#REF!,Sheet1!$A$4:$H$2722,7,1)</f>
        <v>#REF!</v>
      </c>
      <c r="D78" s="593" t="e">
        <f>VLOOKUP(#REF!,Sheet1!$A$4:$H$2722,7,1)</f>
        <v>#REF!</v>
      </c>
      <c r="E78" s="20" t="str">
        <f>IFERROR(VLOOKUP(A78,Sheet1!$A$4:$N$2722,7,1),"-")</f>
        <v>sac</v>
      </c>
      <c r="F78" s="242">
        <f>IFERROR(VLOOKUP(A78,Sheet1!$A$4:$N$2722,9,1),"-")</f>
        <v>0</v>
      </c>
      <c r="G78" s="242">
        <f>IFERROR(VLOOKUP(A78,Sheet1!$A$4:$N$2722,10,1),"-")</f>
        <v>0</v>
      </c>
      <c r="H78" s="242">
        <f>IFERROR(VLOOKUP(A78,Sheet1!$A$4:$N$2722,11,1),"-")</f>
        <v>0</v>
      </c>
      <c r="I78" s="169">
        <f>IFERROR(VLOOKUP($A78,Sheet1!$A$4:$H$2722,8,1),"-")</f>
        <v>18.97</v>
      </c>
      <c r="J78" s="225">
        <f>I78-(I78*Cuprins!$H$12)</f>
        <v>18.97</v>
      </c>
      <c r="K78" s="9"/>
      <c r="L78" s="648"/>
    </row>
    <row r="79" spans="1:12" ht="15" customHeight="1" x14ac:dyDescent="0.3">
      <c r="A79" s="105">
        <f>Sheet1!A161</f>
        <v>103020132000</v>
      </c>
      <c r="B79" s="594" t="str">
        <f>IFERROR(VLOOKUP(A79,Sheet1!$A$4:$H$2722,5,0),"-")</f>
        <v>Chit etansare Trennwandkitt 550 ml</v>
      </c>
      <c r="C79" s="595" t="e">
        <f>VLOOKUP(#REF!,Sheet1!$A$4:$H$2722,7,1)</f>
        <v>#REF!</v>
      </c>
      <c r="D79" s="596" t="e">
        <f>VLOOKUP(#REF!,Sheet1!$A$4:$H$2722,7,1)</f>
        <v>#REF!</v>
      </c>
      <c r="E79" s="31" t="str">
        <f>IFERROR(VLOOKUP(A79,Sheet1!$A$4:$N$2722,7,1),"-")</f>
        <v>buc</v>
      </c>
      <c r="F79" s="236">
        <f>IFERROR(VLOOKUP(A79,Sheet1!$A$4:$N$2722,9,1),"-")</f>
        <v>0</v>
      </c>
      <c r="G79" s="232">
        <f>IFERROR(VLOOKUP(A79,Sheet1!$A$4:$N$2722,10,1),"-")</f>
        <v>0</v>
      </c>
      <c r="H79" s="236">
        <f>IFERROR(VLOOKUP(A79,Sheet1!$A$4:$N$2722,11,1),"-")</f>
        <v>0</v>
      </c>
      <c r="I79" s="168">
        <f>IFERROR(VLOOKUP($A79,Sheet1!$A$4:$H$2722,8,1),"-")</f>
        <v>20.83</v>
      </c>
      <c r="J79" s="168">
        <f>I79-(I79*Cuprins!$H$12)</f>
        <v>20.83</v>
      </c>
      <c r="K79" s="9"/>
      <c r="L79" s="648"/>
    </row>
    <row r="80" spans="1:12" ht="15" customHeight="1" x14ac:dyDescent="0.3">
      <c r="A80" s="108">
        <f>Sheet1!A169</f>
        <v>103020138500</v>
      </c>
      <c r="B80" s="609" t="str">
        <f>IFERROR(VLOOKUP(A80,Sheet1!$A$4:$H$2722,5,0),"-")</f>
        <v>Adeziv poliuretanic pt.VIDIWAL 310ml/tub</v>
      </c>
      <c r="C80" s="609" t="e">
        <f>VLOOKUP(#REF!,Sheet1!$A$4:$H$2722,7,1)</f>
        <v>#REF!</v>
      </c>
      <c r="D80" s="609" t="e">
        <f>VLOOKUP(#REF!,Sheet1!$A$4:$H$2722,7,1)</f>
        <v>#REF!</v>
      </c>
      <c r="E80" s="27" t="str">
        <f>IFERROR(VLOOKUP(A80,Sheet1!$A$4:$N$2722,7,1),"-")</f>
        <v>tub</v>
      </c>
      <c r="F80" s="238">
        <f>IFERROR(VLOOKUP(A80,Sheet1!$A$4:$N$2722,9,1),"-")</f>
        <v>0</v>
      </c>
      <c r="G80" s="238">
        <f>IFERROR(VLOOKUP(A80,Sheet1!$A$4:$N$2722,10,1),"-")</f>
        <v>0</v>
      </c>
      <c r="H80" s="238">
        <f>IFERROR(VLOOKUP(A80,Sheet1!$A$4:$N$2722,11,1),"-")</f>
        <v>0</v>
      </c>
      <c r="I80" s="170">
        <f>IFERROR(VLOOKUP($A80,Sheet1!$A$4:$H$2722,8,1),"-")</f>
        <v>65.59</v>
      </c>
      <c r="J80" s="226">
        <f>I80-(I80*Cuprins!$H$12)</f>
        <v>65.59</v>
      </c>
      <c r="K80" s="9"/>
      <c r="L80" s="648"/>
    </row>
    <row r="81" spans="11:12" ht="15" customHeight="1" x14ac:dyDescent="0.3">
      <c r="L81" s="648"/>
    </row>
    <row r="82" spans="11:12" ht="15" customHeight="1" x14ac:dyDescent="0.3">
      <c r="L82" s="648"/>
    </row>
    <row r="83" spans="11:12" ht="15" customHeight="1" x14ac:dyDescent="0.3">
      <c r="L83" s="648"/>
    </row>
    <row r="84" spans="11:12" ht="15" customHeight="1" x14ac:dyDescent="0.3">
      <c r="K84" s="7"/>
      <c r="L84" s="648"/>
    </row>
    <row r="85" spans="11:12" ht="15" customHeight="1" x14ac:dyDescent="0.3">
      <c r="L85" s="648"/>
    </row>
    <row r="86" spans="11:12" ht="15" customHeight="1" x14ac:dyDescent="0.3">
      <c r="L86" s="648"/>
    </row>
    <row r="87" spans="11:12" ht="15" customHeight="1" x14ac:dyDescent="0.3">
      <c r="K87" s="9"/>
      <c r="L87" s="648"/>
    </row>
    <row r="88" spans="11:12" ht="15" customHeight="1" x14ac:dyDescent="0.3">
      <c r="L88" s="648"/>
    </row>
    <row r="89" spans="11:12" ht="15" customHeight="1" x14ac:dyDescent="0.3">
      <c r="L89" s="648"/>
    </row>
    <row r="90" spans="11:12" ht="15" customHeight="1" x14ac:dyDescent="0.3">
      <c r="L90" s="648"/>
    </row>
    <row r="91" spans="11:12" ht="15" customHeight="1" x14ac:dyDescent="0.3">
      <c r="K91" s="7"/>
      <c r="L91" s="648"/>
    </row>
    <row r="92" spans="11:12" ht="15" customHeight="1" x14ac:dyDescent="0.3">
      <c r="L92" s="648"/>
    </row>
    <row r="93" spans="11:12" ht="15" customHeight="1" x14ac:dyDescent="0.3">
      <c r="L93" s="648"/>
    </row>
    <row r="94" spans="11:12" ht="15" customHeight="1" x14ac:dyDescent="0.3">
      <c r="L94" s="648"/>
    </row>
    <row r="95" spans="11:12" ht="15" customHeight="1" x14ac:dyDescent="0.3">
      <c r="L95" s="648"/>
    </row>
    <row r="96" spans="11:12" ht="15" customHeight="1" x14ac:dyDescent="0.3">
      <c r="L96" s="648"/>
    </row>
    <row r="97" spans="1:12" ht="15" customHeight="1" x14ac:dyDescent="0.3">
      <c r="L97" s="648"/>
    </row>
    <row r="98" spans="1:12" ht="15" customHeight="1" x14ac:dyDescent="0.3">
      <c r="L98" s="648"/>
    </row>
    <row r="99" spans="1:12" ht="15" customHeight="1" x14ac:dyDescent="0.3">
      <c r="L99" s="648"/>
    </row>
    <row r="100" spans="1:12" ht="15" customHeight="1" x14ac:dyDescent="0.3">
      <c r="L100" s="648"/>
    </row>
    <row r="101" spans="1:12" ht="15" customHeight="1" x14ac:dyDescent="0.3">
      <c r="L101" s="648"/>
    </row>
    <row r="102" spans="1:12" ht="15" customHeight="1" x14ac:dyDescent="0.3">
      <c r="L102" s="648"/>
    </row>
    <row r="103" spans="1:12" ht="15" customHeight="1" x14ac:dyDescent="0.3">
      <c r="L103" s="648"/>
    </row>
    <row r="104" spans="1:12" ht="15" customHeight="1" x14ac:dyDescent="0.3">
      <c r="L104" s="648"/>
    </row>
    <row r="105" spans="1:12" ht="15" customHeight="1" x14ac:dyDescent="0.3">
      <c r="L105" s="648"/>
    </row>
    <row r="106" spans="1:12" ht="15" customHeight="1" x14ac:dyDescent="0.3">
      <c r="L106" s="457" t="s">
        <v>3075</v>
      </c>
    </row>
    <row r="107" spans="1:12" ht="15" customHeight="1" thickBot="1" x14ac:dyDescent="0.35">
      <c r="K107" s="7"/>
      <c r="L107" s="457"/>
    </row>
    <row r="108" spans="1:12" ht="15" customHeight="1" x14ac:dyDescent="0.3">
      <c r="A108" s="658"/>
      <c r="B108" s="661" t="s">
        <v>3084</v>
      </c>
      <c r="C108" s="661"/>
      <c r="D108" s="661"/>
      <c r="E108" s="661"/>
      <c r="F108" s="661"/>
      <c r="G108" s="661"/>
      <c r="H108" s="661"/>
      <c r="I108" s="661"/>
      <c r="J108" s="664"/>
      <c r="L108" s="457"/>
    </row>
    <row r="109" spans="1:12" ht="15" customHeight="1" x14ac:dyDescent="0.3">
      <c r="A109" s="659"/>
      <c r="B109" s="662"/>
      <c r="C109" s="662"/>
      <c r="D109" s="662"/>
      <c r="E109" s="662"/>
      <c r="F109" s="662"/>
      <c r="G109" s="662"/>
      <c r="H109" s="662"/>
      <c r="I109" s="662"/>
      <c r="J109" s="665"/>
      <c r="L109" s="457"/>
    </row>
    <row r="110" spans="1:12" ht="15" customHeight="1" thickBot="1" x14ac:dyDescent="0.35">
      <c r="A110" s="660"/>
      <c r="B110" s="663"/>
      <c r="C110" s="663"/>
      <c r="D110" s="663"/>
      <c r="E110" s="663"/>
      <c r="F110" s="663"/>
      <c r="G110" s="663"/>
      <c r="H110" s="663"/>
      <c r="I110" s="663"/>
      <c r="J110" s="666"/>
      <c r="L110" s="457"/>
    </row>
    <row r="111" spans="1:12" ht="15" customHeight="1" x14ac:dyDescent="0.3">
      <c r="A111" s="1"/>
      <c r="B111" s="84"/>
      <c r="C111" s="4"/>
      <c r="D111" s="4"/>
      <c r="E111" s="4"/>
      <c r="F111" s="4"/>
      <c r="G111" s="4"/>
      <c r="H111" s="5"/>
      <c r="I111" s="171"/>
      <c r="J111" s="224"/>
      <c r="L111" s="457"/>
    </row>
    <row r="112" spans="1:12" ht="15" customHeight="1" x14ac:dyDescent="0.3">
      <c r="A112" s="667"/>
      <c r="B112" s="669" t="s">
        <v>3086</v>
      </c>
      <c r="C112" s="669"/>
      <c r="D112" s="669"/>
      <c r="E112" s="669"/>
      <c r="F112" s="669"/>
      <c r="G112" s="669"/>
      <c r="H112" s="669"/>
      <c r="I112" s="671"/>
      <c r="J112" s="672"/>
      <c r="L112" s="457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457"/>
    </row>
    <row r="114" spans="1:12" ht="15" customHeight="1" x14ac:dyDescent="0.3">
      <c r="A114" s="520" t="s">
        <v>2989</v>
      </c>
      <c r="B114" s="630" t="s">
        <v>2996</v>
      </c>
      <c r="C114" s="631"/>
      <c r="D114" s="631"/>
      <c r="E114" s="636" t="s">
        <v>3035</v>
      </c>
      <c r="F114" s="639" t="s">
        <v>2991</v>
      </c>
      <c r="G114" s="639" t="s">
        <v>2990</v>
      </c>
      <c r="H114" s="642" t="s">
        <v>3010</v>
      </c>
      <c r="I114" s="497" t="s">
        <v>3430</v>
      </c>
      <c r="J114" s="645" t="s">
        <v>3431</v>
      </c>
      <c r="L114" s="457"/>
    </row>
    <row r="115" spans="1:12" ht="15" customHeight="1" x14ac:dyDescent="0.3">
      <c r="A115" s="521"/>
      <c r="B115" s="632"/>
      <c r="C115" s="633"/>
      <c r="D115" s="633"/>
      <c r="E115" s="637"/>
      <c r="F115" s="640"/>
      <c r="G115" s="640"/>
      <c r="H115" s="643"/>
      <c r="I115" s="499"/>
      <c r="J115" s="646"/>
      <c r="L115" s="457"/>
    </row>
    <row r="116" spans="1:12" ht="15" customHeight="1" x14ac:dyDescent="0.3">
      <c r="A116" s="521"/>
      <c r="B116" s="634"/>
      <c r="C116" s="635"/>
      <c r="D116" s="635"/>
      <c r="E116" s="638"/>
      <c r="F116" s="641"/>
      <c r="G116" s="641"/>
      <c r="H116" s="644"/>
      <c r="I116" s="499"/>
      <c r="J116" s="646"/>
      <c r="L116" s="457"/>
    </row>
    <row r="117" spans="1:12" ht="15" customHeight="1" x14ac:dyDescent="0.3">
      <c r="A117" s="117">
        <f>Sheet1!A173</f>
        <v>103021103000</v>
      </c>
      <c r="B117" s="577" t="str">
        <f>IFERROR(VLOOKUP(A117,Sheet1!$A$4:$H$2722,5,0),"-")</f>
        <v>NIDA Practic 17,5 kg</v>
      </c>
      <c r="C117" s="578" t="e">
        <f>VLOOKUP(#REF!,Sheet1!$A$4:$H$2722,7,1)</f>
        <v>#REF!</v>
      </c>
      <c r="D117" s="592" t="e">
        <f>VLOOKUP(#REF!,Sheet1!$A$4:$H$2722,7,1)</f>
        <v>#REF!</v>
      </c>
      <c r="E117" s="30" t="str">
        <f>IFERROR(VLOOKUP(A117,Sheet1!$A$4:$N$2722,7,1),"-")</f>
        <v>sac</v>
      </c>
      <c r="F117" s="232">
        <f>IFERROR(VLOOKUP(A117,Sheet1!$A$4:$N$2722,9,1),"-")</f>
        <v>0</v>
      </c>
      <c r="G117" s="233">
        <f>IFERROR(VLOOKUP(A117,Sheet1!$A$4:$N$2722,10,1),"-")</f>
        <v>0</v>
      </c>
      <c r="H117" s="234">
        <f>IFERROR(VLOOKUP(A117,Sheet1!$A$4:$N$2722,11,1),"-")</f>
        <v>0</v>
      </c>
      <c r="I117" s="168">
        <f>IFERROR(VLOOKUP($A117,Sheet1!$A$4:$H$2722,8,1),"-")</f>
        <v>53.22</v>
      </c>
      <c r="J117" s="168">
        <f>I117-(I117*Cuprins!$H$12)</f>
        <v>53.22</v>
      </c>
      <c r="K117" s="8"/>
      <c r="L117" s="457"/>
    </row>
    <row r="118" spans="1:12" ht="15" customHeight="1" x14ac:dyDescent="0.3">
      <c r="A118" s="107">
        <f>Sheet1!A171</f>
        <v>103021101000</v>
      </c>
      <c r="B118" s="593" t="str">
        <f>IFERROR(VLOOKUP(A118,Sheet1!$A$4:$H$2722,5,0),"-")</f>
        <v>NIDA Profesional  5Kg/sac</v>
      </c>
      <c r="C118" s="593" t="e">
        <f>VLOOKUP(#REF!,Sheet1!$A$4:$H$2722,7,1)</f>
        <v>#REF!</v>
      </c>
      <c r="D118" s="593" t="e">
        <f>VLOOKUP(#REF!,Sheet1!$A$4:$H$2722,7,1)</f>
        <v>#REF!</v>
      </c>
      <c r="E118" s="20" t="str">
        <f>IFERROR(VLOOKUP(A118,Sheet1!$A$4:$N$2722,7,1),"-")</f>
        <v>buc</v>
      </c>
      <c r="F118" s="242">
        <f>IFERROR(VLOOKUP(A118,Sheet1!$A$4:$N$2722,9,1),"-")</f>
        <v>0</v>
      </c>
      <c r="G118" s="242">
        <f>IFERROR(VLOOKUP(A118,Sheet1!$A$4:$N$2722,10,1),"-")</f>
        <v>0</v>
      </c>
      <c r="H118" s="242">
        <f>IFERROR(VLOOKUP(A118,Sheet1!$A$4:$N$2722,11,1),"-")</f>
        <v>0</v>
      </c>
      <c r="I118" s="169">
        <f>IFERROR(VLOOKUP($A118,Sheet1!$A$4:$H$2722,8,1),"-")</f>
        <v>15.12</v>
      </c>
      <c r="J118" s="225">
        <f>I118-(I118*Cuprins!$H$12)</f>
        <v>15.12</v>
      </c>
      <c r="L118" s="457"/>
    </row>
    <row r="119" spans="1:12" ht="15" customHeight="1" x14ac:dyDescent="0.3">
      <c r="A119" s="105">
        <f>Sheet1!A172</f>
        <v>103021102000</v>
      </c>
      <c r="B119" s="594" t="str">
        <f>IFERROR(VLOOKUP(A119,Sheet1!$A$4:$H$2722,5,0),"-")</f>
        <v>NIDA Profesional  25Kg/sac</v>
      </c>
      <c r="C119" s="595" t="e">
        <f>VLOOKUP(#REF!,Sheet1!$A$4:$H$2722,7,1)</f>
        <v>#REF!</v>
      </c>
      <c r="D119" s="596" t="e">
        <f>VLOOKUP(#REF!,Sheet1!$A$4:$H$2722,7,1)</f>
        <v>#REF!</v>
      </c>
      <c r="E119" s="31" t="str">
        <f>IFERROR(VLOOKUP(A119,Sheet1!$A$4:$N$2722,7,1),"-")</f>
        <v>sac</v>
      </c>
      <c r="F119" s="236">
        <f>IFERROR(VLOOKUP(A119,Sheet1!$A$4:$N$2722,9,1),"-")</f>
        <v>0</v>
      </c>
      <c r="G119" s="232">
        <f>IFERROR(VLOOKUP(A119,Sheet1!$A$4:$N$2722,10,1),"-")</f>
        <v>0</v>
      </c>
      <c r="H119" s="236">
        <f>IFERROR(VLOOKUP(A119,Sheet1!$A$4:$N$2722,11,1),"-")</f>
        <v>0</v>
      </c>
      <c r="I119" s="168">
        <f>IFERROR(VLOOKUP($A119,Sheet1!$A$4:$H$2722,8,1),"-")</f>
        <v>72.400000000000006</v>
      </c>
      <c r="J119" s="168">
        <f>I119-(I119*Cuprins!$H$12)</f>
        <v>72.400000000000006</v>
      </c>
      <c r="L119" s="457"/>
    </row>
    <row r="120" spans="1:12" ht="15" customHeight="1" x14ac:dyDescent="0.3">
      <c r="A120" s="108" t="s">
        <v>2994</v>
      </c>
      <c r="B120" s="609" t="str">
        <f>IFERROR(VLOOKUP(A120,Sheet1!$A$4:$H$2722,5,0),"-")</f>
        <v>-</v>
      </c>
      <c r="C120" s="609" t="e">
        <f>VLOOKUP(#REF!,Sheet1!$A$4:$H$2722,7,1)</f>
        <v>#REF!</v>
      </c>
      <c r="D120" s="609" t="e">
        <f>VLOOKUP(#REF!,Sheet1!$A$4:$H$2722,7,1)</f>
        <v>#REF!</v>
      </c>
      <c r="E120" s="27" t="str">
        <f>IFERROR(VLOOKUP(A120,Sheet1!$A$4:$N$2722,7,1),"-")</f>
        <v>-</v>
      </c>
      <c r="F120" s="35" t="str">
        <f>IFERROR(VLOOKUP(A120,Sheet1!$A$4:$N$2722,9,1),"-")</f>
        <v>-</v>
      </c>
      <c r="G120" s="35" t="str">
        <f>IFERROR(VLOOKUP(A120,Sheet1!$A$4:$N$2722,10,1),"-")</f>
        <v>-</v>
      </c>
      <c r="H120" s="35" t="str">
        <f>IFERROR(VLOOKUP(A120,Sheet1!$A$4:$N$2722,11,1),"-")</f>
        <v>-</v>
      </c>
      <c r="I120" s="170" t="str">
        <f>IFERROR(VLOOKUP($A120,Sheet1!$A$4:$H$2722,8,1),"-")</f>
        <v>-</v>
      </c>
      <c r="J120" s="226" t="str">
        <f>IFERROR(VLOOKUP($A120,Sheet1!$A$4:$H$2722,8,1),"-")</f>
        <v>-</v>
      </c>
      <c r="L120" s="457"/>
    </row>
    <row r="121" spans="1:12" ht="15" customHeight="1" x14ac:dyDescent="0.3">
      <c r="K121" s="7"/>
      <c r="L121" s="494">
        <f>L69+1</f>
        <v>19</v>
      </c>
    </row>
    <row r="122" spans="1:12" ht="15" customHeight="1" x14ac:dyDescent="0.3">
      <c r="A122" s="667"/>
      <c r="B122" s="669" t="s">
        <v>3085</v>
      </c>
      <c r="C122" s="669"/>
      <c r="D122" s="669"/>
      <c r="E122" s="669"/>
      <c r="F122" s="669"/>
      <c r="G122" s="669"/>
      <c r="H122" s="669"/>
      <c r="I122" s="671"/>
      <c r="J122" s="672"/>
      <c r="K122" s="9"/>
      <c r="L122" s="494"/>
    </row>
    <row r="123" spans="1:12" ht="15" customHeight="1" x14ac:dyDescent="0.3">
      <c r="A123" s="668"/>
      <c r="B123" s="670"/>
      <c r="C123" s="670"/>
      <c r="D123" s="670"/>
      <c r="E123" s="670"/>
      <c r="F123" s="670"/>
      <c r="G123" s="670"/>
      <c r="H123" s="670"/>
      <c r="I123" s="673"/>
      <c r="J123" s="674"/>
      <c r="K123" s="9"/>
      <c r="L123" s="648" t="s">
        <v>3001</v>
      </c>
    </row>
    <row r="124" spans="1:12" ht="15" customHeight="1" x14ac:dyDescent="0.3">
      <c r="A124" s="520" t="s">
        <v>2989</v>
      </c>
      <c r="B124" s="630" t="s">
        <v>2996</v>
      </c>
      <c r="C124" s="631"/>
      <c r="D124" s="631"/>
      <c r="E124" s="636" t="s">
        <v>3035</v>
      </c>
      <c r="F124" s="639" t="s">
        <v>2991</v>
      </c>
      <c r="G124" s="639" t="s">
        <v>2990</v>
      </c>
      <c r="H124" s="642" t="s">
        <v>3010</v>
      </c>
      <c r="I124" s="497" t="s">
        <v>3430</v>
      </c>
      <c r="J124" s="645" t="s">
        <v>3431</v>
      </c>
      <c r="L124" s="648"/>
    </row>
    <row r="125" spans="1:12" ht="15" customHeight="1" x14ac:dyDescent="0.3">
      <c r="A125" s="521"/>
      <c r="B125" s="632"/>
      <c r="C125" s="633"/>
      <c r="D125" s="633"/>
      <c r="E125" s="637"/>
      <c r="F125" s="640"/>
      <c r="G125" s="640"/>
      <c r="H125" s="643"/>
      <c r="I125" s="499"/>
      <c r="J125" s="646"/>
      <c r="L125" s="648"/>
    </row>
    <row r="126" spans="1:12" ht="15" customHeight="1" x14ac:dyDescent="0.3">
      <c r="A126" s="521"/>
      <c r="B126" s="634"/>
      <c r="C126" s="635"/>
      <c r="D126" s="635"/>
      <c r="E126" s="638"/>
      <c r="F126" s="641"/>
      <c r="G126" s="641"/>
      <c r="H126" s="644"/>
      <c r="I126" s="499"/>
      <c r="J126" s="646"/>
      <c r="L126" s="648"/>
    </row>
    <row r="127" spans="1:12" ht="15" customHeight="1" x14ac:dyDescent="0.3">
      <c r="A127" s="117">
        <f>Sheet1!A176</f>
        <v>103021121000</v>
      </c>
      <c r="B127" s="577" t="str">
        <f>IFERROR(VLOOKUP(A127,Sheet1!$A$4:$H$2722,5,0),"-")</f>
        <v>Ready Mix Profesional  5 kg</v>
      </c>
      <c r="C127" s="578" t="e">
        <f>VLOOKUP(#REF!,Sheet1!$A$4:$H$2722,7,1)</f>
        <v>#REF!</v>
      </c>
      <c r="D127" s="592" t="e">
        <f>VLOOKUP(#REF!,Sheet1!$A$4:$H$2722,7,1)</f>
        <v>#REF!</v>
      </c>
      <c r="E127" s="30" t="str">
        <f>IFERROR(VLOOKUP(A127,Sheet1!$A$4:$N$2722,7,1),"-")</f>
        <v>gal</v>
      </c>
      <c r="F127" s="232">
        <f>IFERROR(VLOOKUP(A127,Sheet1!$A$4:$N$2722,9,1),"-")</f>
        <v>0</v>
      </c>
      <c r="G127" s="233">
        <f>IFERROR(VLOOKUP(A127,Sheet1!$A$4:$N$2722,10,1),"-")</f>
        <v>0</v>
      </c>
      <c r="H127" s="234">
        <f>IFERROR(VLOOKUP(A127,Sheet1!$A$4:$N$2722,11,1),"-")</f>
        <v>0</v>
      </c>
      <c r="I127" s="168">
        <f>IFERROR(VLOOKUP($A127,Sheet1!$A$4:$H$2722,8,1),"-")</f>
        <v>20.91</v>
      </c>
      <c r="J127" s="168">
        <f>I127-(I127*Cuprins!$H$12)</f>
        <v>20.91</v>
      </c>
      <c r="K127" s="9"/>
      <c r="L127" s="648"/>
    </row>
    <row r="128" spans="1:12" ht="15" customHeight="1" x14ac:dyDescent="0.3">
      <c r="A128" s="107">
        <f>Sheet1!A177</f>
        <v>103021122000</v>
      </c>
      <c r="B128" s="593" t="str">
        <f>IFERROR(VLOOKUP(A128,Sheet1!$A$4:$H$2722,5,0),"-")</f>
        <v>Ready Mix Profesional  20 kg</v>
      </c>
      <c r="C128" s="593" t="e">
        <f>VLOOKUP(#REF!,Sheet1!$A$4:$H$2722,7,1)</f>
        <v>#REF!</v>
      </c>
      <c r="D128" s="593" t="e">
        <f>VLOOKUP(#REF!,Sheet1!$A$4:$H$2722,7,1)</f>
        <v>#REF!</v>
      </c>
      <c r="E128" s="20" t="str">
        <f>IFERROR(VLOOKUP(A128,Sheet1!$A$4:$N$2722,7,1),"-")</f>
        <v xml:space="preserve">kg </v>
      </c>
      <c r="F128" s="242">
        <f>IFERROR(VLOOKUP(A128,Sheet1!$A$4:$N$2722,9,1),"-")</f>
        <v>0</v>
      </c>
      <c r="G128" s="242">
        <f>IFERROR(VLOOKUP(A128,Sheet1!$A$4:$N$2722,10,1),"-")</f>
        <v>0</v>
      </c>
      <c r="H128" s="242">
        <f>IFERROR(VLOOKUP(A128,Sheet1!$A$4:$N$2722,11,1),"-")</f>
        <v>0</v>
      </c>
      <c r="I128" s="169">
        <f>IFERROR(VLOOKUP($A128,Sheet1!$A$4:$H$2722,8,1),"-")</f>
        <v>3.95</v>
      </c>
      <c r="J128" s="225">
        <f>I128-(I128*Cuprins!$H$12)</f>
        <v>3.95</v>
      </c>
      <c r="K128" s="9"/>
      <c r="L128" s="648"/>
    </row>
    <row r="129" spans="1:12" ht="15" customHeight="1" x14ac:dyDescent="0.3">
      <c r="A129" s="105">
        <f>Sheet1!A175</f>
        <v>103021120000</v>
      </c>
      <c r="B129" s="594" t="str">
        <f>IFERROR(VLOOKUP(A129,Sheet1!$A$4:$H$2722,5,0),"-")</f>
        <v>Readymix PregyWAB -  25 kg</v>
      </c>
      <c r="C129" s="595" t="e">
        <f>VLOOKUP(#REF!,Sheet1!$A$4:$H$2722,7,1)</f>
        <v>#REF!</v>
      </c>
      <c r="D129" s="596" t="e">
        <f>VLOOKUP(#REF!,Sheet1!$A$4:$H$2722,7,1)</f>
        <v>#REF!</v>
      </c>
      <c r="E129" s="31" t="str">
        <f>IFERROR(VLOOKUP(A129,Sheet1!$A$4:$N$2722,7,1),"-")</f>
        <v>buc</v>
      </c>
      <c r="F129" s="236">
        <f>IFERROR(VLOOKUP(A129,Sheet1!$A$4:$N$2722,9,1),"-")</f>
        <v>0</v>
      </c>
      <c r="G129" s="232">
        <f>IFERROR(VLOOKUP(A129,Sheet1!$A$4:$N$2722,10,1),"-")</f>
        <v>0</v>
      </c>
      <c r="H129" s="236">
        <f>IFERROR(VLOOKUP(A129,Sheet1!$A$4:$N$2722,11,1),"-")</f>
        <v>0</v>
      </c>
      <c r="I129" s="168">
        <f>IFERROR(VLOOKUP($A129,Sheet1!$A$4:$H$2722,8,1),"-")</f>
        <v>206.6</v>
      </c>
      <c r="J129" s="168">
        <f>I129-(I129*Cuprins!$H$12)</f>
        <v>206.6</v>
      </c>
      <c r="K129" s="9"/>
      <c r="L129" s="648"/>
    </row>
    <row r="130" spans="1:12" ht="15" customHeight="1" x14ac:dyDescent="0.3">
      <c r="A130" s="108">
        <f>Sheet1!A179</f>
        <v>103021123000</v>
      </c>
      <c r="B130" s="609" t="str">
        <f>IFERROR(VLOOKUP(A130,Sheet1!$A$4:$H$2722,5,0),"-")</f>
        <v>Nida Pro Readymix 20 kg</v>
      </c>
      <c r="C130" s="609" t="e">
        <f>VLOOKUP(#REF!,Sheet1!$A$4:$H$2722,7,1)</f>
        <v>#REF!</v>
      </c>
      <c r="D130" s="609" t="e">
        <f>VLOOKUP(#REF!,Sheet1!$A$4:$H$2722,7,1)</f>
        <v>#REF!</v>
      </c>
      <c r="E130" s="27" t="str">
        <f>IFERROR(VLOOKUP(A130,Sheet1!$A$4:$N$2722,7,1),"-")</f>
        <v>gal</v>
      </c>
      <c r="F130" s="238">
        <f>IFERROR(VLOOKUP(A130,Sheet1!$A$4:$N$2722,9,1),"-")</f>
        <v>0</v>
      </c>
      <c r="G130" s="238">
        <f>IFERROR(VLOOKUP(A130,Sheet1!$A$4:$N$2722,10,1),"-")</f>
        <v>0</v>
      </c>
      <c r="H130" s="238">
        <f>IFERROR(VLOOKUP(A130,Sheet1!$A$4:$N$2722,11,1),"-")</f>
        <v>0</v>
      </c>
      <c r="I130" s="170">
        <f>IFERROR(VLOOKUP($A130,Sheet1!$A$4:$H$2722,8,1),"-")</f>
        <v>0</v>
      </c>
      <c r="J130" s="226">
        <f>I130-(I130*Cuprins!$H$12)</f>
        <v>0</v>
      </c>
      <c r="K130" s="9"/>
      <c r="L130" s="648"/>
    </row>
    <row r="131" spans="1:12" ht="15" customHeight="1" x14ac:dyDescent="0.3">
      <c r="K131" s="9"/>
      <c r="L131" s="648"/>
    </row>
    <row r="132" spans="1:12" ht="15" customHeight="1" x14ac:dyDescent="0.3">
      <c r="A132" s="667"/>
      <c r="B132" s="669" t="s">
        <v>3087</v>
      </c>
      <c r="C132" s="669"/>
      <c r="D132" s="669"/>
      <c r="E132" s="669"/>
      <c r="F132" s="669"/>
      <c r="G132" s="669"/>
      <c r="H132" s="669"/>
      <c r="I132" s="671"/>
      <c r="J132" s="672"/>
      <c r="L132" s="648"/>
    </row>
    <row r="133" spans="1:12" ht="15" customHeight="1" x14ac:dyDescent="0.3">
      <c r="A133" s="668"/>
      <c r="B133" s="670"/>
      <c r="C133" s="670"/>
      <c r="D133" s="670"/>
      <c r="E133" s="670"/>
      <c r="F133" s="670"/>
      <c r="G133" s="670"/>
      <c r="H133" s="670"/>
      <c r="I133" s="673"/>
      <c r="J133" s="674"/>
      <c r="L133" s="648"/>
    </row>
    <row r="134" spans="1:12" ht="15" customHeight="1" x14ac:dyDescent="0.3">
      <c r="A134" s="520" t="s">
        <v>2989</v>
      </c>
      <c r="B134" s="630" t="s">
        <v>2996</v>
      </c>
      <c r="C134" s="631"/>
      <c r="D134" s="631"/>
      <c r="E134" s="636" t="s">
        <v>3035</v>
      </c>
      <c r="F134" s="639" t="s">
        <v>2991</v>
      </c>
      <c r="G134" s="639" t="s">
        <v>2990</v>
      </c>
      <c r="H134" s="642" t="s">
        <v>3010</v>
      </c>
      <c r="I134" s="497" t="s">
        <v>3430</v>
      </c>
      <c r="J134" s="645" t="s">
        <v>3431</v>
      </c>
      <c r="L134" s="648"/>
    </row>
    <row r="135" spans="1:12" ht="15" customHeight="1" x14ac:dyDescent="0.3">
      <c r="A135" s="521"/>
      <c r="B135" s="632"/>
      <c r="C135" s="633"/>
      <c r="D135" s="633"/>
      <c r="E135" s="637"/>
      <c r="F135" s="640"/>
      <c r="G135" s="640"/>
      <c r="H135" s="643"/>
      <c r="I135" s="499"/>
      <c r="J135" s="646"/>
      <c r="L135" s="648"/>
    </row>
    <row r="136" spans="1:12" ht="15" customHeight="1" x14ac:dyDescent="0.3">
      <c r="A136" s="521"/>
      <c r="B136" s="634"/>
      <c r="C136" s="635"/>
      <c r="D136" s="635"/>
      <c r="E136" s="638"/>
      <c r="F136" s="641"/>
      <c r="G136" s="641"/>
      <c r="H136" s="644"/>
      <c r="I136" s="499"/>
      <c r="J136" s="646"/>
      <c r="L136" s="648"/>
    </row>
    <row r="137" spans="1:12" ht="15" customHeight="1" x14ac:dyDescent="0.3">
      <c r="A137" s="117">
        <f>Sheet1!A170</f>
        <v>103021100500</v>
      </c>
      <c r="B137" s="577" t="str">
        <f>IFERROR(VLOOKUP(A137,Sheet1!$A$4:$H$2722,5,0),"-")</f>
        <v>Boardfix NIDA  Ipsos adeziv 25Kg/sac</v>
      </c>
      <c r="C137" s="578" t="e">
        <f>VLOOKUP(#REF!,Sheet1!$A$4:$H$2722,7,1)</f>
        <v>#REF!</v>
      </c>
      <c r="D137" s="592" t="e">
        <f>VLOOKUP(#REF!,Sheet1!$A$4:$H$2722,7,1)</f>
        <v>#REF!</v>
      </c>
      <c r="E137" s="30" t="str">
        <f>IFERROR(VLOOKUP(A137,Sheet1!$A$4:$N$2722,7,1),"-")</f>
        <v>sac</v>
      </c>
      <c r="F137" s="232">
        <f>IFERROR(VLOOKUP(A137,Sheet1!$A$4:$N$2722,9,1),"-")</f>
        <v>0</v>
      </c>
      <c r="G137" s="233">
        <f>IFERROR(VLOOKUP(A137,Sheet1!$A$4:$N$2722,10,1),"-")</f>
        <v>0</v>
      </c>
      <c r="H137" s="234">
        <f>IFERROR(VLOOKUP(A137,Sheet1!$A$4:$N$2722,11,1),"-")</f>
        <v>0</v>
      </c>
      <c r="I137" s="168">
        <f>IFERROR(VLOOKUP($A137,Sheet1!$A$4:$H$2722,8,1),"-")</f>
        <v>36.57</v>
      </c>
      <c r="J137" s="168">
        <f>I137-(I137*Cuprins!$H$12)</f>
        <v>36.57</v>
      </c>
      <c r="L137" s="648"/>
    </row>
    <row r="138" spans="1:12" ht="15" customHeight="1" x14ac:dyDescent="0.3">
      <c r="A138" s="107">
        <f>Sheet1!A174</f>
        <v>103021105000</v>
      </c>
      <c r="B138" s="593" t="str">
        <f>IFERROR(VLOOKUP(A138,Sheet1!$A$4:$H$2722,5,0),"-")</f>
        <v>NIDA Typ T Bonding RO  25 kg</v>
      </c>
      <c r="C138" s="593" t="e">
        <f>VLOOKUP(#REF!,Sheet1!$A$4:$H$2722,7,1)</f>
        <v>#REF!</v>
      </c>
      <c r="D138" s="593" t="e">
        <f>VLOOKUP(#REF!,Sheet1!$A$4:$H$2722,7,1)</f>
        <v>#REF!</v>
      </c>
      <c r="E138" s="20" t="str">
        <f>IFERROR(VLOOKUP(A138,Sheet1!$A$4:$N$2722,7,1),"-")</f>
        <v>sac</v>
      </c>
      <c r="F138" s="242">
        <f>IFERROR(VLOOKUP(A138,Sheet1!$A$4:$N$2722,9,1),"-")</f>
        <v>0</v>
      </c>
      <c r="G138" s="242">
        <f>IFERROR(VLOOKUP(A138,Sheet1!$A$4:$N$2722,10,1),"-")</f>
        <v>0</v>
      </c>
      <c r="H138" s="242">
        <f>IFERROR(VLOOKUP(A138,Sheet1!$A$4:$N$2722,11,1),"-")</f>
        <v>0</v>
      </c>
      <c r="I138" s="169">
        <f>IFERROR(VLOOKUP($A138,Sheet1!$A$4:$H$2722,8,1),"-")</f>
        <v>35.85</v>
      </c>
      <c r="J138" s="225">
        <f>I138-(I138*Cuprins!$H$12)</f>
        <v>35.85</v>
      </c>
      <c r="K138" s="7"/>
      <c r="L138" s="648"/>
    </row>
    <row r="139" spans="1:12" ht="15" customHeight="1" x14ac:dyDescent="0.3">
      <c r="A139" s="105">
        <f>Sheet1!A178</f>
        <v>103021122500</v>
      </c>
      <c r="B139" s="594" t="str">
        <f>IFERROR(VLOOKUP(A139,Sheet1!$A$4:$H$2722,5,0),"-")</f>
        <v>Nida Efekt Readymix 20 kg</v>
      </c>
      <c r="C139" s="595" t="e">
        <f>VLOOKUP(#REF!,Sheet1!$A$4:$H$2722,7,1)</f>
        <v>#REF!</v>
      </c>
      <c r="D139" s="596" t="e">
        <f>VLOOKUP(#REF!,Sheet1!$A$4:$H$2722,7,1)</f>
        <v>#REF!</v>
      </c>
      <c r="E139" s="31" t="str">
        <f>IFERROR(VLOOKUP(A139,Sheet1!$A$4:$N$2722,7,1),"-")</f>
        <v>gal</v>
      </c>
      <c r="F139" s="236">
        <f>IFERROR(VLOOKUP(A139,Sheet1!$A$4:$N$2722,9,1),"-")</f>
        <v>0</v>
      </c>
      <c r="G139" s="232">
        <f>IFERROR(VLOOKUP(A139,Sheet1!$A$4:$N$2722,10,1),"-")</f>
        <v>0</v>
      </c>
      <c r="H139" s="236">
        <f>IFERROR(VLOOKUP(A139,Sheet1!$A$4:$N$2722,11,1),"-")</f>
        <v>0</v>
      </c>
      <c r="I139" s="168">
        <f>IFERROR(VLOOKUP($A139,Sheet1!$A$4:$H$2722,8,1),"-")</f>
        <v>65.02</v>
      </c>
      <c r="J139" s="168">
        <f>I139-(I139*Cuprins!$H$12)</f>
        <v>65.02</v>
      </c>
      <c r="L139" s="648"/>
    </row>
    <row r="140" spans="1:12" ht="15" customHeight="1" x14ac:dyDescent="0.3">
      <c r="A140" s="108">
        <f>Sheet1!A179</f>
        <v>103021123000</v>
      </c>
      <c r="B140" s="609" t="str">
        <f>IFERROR(VLOOKUP(A140,Sheet1!$A$4:$H$2722,5,0),"-")</f>
        <v>Nida Pro Readymix 20 kg</v>
      </c>
      <c r="C140" s="609" t="e">
        <f>VLOOKUP(#REF!,Sheet1!$A$4:$H$2722,7,1)</f>
        <v>#REF!</v>
      </c>
      <c r="D140" s="609" t="e">
        <f>VLOOKUP(#REF!,Sheet1!$A$4:$H$2722,7,1)</f>
        <v>#REF!</v>
      </c>
      <c r="E140" s="27" t="str">
        <f>IFERROR(VLOOKUP(A140,Sheet1!$A$4:$N$2722,7,1),"-")</f>
        <v>gal</v>
      </c>
      <c r="F140" s="238">
        <f>IFERROR(VLOOKUP(A140,Sheet1!$A$4:$N$2722,9,1),"-")</f>
        <v>0</v>
      </c>
      <c r="G140" s="238">
        <f>IFERROR(VLOOKUP(A140,Sheet1!$A$4:$N$2722,10,1),"-")</f>
        <v>0</v>
      </c>
      <c r="H140" s="238">
        <f>IFERROR(VLOOKUP(A140,Sheet1!$A$4:$N$2722,11,1),"-")</f>
        <v>0</v>
      </c>
      <c r="I140" s="170">
        <f>IFERROR(VLOOKUP($A140,Sheet1!$A$4:$H$2722,8,1),"-")</f>
        <v>0</v>
      </c>
      <c r="J140" s="226">
        <f>I140-(I140*Cuprins!$H$12)</f>
        <v>0</v>
      </c>
      <c r="L140" s="648"/>
    </row>
    <row r="141" spans="1:12" ht="15" customHeight="1" x14ac:dyDescent="0.3">
      <c r="K141" s="9"/>
      <c r="L141" s="648"/>
    </row>
    <row r="142" spans="1:12" ht="15" customHeight="1" x14ac:dyDescent="0.3">
      <c r="L142" s="648"/>
    </row>
    <row r="143" spans="1:12" ht="15" customHeight="1" x14ac:dyDescent="0.3">
      <c r="L143" s="648"/>
    </row>
    <row r="144" spans="1:12" ht="15" customHeight="1" x14ac:dyDescent="0.3">
      <c r="L144" s="648"/>
    </row>
    <row r="145" spans="1:12" ht="15" customHeight="1" x14ac:dyDescent="0.3">
      <c r="K145" s="7"/>
      <c r="L145" s="648"/>
    </row>
    <row r="146" spans="1:12" ht="15" customHeight="1" x14ac:dyDescent="0.3">
      <c r="L146" s="648"/>
    </row>
    <row r="147" spans="1:12" ht="15" customHeight="1" x14ac:dyDescent="0.3">
      <c r="L147" s="648"/>
    </row>
    <row r="148" spans="1:12" ht="15" customHeight="1" x14ac:dyDescent="0.3">
      <c r="L148" s="648"/>
    </row>
    <row r="149" spans="1:12" ht="15" customHeight="1" x14ac:dyDescent="0.3">
      <c r="L149" s="648"/>
    </row>
    <row r="150" spans="1:12" ht="15" customHeight="1" x14ac:dyDescent="0.3">
      <c r="L150" s="648"/>
    </row>
    <row r="151" spans="1:12" ht="15" customHeight="1" x14ac:dyDescent="0.3">
      <c r="L151" s="648"/>
    </row>
    <row r="152" spans="1:12" ht="15" customHeight="1" x14ac:dyDescent="0.3">
      <c r="L152" s="648"/>
    </row>
    <row r="153" spans="1:12" ht="15" customHeight="1" x14ac:dyDescent="0.3">
      <c r="K153" s="9"/>
      <c r="L153" s="648"/>
    </row>
    <row r="154" spans="1:12" ht="15" customHeight="1" x14ac:dyDescent="0.3">
      <c r="L154" s="648"/>
    </row>
    <row r="155" spans="1:12" ht="15" customHeight="1" x14ac:dyDescent="0.3">
      <c r="L155" s="648"/>
    </row>
    <row r="156" spans="1:12" ht="15" customHeight="1" x14ac:dyDescent="0.3">
      <c r="L156" s="648"/>
    </row>
    <row r="157" spans="1:12" ht="15" customHeight="1" x14ac:dyDescent="0.3">
      <c r="L157" s="648"/>
    </row>
    <row r="158" spans="1:12" ht="15" customHeight="1" x14ac:dyDescent="0.3">
      <c r="L158" s="457" t="s">
        <v>3075</v>
      </c>
    </row>
    <row r="159" spans="1:12" ht="15" customHeight="1" thickBot="1" x14ac:dyDescent="0.35">
      <c r="K159" s="7"/>
      <c r="L159" s="457"/>
    </row>
    <row r="160" spans="1:12" ht="15" customHeight="1" x14ac:dyDescent="0.3">
      <c r="A160" s="658"/>
      <c r="B160" s="661" t="s">
        <v>3088</v>
      </c>
      <c r="C160" s="661"/>
      <c r="D160" s="661"/>
      <c r="E160" s="661"/>
      <c r="F160" s="661"/>
      <c r="G160" s="661"/>
      <c r="H160" s="661"/>
      <c r="I160" s="661"/>
      <c r="J160" s="664"/>
      <c r="L160" s="457"/>
    </row>
    <row r="161" spans="1:12" ht="15" customHeight="1" x14ac:dyDescent="0.3">
      <c r="A161" s="659"/>
      <c r="B161" s="662"/>
      <c r="C161" s="662"/>
      <c r="D161" s="662"/>
      <c r="E161" s="662"/>
      <c r="F161" s="662"/>
      <c r="G161" s="662"/>
      <c r="H161" s="662"/>
      <c r="I161" s="662"/>
      <c r="J161" s="665"/>
      <c r="L161" s="457"/>
    </row>
    <row r="162" spans="1:12" ht="15" customHeight="1" thickBot="1" x14ac:dyDescent="0.35">
      <c r="A162" s="660"/>
      <c r="B162" s="663"/>
      <c r="C162" s="663"/>
      <c r="D162" s="663"/>
      <c r="E162" s="663"/>
      <c r="F162" s="663"/>
      <c r="G162" s="663"/>
      <c r="H162" s="663"/>
      <c r="I162" s="663"/>
      <c r="J162" s="666"/>
      <c r="L162" s="457"/>
    </row>
    <row r="163" spans="1:12" ht="15" customHeight="1" x14ac:dyDescent="0.3">
      <c r="A163" s="1"/>
      <c r="B163" s="84"/>
      <c r="C163" s="4"/>
      <c r="D163" s="4"/>
      <c r="E163" s="4"/>
      <c r="F163" s="4"/>
      <c r="G163" s="4"/>
      <c r="H163" s="5"/>
      <c r="I163" s="171"/>
      <c r="J163" s="224"/>
      <c r="L163" s="457"/>
    </row>
    <row r="164" spans="1:12" ht="15" customHeight="1" x14ac:dyDescent="0.3">
      <c r="A164" s="667"/>
      <c r="B164" s="669" t="s">
        <v>3086</v>
      </c>
      <c r="C164" s="669"/>
      <c r="D164" s="669"/>
      <c r="E164" s="669"/>
      <c r="F164" s="669"/>
      <c r="G164" s="669"/>
      <c r="H164" s="669"/>
      <c r="I164" s="671"/>
      <c r="J164" s="672"/>
      <c r="L164" s="457"/>
    </row>
    <row r="165" spans="1:12" ht="15" customHeight="1" x14ac:dyDescent="0.3">
      <c r="A165" s="668"/>
      <c r="B165" s="670"/>
      <c r="C165" s="670"/>
      <c r="D165" s="670"/>
      <c r="E165" s="670"/>
      <c r="F165" s="670"/>
      <c r="G165" s="670"/>
      <c r="H165" s="670"/>
      <c r="I165" s="673"/>
      <c r="J165" s="674"/>
      <c r="L165" s="457"/>
    </row>
    <row r="166" spans="1:12" ht="15" customHeight="1" x14ac:dyDescent="0.3">
      <c r="A166" s="520" t="s">
        <v>2989</v>
      </c>
      <c r="B166" s="630" t="s">
        <v>2996</v>
      </c>
      <c r="C166" s="631"/>
      <c r="D166" s="631"/>
      <c r="E166" s="636" t="s">
        <v>3035</v>
      </c>
      <c r="F166" s="639" t="s">
        <v>2991</v>
      </c>
      <c r="G166" s="639" t="s">
        <v>2990</v>
      </c>
      <c r="H166" s="642" t="s">
        <v>3010</v>
      </c>
      <c r="I166" s="497" t="s">
        <v>3430</v>
      </c>
      <c r="J166" s="645" t="s">
        <v>3431</v>
      </c>
      <c r="L166" s="457"/>
    </row>
    <row r="167" spans="1:12" ht="15" customHeight="1" x14ac:dyDescent="0.3">
      <c r="A167" s="521"/>
      <c r="B167" s="632"/>
      <c r="C167" s="633"/>
      <c r="D167" s="633"/>
      <c r="E167" s="637"/>
      <c r="F167" s="640"/>
      <c r="G167" s="640"/>
      <c r="H167" s="643"/>
      <c r="I167" s="499"/>
      <c r="J167" s="646"/>
      <c r="L167" s="457"/>
    </row>
    <row r="168" spans="1:12" ht="15" customHeight="1" x14ac:dyDescent="0.3">
      <c r="A168" s="521"/>
      <c r="B168" s="634"/>
      <c r="C168" s="635"/>
      <c r="D168" s="635"/>
      <c r="E168" s="638"/>
      <c r="F168" s="641"/>
      <c r="G168" s="641"/>
      <c r="H168" s="644"/>
      <c r="I168" s="499"/>
      <c r="J168" s="646"/>
      <c r="L168" s="457"/>
    </row>
    <row r="169" spans="1:12" ht="15" customHeight="1" x14ac:dyDescent="0.3">
      <c r="A169" s="117">
        <f>Sheet1!A181</f>
        <v>103022101000</v>
      </c>
      <c r="B169" s="577" t="str">
        <f>IFERROR(VLOOKUP(A169,Sheet1!$A$4:$H$2722,5,0),"-")</f>
        <v>Super Rigips, 5 kg   PE</v>
      </c>
      <c r="C169" s="578" t="e">
        <f>VLOOKUP(#REF!,Sheet1!$A$4:$H$2722,7,1)</f>
        <v>#REF!</v>
      </c>
      <c r="D169" s="592" t="e">
        <f>VLOOKUP(#REF!,Sheet1!$A$4:$H$2722,7,1)</f>
        <v>#REF!</v>
      </c>
      <c r="E169" s="30" t="str">
        <f>IFERROR(VLOOKUP(A169,Sheet1!$A$4:$N$2722,7,1),"-")</f>
        <v>sac</v>
      </c>
      <c r="F169" s="232">
        <f>IFERROR(VLOOKUP(A169,Sheet1!$A$4:$N$2722,9,1),"-")</f>
        <v>0</v>
      </c>
      <c r="G169" s="233">
        <f>IFERROR(VLOOKUP(A169,Sheet1!$A$4:$N$2722,10,1),"-")</f>
        <v>0</v>
      </c>
      <c r="H169" s="234">
        <f>IFERROR(VLOOKUP(A169,Sheet1!$A$4:$N$2722,11,1),"-")</f>
        <v>0</v>
      </c>
      <c r="I169" s="168">
        <f>IFERROR(VLOOKUP($A169,Sheet1!$A$4:$H$2722,8,1),"-")</f>
        <v>18.989999999999998</v>
      </c>
      <c r="J169" s="168">
        <f>I169-(I169*Cuprins!$H$12)</f>
        <v>18.989999999999998</v>
      </c>
      <c r="K169" s="8"/>
      <c r="L169" s="457"/>
    </row>
    <row r="170" spans="1:12" ht="15" customHeight="1" x14ac:dyDescent="0.3">
      <c r="A170" s="107">
        <f>Sheet1!A182</f>
        <v>103022101500</v>
      </c>
      <c r="B170" s="593" t="str">
        <f>IFERROR(VLOOKUP(A170,Sheet1!$A$4:$H$2722,5,0),"-")</f>
        <v>Super Rigips, 25 kg</v>
      </c>
      <c r="C170" s="593" t="e">
        <f>VLOOKUP(#REF!,Sheet1!$A$4:$H$2722,7,1)</f>
        <v>#REF!</v>
      </c>
      <c r="D170" s="593" t="e">
        <f>VLOOKUP(#REF!,Sheet1!$A$4:$H$2722,7,1)</f>
        <v>#REF!</v>
      </c>
      <c r="E170" s="20" t="str">
        <f>IFERROR(VLOOKUP(A170,Sheet1!$A$4:$N$2722,7,1),"-")</f>
        <v>sac</v>
      </c>
      <c r="F170" s="38">
        <f>IFERROR(VLOOKUP(A170,Sheet1!$A$4:$N$2722,9,1),"-")</f>
        <v>0</v>
      </c>
      <c r="G170" s="38">
        <f>IFERROR(VLOOKUP(A170,Sheet1!$A$4:$N$2722,10,1),"-")</f>
        <v>0</v>
      </c>
      <c r="H170" s="38">
        <f>IFERROR(VLOOKUP(A170,Sheet1!$A$4:$N$2722,11,1),"-")</f>
        <v>0</v>
      </c>
      <c r="I170" s="169">
        <f>IFERROR(VLOOKUP($A170,Sheet1!$A$4:$H$2722,8,1),"-")</f>
        <v>75.38</v>
      </c>
      <c r="J170" s="225">
        <f>I170-(I170*Cuprins!$H$12)</f>
        <v>75.38</v>
      </c>
      <c r="L170" s="457"/>
    </row>
    <row r="171" spans="1:12" ht="15" customHeight="1" x14ac:dyDescent="0.3">
      <c r="A171" s="105">
        <f>Sheet1!A184</f>
        <v>103022110000</v>
      </c>
      <c r="B171" s="594" t="str">
        <f>IFERROR(VLOOKUP(A171,Sheet1!$A$4:$H$2722,5,0),"-")</f>
        <v>Glet finisaj Rifin 20 kg</v>
      </c>
      <c r="C171" s="595" t="e">
        <f>VLOOKUP(#REF!,Sheet1!$A$4:$H$2722,7,1)</f>
        <v>#REF!</v>
      </c>
      <c r="D171" s="596" t="e">
        <f>VLOOKUP(#REF!,Sheet1!$A$4:$H$2722,7,1)</f>
        <v>#REF!</v>
      </c>
      <c r="E171" s="31" t="str">
        <f>IFERROR(VLOOKUP(A171,Sheet1!$A$4:$N$2722,7,1),"-")</f>
        <v>sac</v>
      </c>
      <c r="F171" s="236">
        <f>IFERROR(VLOOKUP(A171,Sheet1!$A$4:$N$2722,9,1),"-")</f>
        <v>0</v>
      </c>
      <c r="G171" s="232">
        <f>IFERROR(VLOOKUP(A171,Sheet1!$A$4:$N$2722,10,1),"-")</f>
        <v>0</v>
      </c>
      <c r="H171" s="236">
        <f>IFERROR(VLOOKUP(A171,Sheet1!$A$4:$N$2722,11,1),"-")</f>
        <v>0</v>
      </c>
      <c r="I171" s="168">
        <f>IFERROR(VLOOKUP($A171,Sheet1!$A$4:$H$2722,8,1),"-")</f>
        <v>60.48</v>
      </c>
      <c r="J171" s="168">
        <f>I171-(I171*Cuprins!$H$12)</f>
        <v>60.48</v>
      </c>
      <c r="L171" s="457"/>
    </row>
    <row r="172" spans="1:12" ht="15" customHeight="1" x14ac:dyDescent="0.3">
      <c r="A172" s="108" t="s">
        <v>2994</v>
      </c>
      <c r="B172" s="609" t="str">
        <f>IFERROR(VLOOKUP(A172,Sheet1!$A$4:$H$2722,5,0),"-")</f>
        <v>-</v>
      </c>
      <c r="C172" s="609" t="e">
        <f>VLOOKUP(#REF!,Sheet1!$A$4:$H$2722,7,1)</f>
        <v>#REF!</v>
      </c>
      <c r="D172" s="609" t="e">
        <f>VLOOKUP(#REF!,Sheet1!$A$4:$H$2722,7,1)</f>
        <v>#REF!</v>
      </c>
      <c r="E172" s="27" t="str">
        <f>IFERROR(VLOOKUP(A172,Sheet1!$A$4:$N$2722,7,1),"-")</f>
        <v>-</v>
      </c>
      <c r="F172" s="35" t="str">
        <f>IFERROR(VLOOKUP(A172,Sheet1!$A$4:$N$2722,9,1),"-")</f>
        <v>-</v>
      </c>
      <c r="G172" s="35" t="str">
        <f>IFERROR(VLOOKUP(A172,Sheet1!$A$4:$N$2722,10,1),"-")</f>
        <v>-</v>
      </c>
      <c r="H172" s="35" t="str">
        <f>IFERROR(VLOOKUP(A172,Sheet1!$A$4:$N$2722,11,1),"-")</f>
        <v>-</v>
      </c>
      <c r="I172" s="170" t="str">
        <f>IFERROR(VLOOKUP($A172,Sheet1!$A$4:$H$2722,8,1),"-")</f>
        <v>-</v>
      </c>
      <c r="J172" s="226" t="str">
        <f>IFERROR(VLOOKUP($A172,Sheet1!$A$4:$H$2722,8,1),"-")</f>
        <v>-</v>
      </c>
      <c r="L172" s="457"/>
    </row>
    <row r="173" spans="1:12" ht="15" customHeight="1" x14ac:dyDescent="0.3">
      <c r="K173" s="7"/>
      <c r="L173" s="494">
        <f>L121+1</f>
        <v>20</v>
      </c>
    </row>
    <row r="174" spans="1:12" ht="15" customHeight="1" x14ac:dyDescent="0.3">
      <c r="A174" s="667"/>
      <c r="B174" s="669" t="s">
        <v>3082</v>
      </c>
      <c r="C174" s="669"/>
      <c r="D174" s="669"/>
      <c r="E174" s="669"/>
      <c r="F174" s="669"/>
      <c r="G174" s="669"/>
      <c r="H174" s="669"/>
      <c r="I174" s="671"/>
      <c r="J174" s="672"/>
      <c r="K174" s="9"/>
      <c r="L174" s="494"/>
    </row>
    <row r="175" spans="1:12" ht="15" customHeight="1" x14ac:dyDescent="0.3">
      <c r="A175" s="668"/>
      <c r="B175" s="670"/>
      <c r="C175" s="670"/>
      <c r="D175" s="670"/>
      <c r="E175" s="670"/>
      <c r="F175" s="670"/>
      <c r="G175" s="670"/>
      <c r="H175" s="670"/>
      <c r="I175" s="673"/>
      <c r="J175" s="674"/>
      <c r="K175" s="9"/>
      <c r="L175" s="648" t="s">
        <v>3001</v>
      </c>
    </row>
    <row r="176" spans="1:12" ht="15" customHeight="1" x14ac:dyDescent="0.3">
      <c r="A176" s="520" t="s">
        <v>2989</v>
      </c>
      <c r="B176" s="630" t="s">
        <v>2996</v>
      </c>
      <c r="C176" s="631"/>
      <c r="D176" s="631"/>
      <c r="E176" s="636" t="s">
        <v>3035</v>
      </c>
      <c r="F176" s="639" t="s">
        <v>2991</v>
      </c>
      <c r="G176" s="639" t="s">
        <v>2990</v>
      </c>
      <c r="H176" s="642" t="s">
        <v>3010</v>
      </c>
      <c r="I176" s="497" t="s">
        <v>3430</v>
      </c>
      <c r="J176" s="645" t="s">
        <v>3431</v>
      </c>
      <c r="L176" s="648"/>
    </row>
    <row r="177" spans="1:12" ht="15" customHeight="1" x14ac:dyDescent="0.3">
      <c r="A177" s="521"/>
      <c r="B177" s="632"/>
      <c r="C177" s="633"/>
      <c r="D177" s="633"/>
      <c r="E177" s="637"/>
      <c r="F177" s="640"/>
      <c r="G177" s="640"/>
      <c r="H177" s="643"/>
      <c r="I177" s="499"/>
      <c r="J177" s="646"/>
      <c r="L177" s="648"/>
    </row>
    <row r="178" spans="1:12" ht="15" customHeight="1" x14ac:dyDescent="0.3">
      <c r="A178" s="521"/>
      <c r="B178" s="634"/>
      <c r="C178" s="635"/>
      <c r="D178" s="635"/>
      <c r="E178" s="638"/>
      <c r="F178" s="641"/>
      <c r="G178" s="641"/>
      <c r="H178" s="644"/>
      <c r="I178" s="499"/>
      <c r="J178" s="646"/>
      <c r="L178" s="648"/>
    </row>
    <row r="179" spans="1:12" ht="15" customHeight="1" x14ac:dyDescent="0.3">
      <c r="A179" s="117">
        <f>Sheet1!A185</f>
        <v>103022115000</v>
      </c>
      <c r="B179" s="577" t="str">
        <f>IFERROR(VLOOKUP(A179,Sheet1!$A$4:$H$2722,5,0),"-")</f>
        <v>Glet ipsos Rimano UNI 25 kg</v>
      </c>
      <c r="C179" s="578" t="e">
        <f>VLOOKUP(#REF!,Sheet1!$A$4:$H$2722,7,1)</f>
        <v>#REF!</v>
      </c>
      <c r="D179" s="592" t="e">
        <f>VLOOKUP(#REF!,Sheet1!$A$4:$H$2722,7,1)</f>
        <v>#REF!</v>
      </c>
      <c r="E179" s="30" t="str">
        <f>IFERROR(VLOOKUP(A179,Sheet1!$A$4:$N$2722,7,1),"-")</f>
        <v>sac</v>
      </c>
      <c r="F179" s="58">
        <f>IFERROR(VLOOKUP(A179,Sheet1!$A$4:$N$2722,9,1),"-")</f>
        <v>0</v>
      </c>
      <c r="G179" s="60">
        <f>IFERROR(VLOOKUP(A179,Sheet1!$A$4:$N$2722,10,1),"-")</f>
        <v>0</v>
      </c>
      <c r="H179" s="46">
        <f>IFERROR(VLOOKUP(A179,Sheet1!$A$4:$N$2722,11,1),"-")</f>
        <v>0</v>
      </c>
      <c r="I179" s="168">
        <f>IFERROR(VLOOKUP($A179,Sheet1!$A$4:$H$2722,8,1),"-")</f>
        <v>25.15</v>
      </c>
      <c r="J179" s="168">
        <f>I179-(I179*Cuprins!$H$12)</f>
        <v>25.15</v>
      </c>
      <c r="K179" s="9"/>
      <c r="L179" s="648"/>
    </row>
    <row r="180" spans="1:12" ht="15" customHeight="1" x14ac:dyDescent="0.3">
      <c r="A180" s="107">
        <f>Sheet1!A186</f>
        <v>103022116000</v>
      </c>
      <c r="B180" s="593" t="str">
        <f>IFERROR(VLOOKUP(A180,Sheet1!$A$4:$H$2722,5,0),"-")</f>
        <v>Glet ipsos Rimano BIANCO 20 kg</v>
      </c>
      <c r="C180" s="593" t="e">
        <f>VLOOKUP(#REF!,Sheet1!$A$4:$H$2722,7,1)</f>
        <v>#REF!</v>
      </c>
      <c r="D180" s="593" t="e">
        <f>VLOOKUP(#REF!,Sheet1!$A$4:$H$2722,7,1)</f>
        <v>#REF!</v>
      </c>
      <c r="E180" s="20" t="str">
        <f>IFERROR(VLOOKUP(A180,Sheet1!$A$4:$N$2722,7,1),"-")</f>
        <v>sac</v>
      </c>
      <c r="F180" s="242">
        <f>IFERROR(VLOOKUP(A180,Sheet1!$A$4:$N$2722,9,1),"-")</f>
        <v>0</v>
      </c>
      <c r="G180" s="242">
        <f>IFERROR(VLOOKUP(A180,Sheet1!$A$4:$N$2722,10,1),"-")</f>
        <v>0</v>
      </c>
      <c r="H180" s="242">
        <f>IFERROR(VLOOKUP(A180,Sheet1!$A$4:$N$2722,11,1),"-")</f>
        <v>0</v>
      </c>
      <c r="I180" s="169">
        <f>IFERROR(VLOOKUP($A180,Sheet1!$A$4:$H$2722,8,1),"-")</f>
        <v>25.54</v>
      </c>
      <c r="J180" s="225">
        <f>I180-(I180*Cuprins!$H$12)</f>
        <v>25.54</v>
      </c>
      <c r="K180" s="9"/>
      <c r="L180" s="648"/>
    </row>
    <row r="181" spans="1:12" ht="15" customHeight="1" x14ac:dyDescent="0.3">
      <c r="A181" s="105"/>
      <c r="B181" s="594" t="str">
        <f>IFERROR(VLOOKUP(A181,Sheet1!$A$4:$H$2722,5,0),"-")</f>
        <v>-</v>
      </c>
      <c r="C181" s="595" t="e">
        <f>VLOOKUP(#REF!,Sheet1!$A$4:$H$2722,7,1)</f>
        <v>#REF!</v>
      </c>
      <c r="D181" s="596" t="e">
        <f>VLOOKUP(#REF!,Sheet1!$A$4:$H$2722,7,1)</f>
        <v>#REF!</v>
      </c>
      <c r="E181" s="31" t="str">
        <f>IFERROR(VLOOKUP(A181,Sheet1!$A$4:$N$2722,7,1),"-")</f>
        <v>-</v>
      </c>
      <c r="F181" s="39" t="str">
        <f>IFERROR(VLOOKUP(A181,Sheet1!$A$4:$N$2722,9,1),"-")</f>
        <v>-</v>
      </c>
      <c r="G181" s="58" t="str">
        <f>IFERROR(VLOOKUP(A181,Sheet1!$A$4:$N$2722,10,1),"-")</f>
        <v>-</v>
      </c>
      <c r="H181" s="39" t="str">
        <f>IFERROR(VLOOKUP(A181,Sheet1!$A$4:$N$2722,11,1),"-")</f>
        <v>-</v>
      </c>
      <c r="I181" s="168" t="str">
        <f>IFERROR(VLOOKUP($A181,Sheet1!$A$4:$H$2722,8,1),"-")</f>
        <v>-</v>
      </c>
      <c r="J181" s="168" t="str">
        <f>IFERROR(VLOOKUP($A181,Sheet1!$A$4:$H$2722,8,1),"-")</f>
        <v>-</v>
      </c>
      <c r="K181" s="9"/>
      <c r="L181" s="648"/>
    </row>
    <row r="182" spans="1:12" ht="15" customHeight="1" x14ac:dyDescent="0.3">
      <c r="A182" s="108"/>
      <c r="B182" s="609" t="str">
        <f>IFERROR(VLOOKUP(A182,Sheet1!$A$4:$H$2722,5,0),"-")</f>
        <v>-</v>
      </c>
      <c r="C182" s="609" t="e">
        <f>VLOOKUP(#REF!,Sheet1!$A$4:$H$2722,7,1)</f>
        <v>#REF!</v>
      </c>
      <c r="D182" s="609" t="e">
        <f>VLOOKUP(#REF!,Sheet1!$A$4:$H$2722,7,1)</f>
        <v>#REF!</v>
      </c>
      <c r="E182" s="27" t="str">
        <f>IFERROR(VLOOKUP(A182,Sheet1!$A$4:$N$2722,7,1),"-")</f>
        <v>-</v>
      </c>
      <c r="F182" s="35" t="str">
        <f>IFERROR(VLOOKUP(A182,Sheet1!$A$4:$N$2722,9,1),"-")</f>
        <v>-</v>
      </c>
      <c r="G182" s="35" t="str">
        <f>IFERROR(VLOOKUP(A182,Sheet1!$A$4:$N$2722,10,1),"-")</f>
        <v>-</v>
      </c>
      <c r="H182" s="35" t="str">
        <f>IFERROR(VLOOKUP(A182,Sheet1!$A$4:$N$2722,11,1),"-")</f>
        <v>-</v>
      </c>
      <c r="I182" s="170" t="str">
        <f>IFERROR(VLOOKUP($A182,Sheet1!$A$4:$H$2722,8,1),"-")</f>
        <v>-</v>
      </c>
      <c r="J182" s="226" t="str">
        <f>IFERROR(VLOOKUP($A182,Sheet1!$A$4:$H$2722,8,1),"-")</f>
        <v>-</v>
      </c>
      <c r="K182" s="9"/>
      <c r="L182" s="648"/>
    </row>
    <row r="183" spans="1:12" ht="15" customHeight="1" x14ac:dyDescent="0.3">
      <c r="K183" s="9"/>
      <c r="L183" s="648"/>
    </row>
    <row r="184" spans="1:12" ht="15" customHeight="1" x14ac:dyDescent="0.3">
      <c r="A184" s="667"/>
      <c r="B184" s="669" t="s">
        <v>3089</v>
      </c>
      <c r="C184" s="669"/>
      <c r="D184" s="669"/>
      <c r="E184" s="669"/>
      <c r="F184" s="669"/>
      <c r="G184" s="669"/>
      <c r="H184" s="669"/>
      <c r="I184" s="671"/>
      <c r="J184" s="672"/>
      <c r="L184" s="648"/>
    </row>
    <row r="185" spans="1:12" ht="15" customHeight="1" x14ac:dyDescent="0.3">
      <c r="A185" s="668"/>
      <c r="B185" s="670"/>
      <c r="C185" s="670"/>
      <c r="D185" s="670"/>
      <c r="E185" s="670"/>
      <c r="F185" s="670"/>
      <c r="G185" s="670"/>
      <c r="H185" s="670"/>
      <c r="I185" s="673"/>
      <c r="J185" s="674"/>
      <c r="L185" s="648"/>
    </row>
    <row r="186" spans="1:12" ht="15" customHeight="1" x14ac:dyDescent="0.3">
      <c r="A186" s="520" t="s">
        <v>2989</v>
      </c>
      <c r="B186" s="630" t="s">
        <v>2996</v>
      </c>
      <c r="C186" s="631"/>
      <c r="D186" s="631"/>
      <c r="E186" s="636" t="s">
        <v>3035</v>
      </c>
      <c r="F186" s="639" t="s">
        <v>2991</v>
      </c>
      <c r="G186" s="639" t="s">
        <v>2990</v>
      </c>
      <c r="H186" s="642" t="s">
        <v>3010</v>
      </c>
      <c r="I186" s="497" t="s">
        <v>3430</v>
      </c>
      <c r="J186" s="645" t="s">
        <v>3431</v>
      </c>
      <c r="L186" s="648"/>
    </row>
    <row r="187" spans="1:12" ht="15" customHeight="1" x14ac:dyDescent="0.3">
      <c r="A187" s="521"/>
      <c r="B187" s="632"/>
      <c r="C187" s="633"/>
      <c r="D187" s="633"/>
      <c r="E187" s="637"/>
      <c r="F187" s="640"/>
      <c r="G187" s="640"/>
      <c r="H187" s="643"/>
      <c r="I187" s="499"/>
      <c r="J187" s="646"/>
      <c r="L187" s="648"/>
    </row>
    <row r="188" spans="1:12" ht="15" customHeight="1" x14ac:dyDescent="0.3">
      <c r="A188" s="521"/>
      <c r="B188" s="634"/>
      <c r="C188" s="635"/>
      <c r="D188" s="635"/>
      <c r="E188" s="638"/>
      <c r="F188" s="641"/>
      <c r="G188" s="641"/>
      <c r="H188" s="644"/>
      <c r="I188" s="499"/>
      <c r="J188" s="646"/>
      <c r="L188" s="648"/>
    </row>
    <row r="189" spans="1:12" ht="15" customHeight="1" x14ac:dyDescent="0.3">
      <c r="A189" s="117">
        <f>Sheet1!A183</f>
        <v>103022105000</v>
      </c>
      <c r="B189" s="577" t="str">
        <f>IFERROR(VLOOKUP(A189,Sheet1!$A$4:$H$2722,5,0),"-")</f>
        <v>Adeziv Rifix lipire placi 25 kg PE</v>
      </c>
      <c r="C189" s="578" t="e">
        <f>VLOOKUP(#REF!,Sheet1!$A$4:$H$2722,7,1)</f>
        <v>#REF!</v>
      </c>
      <c r="D189" s="592" t="e">
        <f>VLOOKUP(#REF!,Sheet1!$A$4:$H$2722,7,1)</f>
        <v>#REF!</v>
      </c>
      <c r="E189" s="30" t="str">
        <f>IFERROR(VLOOKUP(A189,Sheet1!$A$4:$N$2722,7,1),"-")</f>
        <v>sac</v>
      </c>
      <c r="F189" s="58">
        <f>IFERROR(VLOOKUP(A189,Sheet1!$A$4:$N$2722,9,1),"-")</f>
        <v>0</v>
      </c>
      <c r="G189" s="60">
        <f>IFERROR(VLOOKUP(A189,Sheet1!$A$4:$N$2722,10,1),"-")</f>
        <v>0</v>
      </c>
      <c r="H189" s="46">
        <f>IFERROR(VLOOKUP(A189,Sheet1!$A$4:$N$2722,11,1),"-")</f>
        <v>0</v>
      </c>
      <c r="I189" s="168">
        <f>IFERROR(VLOOKUP($A189,Sheet1!$A$4:$H$2722,8,1),"-")</f>
        <v>37.380000000000003</v>
      </c>
      <c r="J189" s="168">
        <f>I189-(I189*Cuprins!$H$12)</f>
        <v>37.380000000000003</v>
      </c>
      <c r="L189" s="648"/>
    </row>
    <row r="190" spans="1:12" ht="15" customHeight="1" x14ac:dyDescent="0.3">
      <c r="A190" s="107"/>
      <c r="B190" s="593" t="str">
        <f>IFERROR(VLOOKUP(A190,Sheet1!$A$4:$H$2722,5,0),"-")</f>
        <v>-</v>
      </c>
      <c r="C190" s="593" t="e">
        <f>VLOOKUP(#REF!,Sheet1!$A$4:$H$2722,7,1)</f>
        <v>#REF!</v>
      </c>
      <c r="D190" s="593" t="e">
        <f>VLOOKUP(#REF!,Sheet1!$A$4:$H$2722,7,1)</f>
        <v>#REF!</v>
      </c>
      <c r="E190" s="20" t="str">
        <f>IFERROR(VLOOKUP(A190,Sheet1!$A$4:$N$2722,7,1),"-")</f>
        <v>-</v>
      </c>
      <c r="F190" s="38" t="str">
        <f>IFERROR(VLOOKUP(A190,Sheet1!$A$4:$N$2722,9,1),"-")</f>
        <v>-</v>
      </c>
      <c r="G190" s="38" t="str">
        <f>IFERROR(VLOOKUP(A190,Sheet1!$A$4:$N$2722,10,1),"-")</f>
        <v>-</v>
      </c>
      <c r="H190" s="38" t="str">
        <f>IFERROR(VLOOKUP(A190,Sheet1!$A$4:$N$2722,11,1),"-")</f>
        <v>-</v>
      </c>
      <c r="I190" s="169" t="str">
        <f>IFERROR(VLOOKUP($A190,Sheet1!$A$4:$H$2722,8,1),"-")</f>
        <v>-</v>
      </c>
      <c r="J190" s="225" t="str">
        <f>IFERROR(VLOOKUP($A190,Sheet1!$A$4:$H$2722,8,1),"-")</f>
        <v>-</v>
      </c>
      <c r="K190" s="7"/>
      <c r="L190" s="648"/>
    </row>
    <row r="191" spans="1:12" ht="15" customHeight="1" x14ac:dyDescent="0.3">
      <c r="A191" s="105"/>
      <c r="B191" s="594" t="str">
        <f>IFERROR(VLOOKUP(A191,Sheet1!$A$4:$H$2722,5,0),"-")</f>
        <v>-</v>
      </c>
      <c r="C191" s="595" t="e">
        <f>VLOOKUP(#REF!,Sheet1!$A$4:$H$2722,7,1)</f>
        <v>#REF!</v>
      </c>
      <c r="D191" s="596" t="e">
        <f>VLOOKUP(#REF!,Sheet1!$A$4:$H$2722,7,1)</f>
        <v>#REF!</v>
      </c>
      <c r="E191" s="31" t="str">
        <f>IFERROR(VLOOKUP(A191,Sheet1!$A$4:$N$2722,7,1),"-")</f>
        <v>-</v>
      </c>
      <c r="F191" s="39" t="str">
        <f>IFERROR(VLOOKUP(A191,Sheet1!$A$4:$N$2722,9,1),"-")</f>
        <v>-</v>
      </c>
      <c r="G191" s="58" t="str">
        <f>IFERROR(VLOOKUP(A191,Sheet1!$A$4:$N$2722,10,1),"-")</f>
        <v>-</v>
      </c>
      <c r="H191" s="39" t="str">
        <f>IFERROR(VLOOKUP(A191,Sheet1!$A$4:$N$2722,11,1),"-")</f>
        <v>-</v>
      </c>
      <c r="I191" s="168" t="str">
        <f>IFERROR(VLOOKUP($A191,Sheet1!$A$4:$H$2722,8,1),"-")</f>
        <v>-</v>
      </c>
      <c r="J191" s="168" t="str">
        <f>IFERROR(VLOOKUP($A191,Sheet1!$A$4:$H$2722,8,1),"-")</f>
        <v>-</v>
      </c>
      <c r="L191" s="648"/>
    </row>
    <row r="192" spans="1:12" ht="15" customHeight="1" x14ac:dyDescent="0.3">
      <c r="A192" s="108"/>
      <c r="B192" s="609" t="str">
        <f>IFERROR(VLOOKUP(A192,Sheet1!$A$4:$H$2722,5,0),"-")</f>
        <v>-</v>
      </c>
      <c r="C192" s="609" t="e">
        <f>VLOOKUP(#REF!,Sheet1!$A$4:$H$2722,7,1)</f>
        <v>#REF!</v>
      </c>
      <c r="D192" s="609" t="e">
        <f>VLOOKUP(#REF!,Sheet1!$A$4:$H$2722,7,1)</f>
        <v>#REF!</v>
      </c>
      <c r="E192" s="27" t="str">
        <f>IFERROR(VLOOKUP(A192,Sheet1!$A$4:$N$2722,7,1),"-")</f>
        <v>-</v>
      </c>
      <c r="F192" s="35" t="str">
        <f>IFERROR(VLOOKUP(A192,Sheet1!$A$4:$N$2722,9,1),"-")</f>
        <v>-</v>
      </c>
      <c r="G192" s="35" t="str">
        <f>IFERROR(VLOOKUP(A192,Sheet1!$A$4:$N$2722,10,1),"-")</f>
        <v>-</v>
      </c>
      <c r="H192" s="35" t="str">
        <f>IFERROR(VLOOKUP(A192,Sheet1!$A$4:$N$2722,11,1),"-")</f>
        <v>-</v>
      </c>
      <c r="I192" s="170" t="str">
        <f>IFERROR(VLOOKUP($A192,Sheet1!$A$4:$H$2722,8,1),"-")</f>
        <v>-</v>
      </c>
      <c r="J192" s="226" t="str">
        <f>IFERROR(VLOOKUP($A192,Sheet1!$A$4:$H$2722,8,1),"-")</f>
        <v>-</v>
      </c>
      <c r="L192" s="648"/>
    </row>
    <row r="193" spans="11:12" ht="15" customHeight="1" x14ac:dyDescent="0.3">
      <c r="K193" s="9"/>
      <c r="L193" s="648"/>
    </row>
    <row r="194" spans="11:12" ht="15" customHeight="1" x14ac:dyDescent="0.3">
      <c r="L194" s="648"/>
    </row>
    <row r="195" spans="11:12" ht="15" customHeight="1" x14ac:dyDescent="0.3">
      <c r="L195" s="648"/>
    </row>
    <row r="196" spans="11:12" ht="15" customHeight="1" x14ac:dyDescent="0.3">
      <c r="L196" s="648"/>
    </row>
    <row r="197" spans="11:12" ht="15" customHeight="1" x14ac:dyDescent="0.3">
      <c r="K197" s="7"/>
      <c r="L197" s="648"/>
    </row>
    <row r="198" spans="11:12" ht="15" customHeight="1" x14ac:dyDescent="0.3">
      <c r="L198" s="648"/>
    </row>
    <row r="199" spans="11:12" ht="15" customHeight="1" x14ac:dyDescent="0.3">
      <c r="L199" s="648"/>
    </row>
    <row r="200" spans="11:12" ht="15" customHeight="1" x14ac:dyDescent="0.3">
      <c r="L200" s="648"/>
    </row>
    <row r="201" spans="11:12" ht="15" customHeight="1" x14ac:dyDescent="0.3">
      <c r="L201" s="648"/>
    </row>
    <row r="202" spans="11:12" ht="15" customHeight="1" x14ac:dyDescent="0.3">
      <c r="L202" s="648"/>
    </row>
    <row r="203" spans="11:12" ht="15" customHeight="1" x14ac:dyDescent="0.3">
      <c r="L203" s="648"/>
    </row>
    <row r="204" spans="11:12" ht="15" customHeight="1" x14ac:dyDescent="0.3">
      <c r="L204" s="648"/>
    </row>
    <row r="205" spans="11:12" ht="15" customHeight="1" x14ac:dyDescent="0.3">
      <c r="K205" s="9"/>
      <c r="L205" s="648"/>
    </row>
    <row r="206" spans="11:12" ht="15" customHeight="1" x14ac:dyDescent="0.3">
      <c r="K206" s="9"/>
      <c r="L206" s="648"/>
    </row>
    <row r="207" spans="11:12" ht="15" customHeight="1" x14ac:dyDescent="0.3">
      <c r="K207" s="9"/>
      <c r="L207" s="648"/>
    </row>
    <row r="208" spans="11:12" ht="15" customHeight="1" x14ac:dyDescent="0.3">
      <c r="K208" s="9"/>
      <c r="L208" s="648"/>
    </row>
    <row r="209" spans="11:12" ht="15" customHeight="1" x14ac:dyDescent="0.3">
      <c r="K209" s="9"/>
      <c r="L209" s="648"/>
    </row>
    <row r="210" spans="11:12" ht="15" customHeight="1" x14ac:dyDescent="0.3">
      <c r="L210" s="283"/>
    </row>
  </sheetData>
  <mergeCells count="219">
    <mergeCell ref="L173:L174"/>
    <mergeCell ref="L175:L209"/>
    <mergeCell ref="L2:L16"/>
    <mergeCell ref="L19:L53"/>
    <mergeCell ref="L54:L68"/>
    <mergeCell ref="L69:L70"/>
    <mergeCell ref="L71:L105"/>
    <mergeCell ref="L106:L120"/>
    <mergeCell ref="L121:L122"/>
    <mergeCell ref="L123:L157"/>
    <mergeCell ref="L17:L18"/>
    <mergeCell ref="L158:L172"/>
    <mergeCell ref="A186:A188"/>
    <mergeCell ref="B186:D188"/>
    <mergeCell ref="E186:E188"/>
    <mergeCell ref="F186:F188"/>
    <mergeCell ref="G186:G188"/>
    <mergeCell ref="H186:H188"/>
    <mergeCell ref="I186:I188"/>
    <mergeCell ref="J186:J188"/>
    <mergeCell ref="A18:A19"/>
    <mergeCell ref="B18:H19"/>
    <mergeCell ref="I18:J19"/>
    <mergeCell ref="A20:A22"/>
    <mergeCell ref="B20:D22"/>
    <mergeCell ref="E20:E22"/>
    <mergeCell ref="F20:F22"/>
    <mergeCell ref="G20:G22"/>
    <mergeCell ref="H20:H22"/>
    <mergeCell ref="I20:I22"/>
    <mergeCell ref="J20:J22"/>
    <mergeCell ref="A176:A178"/>
    <mergeCell ref="B176:D178"/>
    <mergeCell ref="E176:E178"/>
    <mergeCell ref="F176:F178"/>
    <mergeCell ref="G176:G178"/>
    <mergeCell ref="A184:A185"/>
    <mergeCell ref="B184:H185"/>
    <mergeCell ref="I184:J185"/>
    <mergeCell ref="A166:A168"/>
    <mergeCell ref="B166:D168"/>
    <mergeCell ref="E166:E168"/>
    <mergeCell ref="F166:F168"/>
    <mergeCell ref="G166:G168"/>
    <mergeCell ref="H166:H168"/>
    <mergeCell ref="I166:I168"/>
    <mergeCell ref="J166:J168"/>
    <mergeCell ref="A174:A175"/>
    <mergeCell ref="B174:H175"/>
    <mergeCell ref="I174:J175"/>
    <mergeCell ref="B169:D169"/>
    <mergeCell ref="B182:D182"/>
    <mergeCell ref="H176:H178"/>
    <mergeCell ref="I176:I178"/>
    <mergeCell ref="J176:J178"/>
    <mergeCell ref="B172:D172"/>
    <mergeCell ref="B179:D179"/>
    <mergeCell ref="A134:A136"/>
    <mergeCell ref="B134:D136"/>
    <mergeCell ref="E134:E136"/>
    <mergeCell ref="F134:F136"/>
    <mergeCell ref="G134:G136"/>
    <mergeCell ref="H134:H136"/>
    <mergeCell ref="I134:I136"/>
    <mergeCell ref="J134:J136"/>
    <mergeCell ref="A164:A165"/>
    <mergeCell ref="B164:H165"/>
    <mergeCell ref="I164:J165"/>
    <mergeCell ref="A160:A162"/>
    <mergeCell ref="B160:H162"/>
    <mergeCell ref="I160:J162"/>
    <mergeCell ref="B137:D137"/>
    <mergeCell ref="B138:D138"/>
    <mergeCell ref="A124:A126"/>
    <mergeCell ref="B124:D126"/>
    <mergeCell ref="E124:E126"/>
    <mergeCell ref="F124:F126"/>
    <mergeCell ref="G124:G126"/>
    <mergeCell ref="H124:H126"/>
    <mergeCell ref="I124:I126"/>
    <mergeCell ref="J124:J126"/>
    <mergeCell ref="A132:A133"/>
    <mergeCell ref="B132:H133"/>
    <mergeCell ref="I132:J133"/>
    <mergeCell ref="B129:D129"/>
    <mergeCell ref="B130:D130"/>
    <mergeCell ref="B127:D127"/>
    <mergeCell ref="B128:D128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122:A123"/>
    <mergeCell ref="B122:H123"/>
    <mergeCell ref="I122:J123"/>
    <mergeCell ref="B117:D117"/>
    <mergeCell ref="B118:D118"/>
    <mergeCell ref="B120:D120"/>
    <mergeCell ref="A72:A74"/>
    <mergeCell ref="B72:D74"/>
    <mergeCell ref="E72:E74"/>
    <mergeCell ref="F72:F74"/>
    <mergeCell ref="G72:G74"/>
    <mergeCell ref="H72:H74"/>
    <mergeCell ref="I72:I74"/>
    <mergeCell ref="J72:J74"/>
    <mergeCell ref="A112:A113"/>
    <mergeCell ref="B112:H113"/>
    <mergeCell ref="I112:J113"/>
    <mergeCell ref="B80:D80"/>
    <mergeCell ref="B77:D77"/>
    <mergeCell ref="A62:A64"/>
    <mergeCell ref="B62:D64"/>
    <mergeCell ref="E62:E64"/>
    <mergeCell ref="F62:F64"/>
    <mergeCell ref="G62:G64"/>
    <mergeCell ref="H62:H64"/>
    <mergeCell ref="I62:I64"/>
    <mergeCell ref="J62:J64"/>
    <mergeCell ref="A70:A71"/>
    <mergeCell ref="B70:H71"/>
    <mergeCell ref="I70:J71"/>
    <mergeCell ref="B68:D68"/>
    <mergeCell ref="A47:A49"/>
    <mergeCell ref="B47:D49"/>
    <mergeCell ref="E47:E49"/>
    <mergeCell ref="F47:F49"/>
    <mergeCell ref="G47:G49"/>
    <mergeCell ref="H47:H49"/>
    <mergeCell ref="I47:I49"/>
    <mergeCell ref="J47:J49"/>
    <mergeCell ref="A60:A61"/>
    <mergeCell ref="B60:H61"/>
    <mergeCell ref="I60:J61"/>
    <mergeCell ref="B53:D53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28:A29"/>
    <mergeCell ref="B28:H29"/>
    <mergeCell ref="I28:J29"/>
    <mergeCell ref="A30:A31"/>
    <mergeCell ref="B30:D31"/>
    <mergeCell ref="E30:E31"/>
    <mergeCell ref="F30:F31"/>
    <mergeCell ref="G30:G31"/>
    <mergeCell ref="H30:H31"/>
    <mergeCell ref="I30:I31"/>
    <mergeCell ref="A4:A6"/>
    <mergeCell ref="B4:H6"/>
    <mergeCell ref="I4:J6"/>
    <mergeCell ref="A56:A58"/>
    <mergeCell ref="B56:H58"/>
    <mergeCell ref="I56:J58"/>
    <mergeCell ref="A108:A110"/>
    <mergeCell ref="B108:H110"/>
    <mergeCell ref="I108:J110"/>
    <mergeCell ref="J30:J31"/>
    <mergeCell ref="A36:A37"/>
    <mergeCell ref="B36:H37"/>
    <mergeCell ref="I36:J37"/>
    <mergeCell ref="A38:A40"/>
    <mergeCell ref="B38:D40"/>
    <mergeCell ref="E38:E40"/>
    <mergeCell ref="F38:F40"/>
    <mergeCell ref="G38:G40"/>
    <mergeCell ref="H38:H40"/>
    <mergeCell ref="I38:I40"/>
    <mergeCell ref="J38:J40"/>
    <mergeCell ref="A45:A46"/>
    <mergeCell ref="B45:H46"/>
    <mergeCell ref="I45:J46"/>
    <mergeCell ref="B13:D13"/>
    <mergeCell ref="B14:D14"/>
    <mergeCell ref="B15:D15"/>
    <mergeCell ref="B24:D24"/>
    <mergeCell ref="B25:D25"/>
    <mergeCell ref="B16:D16"/>
    <mergeCell ref="B23:D23"/>
    <mergeCell ref="B33:D33"/>
    <mergeCell ref="B34:D34"/>
    <mergeCell ref="B32:D32"/>
    <mergeCell ref="B26:D26"/>
    <mergeCell ref="B41:D41"/>
    <mergeCell ref="B42:D42"/>
    <mergeCell ref="B50:D50"/>
    <mergeCell ref="B51:D51"/>
    <mergeCell ref="B52:D52"/>
    <mergeCell ref="B190:D190"/>
    <mergeCell ref="B191:D191"/>
    <mergeCell ref="B192:D192"/>
    <mergeCell ref="B189:D189"/>
    <mergeCell ref="B119:D119"/>
    <mergeCell ref="B43:D43"/>
    <mergeCell ref="B75:D75"/>
    <mergeCell ref="B76:D76"/>
    <mergeCell ref="B67:D67"/>
    <mergeCell ref="B78:D78"/>
    <mergeCell ref="B79:D79"/>
    <mergeCell ref="B65:D65"/>
    <mergeCell ref="B66:D66"/>
    <mergeCell ref="B181:D181"/>
    <mergeCell ref="B170:D170"/>
    <mergeCell ref="B171:D171"/>
    <mergeCell ref="B139:D139"/>
    <mergeCell ref="B140:D140"/>
    <mergeCell ref="B180:D180"/>
  </mergeCells>
  <hyperlinks>
    <hyperlink ref="A1" location="Cuprins!A1" display="cuprins" xr:uid="{00000000-0004-0000-0600-000000000000}"/>
    <hyperlink ref="C1" location="'Fisa de proiect'!A1" display="Fisa de Proiect" xr:uid="{00000000-0004-0000-06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  <rowBreaks count="2" manualBreakCount="2">
    <brk id="105" max="12" man="1"/>
    <brk id="157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B5400"/>
  </sheetPr>
  <dimension ref="A1:L61"/>
  <sheetViews>
    <sheetView view="pageBreakPreview" zoomScale="106" zoomScaleNormal="130" zoomScaleSheetLayoutView="106" workbookViewId="0">
      <pane ySplit="1" topLeftCell="A15" activePane="bottomLeft" state="frozen"/>
      <selection pane="bottomLeft" activeCell="L17" sqref="L17:L18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4" customWidth="1"/>
    <col min="6" max="8" width="8.6640625" customWidth="1"/>
    <col min="9" max="9" width="11.33203125" style="132" customWidth="1"/>
    <col min="10" max="10" width="11.44140625" customWidth="1"/>
    <col min="11" max="11" width="1.88671875" style="6" customWidth="1"/>
    <col min="12" max="12" width="5.6640625" style="6" customWidth="1"/>
  </cols>
  <sheetData>
    <row r="1" spans="1:12" ht="15" customHeight="1" x14ac:dyDescent="0.3">
      <c r="A1" s="99" t="s">
        <v>3356</v>
      </c>
      <c r="C1" s="99" t="s">
        <v>3412</v>
      </c>
      <c r="J1" s="6"/>
      <c r="L1"/>
    </row>
    <row r="2" spans="1:12" ht="15" customHeight="1" x14ac:dyDescent="0.3">
      <c r="A2" s="99"/>
      <c r="C2" s="99"/>
      <c r="J2" s="6"/>
      <c r="L2" s="685" t="s">
        <v>213</v>
      </c>
    </row>
    <row r="3" spans="1:12" ht="15" customHeight="1" thickBot="1" x14ac:dyDescent="0.35">
      <c r="A3" s="99"/>
      <c r="C3" s="99"/>
      <c r="J3" s="6"/>
      <c r="L3" s="685"/>
    </row>
    <row r="4" spans="1:12" ht="15" customHeight="1" x14ac:dyDescent="0.3">
      <c r="A4" s="686"/>
      <c r="B4" s="689" t="s">
        <v>3090</v>
      </c>
      <c r="C4" s="689"/>
      <c r="D4" s="689"/>
      <c r="E4" s="689"/>
      <c r="F4" s="689"/>
      <c r="G4" s="689"/>
      <c r="H4" s="689"/>
      <c r="I4" s="692"/>
      <c r="J4" s="693"/>
      <c r="L4" s="685"/>
    </row>
    <row r="5" spans="1:12" ht="15" customHeight="1" x14ac:dyDescent="0.3">
      <c r="A5" s="687"/>
      <c r="B5" s="690"/>
      <c r="C5" s="690"/>
      <c r="D5" s="690"/>
      <c r="E5" s="690"/>
      <c r="F5" s="690"/>
      <c r="G5" s="690"/>
      <c r="H5" s="690"/>
      <c r="I5" s="694"/>
      <c r="J5" s="695"/>
      <c r="L5" s="685"/>
    </row>
    <row r="6" spans="1:12" ht="15" customHeight="1" thickBot="1" x14ac:dyDescent="0.35">
      <c r="A6" s="688"/>
      <c r="B6" s="691"/>
      <c r="C6" s="691"/>
      <c r="D6" s="691"/>
      <c r="E6" s="691"/>
      <c r="F6" s="691"/>
      <c r="G6" s="691"/>
      <c r="H6" s="691"/>
      <c r="I6" s="696"/>
      <c r="J6" s="697"/>
      <c r="L6" s="685"/>
    </row>
    <row r="7" spans="1:12" ht="15" customHeight="1" x14ac:dyDescent="0.3">
      <c r="A7" s="1"/>
      <c r="B7" s="84"/>
      <c r="C7" s="4"/>
      <c r="D7" s="4"/>
      <c r="E7" s="4"/>
      <c r="F7" s="4"/>
      <c r="G7" s="4"/>
      <c r="H7" s="5"/>
      <c r="I7" s="133"/>
      <c r="J7" s="3"/>
      <c r="L7" s="685"/>
    </row>
    <row r="8" spans="1:12" ht="15" customHeight="1" x14ac:dyDescent="0.3">
      <c r="A8" s="667"/>
      <c r="B8" s="669" t="s">
        <v>3286</v>
      </c>
      <c r="C8" s="669"/>
      <c r="D8" s="669"/>
      <c r="E8" s="669"/>
      <c r="F8" s="669"/>
      <c r="G8" s="669"/>
      <c r="H8" s="669"/>
      <c r="I8" s="671"/>
      <c r="J8" s="672"/>
      <c r="L8" s="685"/>
    </row>
    <row r="9" spans="1:12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685"/>
    </row>
    <row r="10" spans="1:12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685"/>
    </row>
    <row r="11" spans="1:12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685"/>
    </row>
    <row r="12" spans="1:12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685"/>
    </row>
    <row r="13" spans="1:12" ht="15" customHeight="1" x14ac:dyDescent="0.3">
      <c r="A13" s="117">
        <f>Sheet1!A216</f>
        <v>106010106000</v>
      </c>
      <c r="B13" s="577" t="str">
        <f>IFERROR(VLOOKUP(A13,Sheet1!$A$4:$H$2722,5,0),"-")</f>
        <v>OSB3   6 mm (2,5 x 1,25 m)</v>
      </c>
      <c r="C13" s="578" t="e">
        <f>VLOOKUP(#REF!,Sheet1!$A$4:$H$2722,7,1)</f>
        <v>#REF!</v>
      </c>
      <c r="D13" s="592" t="e">
        <f>VLOOKUP(#REF!,Sheet1!$A$4:$H$2722,7,1)</f>
        <v>#REF!</v>
      </c>
      <c r="E13" s="30" t="str">
        <f>IFERROR(VLOOKUP(A13,Sheet1!$A$4:$N$2722,7,1),"-")</f>
        <v xml:space="preserve">mp </v>
      </c>
      <c r="F13" s="58">
        <f>IFERROR(VLOOKUP(A13,Sheet1!$A$4:$N$2722,9,1),"-")</f>
        <v>6</v>
      </c>
      <c r="G13" s="60">
        <f>IFERROR(VLOOKUP(A13,Sheet1!$A$4:$N$2722,10,1),"-")</f>
        <v>1250</v>
      </c>
      <c r="H13" s="46">
        <f>IFERROR(VLOOKUP(A13,Sheet1!$A$4:$N$2722,11,1),"-")</f>
        <v>2500</v>
      </c>
      <c r="I13" s="134">
        <f>IFERROR(VLOOKUP($A13,Sheet1!$A$4:$H$2722,8,1),"-")</f>
        <v>16.100000000000001</v>
      </c>
      <c r="J13" s="26">
        <f>I13-(I13*Cuprins!$H$13)</f>
        <v>16.100000000000001</v>
      </c>
      <c r="K13" s="8"/>
      <c r="L13" s="685"/>
    </row>
    <row r="14" spans="1:12" ht="15" customHeight="1" x14ac:dyDescent="0.3">
      <c r="A14" s="107">
        <f>Sheet1!A217</f>
        <v>106010108000</v>
      </c>
      <c r="B14" s="593" t="str">
        <f>IFERROR(VLOOKUP(A14,Sheet1!$A$4:$H$2722,5,0),"-")</f>
        <v>OSB3   8 mm (2,5 x 1,25 m)</v>
      </c>
      <c r="C14" s="593" t="e">
        <f>VLOOKUP(#REF!,Sheet1!$A$4:$H$2722,7,1)</f>
        <v>#REF!</v>
      </c>
      <c r="D14" s="593" t="e">
        <f>VLOOKUP(#REF!,Sheet1!$A$4:$H$2722,7,1)</f>
        <v>#REF!</v>
      </c>
      <c r="E14" s="20" t="str">
        <f>IFERROR(VLOOKUP(A14,Sheet1!$A$4:$N$2722,7,1),"-")</f>
        <v xml:space="preserve">mp </v>
      </c>
      <c r="F14" s="38">
        <f>IFERROR(VLOOKUP(A14,Sheet1!$A$4:$N$2722,9,1),"-")</f>
        <v>8</v>
      </c>
      <c r="G14" s="38">
        <f>IFERROR(VLOOKUP(A14,Sheet1!$A$4:$N$2722,10,1),"-")</f>
        <v>1250</v>
      </c>
      <c r="H14" s="38">
        <f>IFERROR(VLOOKUP(A14,Sheet1!$A$4:$N$2722,11,1),"-")</f>
        <v>2500</v>
      </c>
      <c r="I14" s="135">
        <f>IFERROR(VLOOKUP($A14,Sheet1!$A$4:$H$2722,8,1),"-")</f>
        <v>17.38</v>
      </c>
      <c r="J14" s="25">
        <f>I14-(I14*Cuprins!$H$13)</f>
        <v>17.38</v>
      </c>
      <c r="L14" s="685"/>
    </row>
    <row r="15" spans="1:12" ht="15" customHeight="1" x14ac:dyDescent="0.3">
      <c r="A15" s="105">
        <f>Sheet1!A218</f>
        <v>106010110000</v>
      </c>
      <c r="B15" s="594" t="str">
        <f>IFERROR(VLOOKUP(A15,Sheet1!$A$4:$H$2722,5,0),"-")</f>
        <v>OSB3  10 mm (2,5 x 1,25 m)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 xml:space="preserve">mp </v>
      </c>
      <c r="F15" s="39">
        <f>IFERROR(VLOOKUP(A15,Sheet1!$A$4:$N$2722,9,1),"-")</f>
        <v>10</v>
      </c>
      <c r="G15" s="58">
        <f>IFERROR(VLOOKUP(A15,Sheet1!$A$4:$N$2722,10,1),"-")</f>
        <v>1250</v>
      </c>
      <c r="H15" s="39">
        <f>IFERROR(VLOOKUP(A15,Sheet1!$A$4:$N$2722,11,1),"-")</f>
        <v>2500</v>
      </c>
      <c r="I15" s="136">
        <f>IFERROR(VLOOKUP($A15,Sheet1!$A$4:$H$2722,8,1),"-")</f>
        <v>20.76</v>
      </c>
      <c r="J15" s="26">
        <f>I15-(I15*Cuprins!$H$13)</f>
        <v>20.76</v>
      </c>
      <c r="L15" s="685"/>
    </row>
    <row r="16" spans="1:12" ht="15" customHeight="1" x14ac:dyDescent="0.3">
      <c r="A16" s="107">
        <f>Sheet1!A219</f>
        <v>106010112000</v>
      </c>
      <c r="B16" s="593" t="str">
        <f>IFERROR(VLOOKUP(A16,Sheet1!$A$4:$H$2722,5,0),"-")</f>
        <v>OSB3  12 mm (2,5 x 1,25 m)</v>
      </c>
      <c r="C16" s="593" t="e">
        <f>VLOOKUP(#REF!,Sheet1!$A$4:$H$2722,7,1)</f>
        <v>#REF!</v>
      </c>
      <c r="D16" s="593" t="e">
        <f>VLOOKUP(#REF!,Sheet1!$A$4:$H$2722,7,1)</f>
        <v>#REF!</v>
      </c>
      <c r="E16" s="20" t="str">
        <f>IFERROR(VLOOKUP(A16,Sheet1!$A$4:$N$2722,7,1),"-")</f>
        <v xml:space="preserve">mp </v>
      </c>
      <c r="F16" s="38">
        <f>IFERROR(VLOOKUP(A16,Sheet1!$A$4:$N$2722,9,1),"-")</f>
        <v>12</v>
      </c>
      <c r="G16" s="38">
        <f>IFERROR(VLOOKUP(A16,Sheet1!$A$4:$N$2722,10,1),"-")</f>
        <v>1250</v>
      </c>
      <c r="H16" s="38">
        <f>IFERROR(VLOOKUP(A16,Sheet1!$A$4:$N$2722,11,1),"-")</f>
        <v>2500</v>
      </c>
      <c r="I16" s="135">
        <f>IFERROR(VLOOKUP($A16,Sheet1!$A$4:$H$2722,8,1),"-")</f>
        <v>23.7</v>
      </c>
      <c r="J16" s="25">
        <f>I16-(I16*Cuprins!$H$13)</f>
        <v>23.7</v>
      </c>
      <c r="L16" s="685"/>
    </row>
    <row r="17" spans="1:12" ht="15" customHeight="1" x14ac:dyDescent="0.3">
      <c r="A17" s="105">
        <f>Sheet1!A220</f>
        <v>106010113000</v>
      </c>
      <c r="B17" s="594" t="str">
        <f>IFERROR(VLOOKUP(A17,Sheet1!$A$4:$H$2722,5,0),"-")</f>
        <v>OSB3  22 mm (2,5 x 1,25 m)</v>
      </c>
      <c r="C17" s="595" t="e">
        <f>VLOOKUP(#REF!,Sheet1!$A$4:$H$2722,7,1)</f>
        <v>#REF!</v>
      </c>
      <c r="D17" s="596" t="e">
        <f>VLOOKUP(#REF!,Sheet1!$A$4:$H$2722,7,1)</f>
        <v>#REF!</v>
      </c>
      <c r="E17" s="31" t="str">
        <f>IFERROR(VLOOKUP(A17,Sheet1!$A$4:$N$2722,7,1),"-")</f>
        <v xml:space="preserve">mp </v>
      </c>
      <c r="F17" s="39">
        <f>IFERROR(VLOOKUP(A17,Sheet1!$A$4:$N$2722,9,1),"-")</f>
        <v>22</v>
      </c>
      <c r="G17" s="58">
        <f>IFERROR(VLOOKUP(A17,Sheet1!$A$4:$N$2722,10,1),"-")</f>
        <v>1250</v>
      </c>
      <c r="H17" s="39">
        <f>IFERROR(VLOOKUP(A17,Sheet1!$A$4:$N$2722,11,1),"-")</f>
        <v>2500</v>
      </c>
      <c r="I17" s="136">
        <f>IFERROR(VLOOKUP($A17,Sheet1!$A$4:$H$2722,8,1),"-")</f>
        <v>43.47</v>
      </c>
      <c r="J17" s="26">
        <f>I17-(I17*Cuprins!$H$13)</f>
        <v>43.47</v>
      </c>
      <c r="K17" s="7"/>
      <c r="L17" s="494">
        <f>Gleturi!L173+1</f>
        <v>21</v>
      </c>
    </row>
    <row r="18" spans="1:12" ht="15" customHeight="1" x14ac:dyDescent="0.3">
      <c r="A18" s="107">
        <f>Sheet1!A221</f>
        <v>106010115000</v>
      </c>
      <c r="B18" s="593" t="str">
        <f>IFERROR(VLOOKUP(A18,Sheet1!$A$4:$H$2722,5,0),"-")</f>
        <v>OSB3  15 mm (2,5 x 1,25 m)</v>
      </c>
      <c r="C18" s="593" t="e">
        <f>VLOOKUP(#REF!,Sheet1!$A$4:$H$2722,7,1)</f>
        <v>#REF!</v>
      </c>
      <c r="D18" s="593" t="e">
        <f>VLOOKUP(#REF!,Sheet1!$A$4:$H$2722,7,1)</f>
        <v>#REF!</v>
      </c>
      <c r="E18" s="20" t="str">
        <f>IFERROR(VLOOKUP(A18,Sheet1!$A$4:$N$2722,7,1),"-")</f>
        <v xml:space="preserve">mp </v>
      </c>
      <c r="F18" s="38">
        <f>IFERROR(VLOOKUP(A18,Sheet1!$A$4:$N$2722,9,1),"-")</f>
        <v>15</v>
      </c>
      <c r="G18" s="38">
        <f>IFERROR(VLOOKUP(A18,Sheet1!$A$4:$N$2722,10,1),"-")</f>
        <v>1250</v>
      </c>
      <c r="H18" s="38">
        <f>IFERROR(VLOOKUP(A18,Sheet1!$A$4:$N$2722,11,1),"-")</f>
        <v>2500</v>
      </c>
      <c r="I18" s="135">
        <f>IFERROR(VLOOKUP($A18,Sheet1!$A$4:$H$2722,8,1),"-")</f>
        <v>30.26</v>
      </c>
      <c r="J18" s="25">
        <f>I18-(I18*Cuprins!$H$13)</f>
        <v>30.26</v>
      </c>
      <c r="K18" s="9"/>
      <c r="L18" s="494"/>
    </row>
    <row r="19" spans="1:12" ht="15" customHeight="1" x14ac:dyDescent="0.3">
      <c r="A19" s="105">
        <f>Sheet1!A222</f>
        <v>106010212000</v>
      </c>
      <c r="B19" s="594" t="str">
        <f>IFERROR(VLOOKUP(A19,Sheet1!$A$4:$H$2722,5,0),"-")</f>
        <v>OSB3  Roofing  12 mm (2,8 x 0,6 m)</v>
      </c>
      <c r="C19" s="595" t="e">
        <f>VLOOKUP(#REF!,Sheet1!$A$4:$H$2722,7,1)</f>
        <v>#REF!</v>
      </c>
      <c r="D19" s="596" t="e">
        <f>VLOOKUP(#REF!,Sheet1!$A$4:$H$2722,7,1)</f>
        <v>#REF!</v>
      </c>
      <c r="E19" s="31" t="str">
        <f>IFERROR(VLOOKUP(A19,Sheet1!$A$4:$N$2722,7,1),"-")</f>
        <v xml:space="preserve">mp </v>
      </c>
      <c r="F19" s="39">
        <f>IFERROR(VLOOKUP(A19,Sheet1!$A$4:$N$2722,9,1),"-")</f>
        <v>12</v>
      </c>
      <c r="G19" s="58">
        <f>IFERROR(VLOOKUP(A19,Sheet1!$A$4:$N$2722,10,1),"-")</f>
        <v>600</v>
      </c>
      <c r="H19" s="39">
        <f>IFERROR(VLOOKUP(A19,Sheet1!$A$4:$N$2722,11,1),"-")</f>
        <v>2800</v>
      </c>
      <c r="I19" s="136">
        <f>IFERROR(VLOOKUP($A19,Sheet1!$A$4:$H$2722,8,1),"-")</f>
        <v>19.989999999999998</v>
      </c>
      <c r="J19" s="26">
        <f>I19-(I19*Cuprins!$H$13)</f>
        <v>19.989999999999998</v>
      </c>
      <c r="L19" s="684" t="s">
        <v>3001</v>
      </c>
    </row>
    <row r="20" spans="1:12" ht="15" customHeight="1" x14ac:dyDescent="0.3">
      <c r="A20" s="108" t="s">
        <v>2994</v>
      </c>
      <c r="B20" s="597" t="str">
        <f>IFERROR(VLOOKUP(A20,Sheet1!$A$4:$H$2722,5,0),"-")</f>
        <v>-</v>
      </c>
      <c r="C20" s="597" t="e">
        <f>VLOOKUP(#REF!,Sheet1!$A$4:$H$2722,7,1)</f>
        <v>#REF!</v>
      </c>
      <c r="D20" s="597" t="e">
        <f>VLOOKUP(#REF!,Sheet1!$A$4:$H$2722,7,1)</f>
        <v>#REF!</v>
      </c>
      <c r="E20" s="27" t="str">
        <f>IFERROR(VLOOKUP(A20,Sheet1!$A$4:$N$2722,7,1),"-")</f>
        <v>-</v>
      </c>
      <c r="F20" s="35" t="str">
        <f>IFERROR(VLOOKUP(A20,Sheet1!$A$4:$N$2722,9,1),"-")</f>
        <v>-</v>
      </c>
      <c r="G20" s="35" t="str">
        <f>IFERROR(VLOOKUP(A20,Sheet1!$A$4:$N$2722,10,1),"-")</f>
        <v>-</v>
      </c>
      <c r="H20" s="35" t="str">
        <f>IFERROR(VLOOKUP(A20,Sheet1!$A$4:$N$2722,11,1),"-")</f>
        <v>-</v>
      </c>
      <c r="I20" s="137" t="str">
        <f>IFERROR(VLOOKUP($A20,Sheet1!$A$4:$H$2722,8,1),"-")</f>
        <v>-</v>
      </c>
      <c r="J20" s="29" t="s">
        <v>2994</v>
      </c>
      <c r="K20" s="9"/>
      <c r="L20" s="684"/>
    </row>
    <row r="21" spans="1:12" ht="15" customHeight="1" x14ac:dyDescent="0.3">
      <c r="K21" s="9"/>
      <c r="L21" s="684"/>
    </row>
    <row r="22" spans="1:12" ht="15" customHeight="1" x14ac:dyDescent="0.3">
      <c r="K22" s="9"/>
      <c r="L22" s="684"/>
    </row>
    <row r="23" spans="1:12" ht="15" customHeight="1" x14ac:dyDescent="0.3">
      <c r="K23" s="9"/>
      <c r="L23" s="684"/>
    </row>
    <row r="24" spans="1:12" ht="15" customHeight="1" x14ac:dyDescent="0.3">
      <c r="K24" s="9"/>
      <c r="L24" s="684"/>
    </row>
    <row r="25" spans="1:12" ht="15" customHeight="1" x14ac:dyDescent="0.3">
      <c r="K25" s="9"/>
      <c r="L25" s="684"/>
    </row>
    <row r="26" spans="1:12" ht="15" customHeight="1" x14ac:dyDescent="0.3">
      <c r="L26" s="684"/>
    </row>
    <row r="27" spans="1:12" ht="15" customHeight="1" x14ac:dyDescent="0.3">
      <c r="L27" s="684"/>
    </row>
    <row r="28" spans="1:12" ht="15" customHeight="1" x14ac:dyDescent="0.3">
      <c r="L28" s="684"/>
    </row>
    <row r="29" spans="1:12" ht="15" customHeight="1" x14ac:dyDescent="0.3">
      <c r="K29" s="7"/>
      <c r="L29" s="684"/>
    </row>
    <row r="30" spans="1:12" ht="15" customHeight="1" x14ac:dyDescent="0.3">
      <c r="L30" s="684"/>
    </row>
    <row r="31" spans="1:12" ht="15" customHeight="1" x14ac:dyDescent="0.3">
      <c r="L31" s="684"/>
    </row>
    <row r="32" spans="1:12" ht="15" customHeight="1" x14ac:dyDescent="0.3">
      <c r="K32" s="9"/>
      <c r="L32" s="684"/>
    </row>
    <row r="33" spans="11:12" ht="15" customHeight="1" x14ac:dyDescent="0.3">
      <c r="L33" s="684"/>
    </row>
    <row r="34" spans="11:12" ht="15" customHeight="1" x14ac:dyDescent="0.3">
      <c r="L34" s="684"/>
    </row>
    <row r="35" spans="11:12" ht="15" customHeight="1" x14ac:dyDescent="0.3">
      <c r="L35" s="684"/>
    </row>
    <row r="36" spans="11:12" ht="15" customHeight="1" x14ac:dyDescent="0.3">
      <c r="K36" s="7"/>
      <c r="L36" s="684"/>
    </row>
    <row r="37" spans="11:12" ht="15" customHeight="1" x14ac:dyDescent="0.3">
      <c r="L37" s="684"/>
    </row>
    <row r="38" spans="11:12" ht="15" customHeight="1" x14ac:dyDescent="0.3">
      <c r="L38" s="684"/>
    </row>
    <row r="39" spans="11:12" ht="15" customHeight="1" x14ac:dyDescent="0.3">
      <c r="L39" s="684"/>
    </row>
    <row r="40" spans="11:12" ht="15" customHeight="1" x14ac:dyDescent="0.3">
      <c r="L40" s="684"/>
    </row>
    <row r="41" spans="11:12" ht="15" customHeight="1" x14ac:dyDescent="0.3">
      <c r="L41" s="684"/>
    </row>
    <row r="42" spans="11:12" ht="15" customHeight="1" x14ac:dyDescent="0.3">
      <c r="L42" s="684"/>
    </row>
    <row r="43" spans="11:12" ht="15" customHeight="1" x14ac:dyDescent="0.3">
      <c r="L43" s="684"/>
    </row>
    <row r="44" spans="11:12" ht="15" customHeight="1" x14ac:dyDescent="0.3">
      <c r="K44" s="9"/>
      <c r="L44" s="684"/>
    </row>
    <row r="45" spans="11:12" ht="15" customHeight="1" x14ac:dyDescent="0.3">
      <c r="L45" s="684"/>
    </row>
    <row r="46" spans="11:12" ht="15" customHeight="1" x14ac:dyDescent="0.3">
      <c r="L46" s="684"/>
    </row>
    <row r="47" spans="11:12" ht="15" customHeight="1" x14ac:dyDescent="0.3">
      <c r="L47" s="684"/>
    </row>
    <row r="48" spans="11:12" ht="15" customHeight="1" x14ac:dyDescent="0.3">
      <c r="L48" s="684"/>
    </row>
    <row r="49" spans="6:12" ht="15" customHeight="1" x14ac:dyDescent="0.3">
      <c r="L49" s="684"/>
    </row>
    <row r="50" spans="6:12" ht="15" customHeight="1" x14ac:dyDescent="0.3">
      <c r="L50" s="684"/>
    </row>
    <row r="51" spans="6:12" ht="15" customHeight="1" x14ac:dyDescent="0.3">
      <c r="L51" s="684"/>
    </row>
    <row r="52" spans="6:12" ht="15" customHeight="1" x14ac:dyDescent="0.3">
      <c r="L52" s="684"/>
    </row>
    <row r="53" spans="6:12" ht="15" customHeight="1" x14ac:dyDescent="0.3">
      <c r="L53" s="684"/>
    </row>
    <row r="54" spans="6:12" ht="15" customHeight="1" x14ac:dyDescent="0.3">
      <c r="L54" s="231"/>
    </row>
    <row r="55" spans="6:12" ht="15" customHeight="1" x14ac:dyDescent="0.3">
      <c r="F55" s="201"/>
      <c r="G55" s="201"/>
      <c r="H55" s="201"/>
      <c r="I55" s="229"/>
      <c r="J55" s="201"/>
      <c r="K55" s="230"/>
      <c r="L55" s="231"/>
    </row>
    <row r="56" spans="6:12" ht="15" customHeight="1" x14ac:dyDescent="0.3">
      <c r="F56" s="201"/>
      <c r="G56" s="201"/>
      <c r="H56" s="201"/>
      <c r="I56" s="229"/>
      <c r="J56" s="201"/>
      <c r="K56" s="230"/>
      <c r="L56" s="231"/>
    </row>
    <row r="57" spans="6:12" ht="15" customHeight="1" x14ac:dyDescent="0.3">
      <c r="F57" s="201"/>
      <c r="G57" s="201"/>
      <c r="H57" s="201"/>
      <c r="I57" s="229"/>
      <c r="J57" s="201"/>
      <c r="K57" s="230"/>
      <c r="L57" s="231"/>
    </row>
    <row r="58" spans="6:12" ht="15" customHeight="1" x14ac:dyDescent="0.3">
      <c r="F58" s="201"/>
      <c r="G58" s="201"/>
      <c r="H58" s="201"/>
      <c r="I58" s="229"/>
      <c r="J58" s="201"/>
      <c r="K58" s="230"/>
      <c r="L58" s="231"/>
    </row>
    <row r="59" spans="6:12" ht="15" customHeight="1" x14ac:dyDescent="0.3">
      <c r="F59" s="201"/>
      <c r="G59" s="201"/>
      <c r="H59" s="201"/>
      <c r="I59" s="229"/>
      <c r="J59" s="201"/>
      <c r="K59" s="230"/>
      <c r="L59" s="231"/>
    </row>
    <row r="60" spans="6:12" ht="15" customHeight="1" x14ac:dyDescent="0.3">
      <c r="F60" s="201"/>
      <c r="G60" s="201"/>
      <c r="H60" s="201"/>
      <c r="I60" s="229"/>
      <c r="J60" s="201"/>
      <c r="K60" s="230"/>
      <c r="L60" s="228"/>
    </row>
    <row r="61" spans="6:12" ht="15" customHeight="1" x14ac:dyDescent="0.3">
      <c r="F61" s="201"/>
      <c r="G61" s="201"/>
      <c r="H61" s="201"/>
      <c r="I61" s="229"/>
      <c r="J61" s="201"/>
      <c r="K61" s="230"/>
    </row>
  </sheetData>
  <mergeCells count="25">
    <mergeCell ref="A4:A6"/>
    <mergeCell ref="B4:H6"/>
    <mergeCell ref="I4:J6"/>
    <mergeCell ref="H10:H12"/>
    <mergeCell ref="I10:I12"/>
    <mergeCell ref="J10:J12"/>
    <mergeCell ref="A8:A9"/>
    <mergeCell ref="B8:H9"/>
    <mergeCell ref="I8:J9"/>
    <mergeCell ref="A10:A12"/>
    <mergeCell ref="B10:D12"/>
    <mergeCell ref="E10:E12"/>
    <mergeCell ref="F10:F12"/>
    <mergeCell ref="G10:G12"/>
    <mergeCell ref="L19:L53"/>
    <mergeCell ref="L17:L18"/>
    <mergeCell ref="B18:D18"/>
    <mergeCell ref="B17:D17"/>
    <mergeCell ref="B13:D13"/>
    <mergeCell ref="B19:D19"/>
    <mergeCell ref="B20:D20"/>
    <mergeCell ref="B14:D14"/>
    <mergeCell ref="B15:D15"/>
    <mergeCell ref="B16:D16"/>
    <mergeCell ref="L2:L16"/>
  </mergeCells>
  <hyperlinks>
    <hyperlink ref="A1" location="Cuprins!A1" display="cuprins" xr:uid="{00000000-0004-0000-0700-000000000000}"/>
    <hyperlink ref="C1" location="'Fisa de proiect'!A1" display="Fisa de Proiect" xr:uid="{00000000-0004-0000-07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8D3D9"/>
  </sheetPr>
  <dimension ref="A1:S469"/>
  <sheetViews>
    <sheetView view="pageBreakPreview" zoomScale="97" zoomScaleNormal="130" zoomScaleSheetLayoutView="85" workbookViewId="0">
      <pane ySplit="1" topLeftCell="A311" activePane="bottomLeft" state="frozen"/>
      <selection pane="bottomLeft" activeCell="L433" sqref="L433:L434"/>
    </sheetView>
  </sheetViews>
  <sheetFormatPr defaultRowHeight="15" customHeight="1" x14ac:dyDescent="0.3"/>
  <cols>
    <col min="1" max="1" width="15.33203125" customWidth="1"/>
    <col min="2" max="4" width="12.33203125" customWidth="1"/>
    <col min="5" max="5" width="4" customWidth="1"/>
    <col min="6" max="8" width="8.6640625" customWidth="1"/>
    <col min="9" max="9" width="11.33203125" style="127" customWidth="1"/>
    <col min="10" max="10" width="11.33203125" customWidth="1"/>
    <col min="11" max="11" width="1.88671875" style="6" customWidth="1"/>
    <col min="12" max="12" width="5.6640625" style="6" customWidth="1"/>
  </cols>
  <sheetData>
    <row r="1" spans="1:19" ht="15" customHeight="1" x14ac:dyDescent="0.3">
      <c r="A1" s="99" t="s">
        <v>3356</v>
      </c>
      <c r="C1" s="99" t="s">
        <v>3412</v>
      </c>
      <c r="J1" s="6"/>
      <c r="L1"/>
    </row>
    <row r="2" spans="1:19" ht="15" customHeight="1" x14ac:dyDescent="0.3">
      <c r="K2" s="7"/>
      <c r="L2" s="702" t="s">
        <v>3091</v>
      </c>
    </row>
    <row r="3" spans="1:19" ht="15" customHeight="1" thickBot="1" x14ac:dyDescent="0.35">
      <c r="K3" s="7"/>
      <c r="L3" s="702"/>
    </row>
    <row r="4" spans="1:19" ht="15" customHeight="1" x14ac:dyDescent="0.3">
      <c r="A4" s="658"/>
      <c r="B4" s="661" t="s">
        <v>3505</v>
      </c>
      <c r="C4" s="661"/>
      <c r="D4" s="661"/>
      <c r="E4" s="661"/>
      <c r="F4" s="661"/>
      <c r="G4" s="661"/>
      <c r="H4" s="661"/>
      <c r="I4" s="661"/>
      <c r="J4" s="664"/>
      <c r="L4" s="702"/>
    </row>
    <row r="5" spans="1:19" ht="15" customHeight="1" x14ac:dyDescent="0.3">
      <c r="A5" s="659"/>
      <c r="B5" s="662"/>
      <c r="C5" s="662"/>
      <c r="D5" s="662"/>
      <c r="E5" s="662"/>
      <c r="F5" s="662"/>
      <c r="G5" s="662"/>
      <c r="H5" s="662"/>
      <c r="I5" s="662"/>
      <c r="J5" s="665"/>
      <c r="L5" s="702"/>
    </row>
    <row r="6" spans="1:19" ht="15" customHeight="1" thickBot="1" x14ac:dyDescent="0.35">
      <c r="A6" s="660"/>
      <c r="B6" s="663"/>
      <c r="C6" s="663"/>
      <c r="D6" s="663"/>
      <c r="E6" s="663"/>
      <c r="F6" s="663"/>
      <c r="G6" s="663"/>
      <c r="H6" s="663"/>
      <c r="I6" s="663"/>
      <c r="J6" s="666"/>
      <c r="L6" s="702"/>
    </row>
    <row r="7" spans="1:19" ht="15" customHeight="1" x14ac:dyDescent="0.3">
      <c r="A7" s="1"/>
      <c r="B7" s="279"/>
      <c r="C7" s="4"/>
      <c r="D7" s="4"/>
      <c r="E7" s="4"/>
      <c r="F7" s="4"/>
      <c r="G7" s="4"/>
      <c r="H7" s="5"/>
      <c r="I7" s="138"/>
      <c r="J7" s="3"/>
      <c r="L7" s="702"/>
    </row>
    <row r="8" spans="1:19" ht="15" customHeight="1" x14ac:dyDescent="0.3">
      <c r="A8" s="667"/>
      <c r="B8" s="669" t="s">
        <v>3095</v>
      </c>
      <c r="C8" s="669"/>
      <c r="D8" s="669"/>
      <c r="E8" s="669"/>
      <c r="F8" s="669"/>
      <c r="G8" s="669"/>
      <c r="H8" s="669"/>
      <c r="I8" s="671"/>
      <c r="J8" s="672"/>
      <c r="L8" s="702"/>
    </row>
    <row r="9" spans="1:19" ht="15" customHeight="1" x14ac:dyDescent="0.3">
      <c r="A9" s="668"/>
      <c r="B9" s="670"/>
      <c r="C9" s="670"/>
      <c r="D9" s="670"/>
      <c r="E9" s="670"/>
      <c r="F9" s="670"/>
      <c r="G9" s="670"/>
      <c r="H9" s="670"/>
      <c r="I9" s="673"/>
      <c r="J9" s="674"/>
      <c r="L9" s="702"/>
    </row>
    <row r="10" spans="1:19" ht="15" customHeight="1" x14ac:dyDescent="0.3">
      <c r="A10" s="698" t="s">
        <v>2989</v>
      </c>
      <c r="B10" s="631" t="s">
        <v>2996</v>
      </c>
      <c r="C10" s="631"/>
      <c r="D10" s="631"/>
      <c r="E10" s="642" t="s">
        <v>3035</v>
      </c>
      <c r="F10" s="642" t="s">
        <v>2991</v>
      </c>
      <c r="G10" s="642" t="s">
        <v>2990</v>
      </c>
      <c r="H10" s="642" t="s">
        <v>3010</v>
      </c>
      <c r="I10" s="522" t="s">
        <v>3430</v>
      </c>
      <c r="J10" s="498" t="s">
        <v>3431</v>
      </c>
      <c r="L10" s="702"/>
    </row>
    <row r="11" spans="1:19" ht="15" customHeight="1" x14ac:dyDescent="0.3">
      <c r="A11" s="699"/>
      <c r="B11" s="633"/>
      <c r="C11" s="633"/>
      <c r="D11" s="633"/>
      <c r="E11" s="643"/>
      <c r="F11" s="643"/>
      <c r="G11" s="643"/>
      <c r="H11" s="643"/>
      <c r="I11" s="524"/>
      <c r="J11" s="500"/>
      <c r="L11" s="702"/>
    </row>
    <row r="12" spans="1:19" ht="15" customHeight="1" x14ac:dyDescent="0.3">
      <c r="A12" s="700"/>
      <c r="B12" s="635"/>
      <c r="C12" s="635"/>
      <c r="D12" s="635"/>
      <c r="E12" s="644"/>
      <c r="F12" s="643"/>
      <c r="G12" s="644"/>
      <c r="H12" s="644"/>
      <c r="I12" s="524"/>
      <c r="J12" s="500"/>
      <c r="L12" s="702"/>
    </row>
    <row r="13" spans="1:19" ht="15" customHeight="1" x14ac:dyDescent="0.3">
      <c r="A13" s="109">
        <f>Sheet1!A256</f>
        <v>153020130000</v>
      </c>
      <c r="B13" s="626" t="str">
        <f>IFERROR(VLOOKUP(A13,Sheet1!$A$4:$H$2722,5,0),"-")</f>
        <v xml:space="preserve">Profil CD 60/3000 KN </v>
      </c>
      <c r="C13" s="627" t="e">
        <f>VLOOKUP(#REF!,Sheet1!$A$4:$H$2722,7,1)</f>
        <v>#REF!</v>
      </c>
      <c r="D13" s="628" t="e">
        <f>VLOOKUP(#REF!,Sheet1!$A$4:$H$2722,7,1)</f>
        <v>#REF!</v>
      </c>
      <c r="E13" s="30" t="str">
        <f>IFERROR(VLOOKUP(A13,Sheet1!$A$4:$N$2722,7,1),"-")</f>
        <v xml:space="preserve">ml </v>
      </c>
      <c r="F13" s="58">
        <f>IFERROR(VLOOKUP(A13,Sheet1!$A$4:$N$2722,9,1),"-")</f>
        <v>0.6</v>
      </c>
      <c r="G13" s="60">
        <f>IFERROR(VLOOKUP(A13,Sheet1!$A$4:$N$2722,10,1),"-")</f>
        <v>60</v>
      </c>
      <c r="H13" s="46">
        <f>IFERROR(VLOOKUP(A13,Sheet1!$A$4:$N$2722,11,1),"-")</f>
        <v>3000</v>
      </c>
      <c r="I13" s="128">
        <f>IFERROR(VLOOKUP($A13,Sheet1!$A$4:$H$2722,8,1),"-")</f>
        <v>5.82</v>
      </c>
      <c r="J13" s="26">
        <f>I13-(I13*Cuprins!$H$14)</f>
        <v>5.82</v>
      </c>
      <c r="K13" s="8"/>
      <c r="L13" s="702"/>
    </row>
    <row r="14" spans="1:19" ht="15" customHeight="1" x14ac:dyDescent="0.3">
      <c r="A14" s="107">
        <f>Sheet1!A257</f>
        <v>153020140000</v>
      </c>
      <c r="B14" s="593" t="str">
        <f>IFERROR(VLOOKUP(A14,Sheet1!$A$4:$H$2722,5,0),"-")</f>
        <v>Profil CD 60/4000 KN</v>
      </c>
      <c r="C14" s="593" t="e">
        <f>VLOOKUP(#REF!,Sheet1!$A$4:$H$2722,7,1)</f>
        <v>#REF!</v>
      </c>
      <c r="D14" s="593" t="e">
        <f>VLOOKUP(#REF!,Sheet1!$A$4:$H$2722,7,1)</f>
        <v>#REF!</v>
      </c>
      <c r="E14" s="20" t="str">
        <f>IFERROR(VLOOKUP(A14,Sheet1!$A$4:$N$2722,7,1),"-")</f>
        <v xml:space="preserve">ml </v>
      </c>
      <c r="F14" s="38">
        <f>IFERROR(VLOOKUP(A14,Sheet1!$A$4:$N$2722,9,1),"-")</f>
        <v>0.6</v>
      </c>
      <c r="G14" s="38">
        <f>IFERROR(VLOOKUP(A14,Sheet1!$A$4:$N$2722,10,1),"-")</f>
        <v>60</v>
      </c>
      <c r="H14" s="38">
        <f>IFERROR(VLOOKUP(A14,Sheet1!$A$4:$N$2722,11,1),"-")</f>
        <v>4000</v>
      </c>
      <c r="I14" s="129">
        <f>IFERROR(VLOOKUP($A14,Sheet1!$A$4:$H$2722,8,1),"-")</f>
        <v>5.82</v>
      </c>
      <c r="J14" s="25">
        <f>I14-(I14*Cuprins!$H$14)</f>
        <v>5.82</v>
      </c>
      <c r="L14" s="702"/>
    </row>
    <row r="15" spans="1:19" ht="15" customHeight="1" x14ac:dyDescent="0.3">
      <c r="A15" s="105">
        <f>Sheet1!A258</f>
        <v>153020230000</v>
      </c>
      <c r="B15" s="594" t="str">
        <f>IFERROR(VLOOKUP(A15,Sheet1!$A$4:$H$2722,5,0),"-")</f>
        <v>Profil UD 28/3000 KN</v>
      </c>
      <c r="C15" s="595" t="e">
        <f>VLOOKUP(#REF!,Sheet1!$A$4:$H$2722,7,1)</f>
        <v>#REF!</v>
      </c>
      <c r="D15" s="596" t="e">
        <f>VLOOKUP(#REF!,Sheet1!$A$4:$H$2722,7,1)</f>
        <v>#REF!</v>
      </c>
      <c r="E15" s="31" t="str">
        <f>IFERROR(VLOOKUP(A15,Sheet1!$A$4:$N$2722,7,1),"-")</f>
        <v xml:space="preserve">ml </v>
      </c>
      <c r="F15" s="39">
        <f>IFERROR(VLOOKUP(A15,Sheet1!$A$4:$N$2722,9,1),"-")</f>
        <v>0.6</v>
      </c>
      <c r="G15" s="58">
        <f>IFERROR(VLOOKUP(A15,Sheet1!$A$4:$N$2722,10,1),"-")</f>
        <v>28</v>
      </c>
      <c r="H15" s="39">
        <f>IFERROR(VLOOKUP(A15,Sheet1!$A$4:$N$2722,11,1),"-")</f>
        <v>3000</v>
      </c>
      <c r="I15" s="130">
        <f>IFERROR(VLOOKUP($A15,Sheet1!$A$4:$H$2722,8,1),"-")</f>
        <v>3.84</v>
      </c>
      <c r="J15" s="26">
        <f>I15-(I15*Cuprins!$H$14)</f>
        <v>3.84</v>
      </c>
      <c r="L15" s="702"/>
    </row>
    <row r="16" spans="1:19" ht="15" customHeight="1" x14ac:dyDescent="0.3">
      <c r="A16" s="107">
        <f>Sheet1!A259</f>
        <v>153020330000</v>
      </c>
      <c r="B16" s="593" t="str">
        <f>IFERROR(VLOOKUP(A16,Sheet1!$A$4:$H$2722,5,0),"-")</f>
        <v>Profil CW 50/3000 KN</v>
      </c>
      <c r="C16" s="593" t="e">
        <f>VLOOKUP(#REF!,Sheet1!$A$4:$H$2722,7,1)</f>
        <v>#REF!</v>
      </c>
      <c r="D16" s="593" t="e">
        <f>VLOOKUP(#REF!,Sheet1!$A$4:$H$2722,7,1)</f>
        <v>#REF!</v>
      </c>
      <c r="E16" s="20" t="str">
        <f>IFERROR(VLOOKUP(A16,Sheet1!$A$4:$N$2722,7,1),"-")</f>
        <v xml:space="preserve">ml </v>
      </c>
      <c r="F16" s="38">
        <f>IFERROR(VLOOKUP(A16,Sheet1!$A$4:$N$2722,9,1),"-")</f>
        <v>6</v>
      </c>
      <c r="G16" s="38">
        <f>IFERROR(VLOOKUP(A16,Sheet1!$A$4:$N$2722,10,1),"-")</f>
        <v>50</v>
      </c>
      <c r="H16" s="38">
        <f>IFERROR(VLOOKUP(A16,Sheet1!$A$4:$N$2722,11,1),"-")</f>
        <v>3000</v>
      </c>
      <c r="I16" s="129">
        <f>IFERROR(VLOOKUP($A16,Sheet1!$A$4:$H$2722,8,1),"-")</f>
        <v>7.57</v>
      </c>
      <c r="J16" s="25">
        <f>I16-(I16*Cuprins!$H$14)</f>
        <v>7.57</v>
      </c>
      <c r="L16" s="702"/>
      <c r="S16" s="450"/>
    </row>
    <row r="17" spans="1:12" ht="15" customHeight="1" x14ac:dyDescent="0.3">
      <c r="A17" s="105">
        <f>Sheet1!A260</f>
        <v>153020340000</v>
      </c>
      <c r="B17" s="594" t="str">
        <f>IFERROR(VLOOKUP(A17,Sheet1!$A$4:$H$2722,5,0),"-")</f>
        <v>Profil CW 50/4000 KN</v>
      </c>
      <c r="C17" s="595" t="e">
        <f>VLOOKUP(#REF!,Sheet1!$A$4:$H$2722,7,1)</f>
        <v>#REF!</v>
      </c>
      <c r="D17" s="596" t="e">
        <f>VLOOKUP(#REF!,Sheet1!$A$4:$H$2722,7,1)</f>
        <v>#REF!</v>
      </c>
      <c r="E17" s="31" t="str">
        <f>IFERROR(VLOOKUP(A17,Sheet1!$A$4:$N$2722,7,1),"-")</f>
        <v xml:space="preserve">ml </v>
      </c>
      <c r="F17" s="39">
        <f>IFERROR(VLOOKUP(A17,Sheet1!$A$4:$N$2722,9,1),"-")</f>
        <v>0.6</v>
      </c>
      <c r="G17" s="58">
        <f>IFERROR(VLOOKUP(A17,Sheet1!$A$4:$N$2722,10,1),"-")</f>
        <v>50</v>
      </c>
      <c r="H17" s="39">
        <f>IFERROR(VLOOKUP(A17,Sheet1!$A$4:$N$2722,11,1),"-")</f>
        <v>4000</v>
      </c>
      <c r="I17" s="130">
        <f>IFERROR(VLOOKUP($A17,Sheet1!$A$4:$H$2722,8,1),"-")</f>
        <v>7.57</v>
      </c>
      <c r="J17" s="26">
        <f>I17-(I17*Cuprins!$H$14)</f>
        <v>7.57</v>
      </c>
      <c r="K17" s="7"/>
      <c r="L17" s="494">
        <f>OSB!L17+1</f>
        <v>22</v>
      </c>
    </row>
    <row r="18" spans="1:12" ht="15" customHeight="1" x14ac:dyDescent="0.3">
      <c r="A18" s="107">
        <f>Sheet1!A261</f>
        <v>153020430000</v>
      </c>
      <c r="B18" s="593" t="str">
        <f>IFERROR(VLOOKUP(A18,Sheet1!$A$4:$H$2722,5,0),"-")</f>
        <v>Profil CW 75/3000 KN</v>
      </c>
      <c r="C18" s="593" t="e">
        <f>VLOOKUP(#REF!,Sheet1!$A$4:$H$2722,7,1)</f>
        <v>#REF!</v>
      </c>
      <c r="D18" s="593" t="e">
        <f>VLOOKUP(#REF!,Sheet1!$A$4:$H$2722,7,1)</f>
        <v>#REF!</v>
      </c>
      <c r="E18" s="20" t="str">
        <f>IFERROR(VLOOKUP(A18,Sheet1!$A$4:$N$2722,7,1),"-")</f>
        <v xml:space="preserve">ml </v>
      </c>
      <c r="F18" s="38">
        <f>IFERROR(VLOOKUP(A18,Sheet1!$A$4:$N$2722,9,1),"-")</f>
        <v>0.6</v>
      </c>
      <c r="G18" s="38">
        <f>IFERROR(VLOOKUP(A18,Sheet1!$A$4:$N$2722,10,1),"-")</f>
        <v>75</v>
      </c>
      <c r="H18" s="38">
        <f>IFERROR(VLOOKUP(A18,Sheet1!$A$4:$N$2722,11,1),"-")</f>
        <v>3000</v>
      </c>
      <c r="I18" s="129">
        <f>IFERROR(VLOOKUP($A18,Sheet1!$A$4:$H$2722,8,1),"-")</f>
        <v>8.8699999999999992</v>
      </c>
      <c r="J18" s="25">
        <f>I18-(I18*Cuprins!$H$14)</f>
        <v>8.8699999999999992</v>
      </c>
      <c r="K18" s="9"/>
      <c r="L18" s="494"/>
    </row>
    <row r="19" spans="1:12" ht="15" customHeight="1" x14ac:dyDescent="0.3">
      <c r="A19" s="105">
        <f>Sheet1!A262</f>
        <v>153020440000</v>
      </c>
      <c r="B19" s="594" t="str">
        <f>IFERROR(VLOOKUP(A19,Sheet1!$A$4:$H$2722,5,0),"-")</f>
        <v>Profil CW 75/4000 KN</v>
      </c>
      <c r="C19" s="595" t="e">
        <f>VLOOKUP(#REF!,Sheet1!$A$4:$H$2722,7,1)</f>
        <v>#REF!</v>
      </c>
      <c r="D19" s="596" t="e">
        <f>VLOOKUP(#REF!,Sheet1!$A$4:$H$2722,7,1)</f>
        <v>#REF!</v>
      </c>
      <c r="E19" s="31" t="str">
        <f>IFERROR(VLOOKUP(A19,Sheet1!$A$4:$N$2722,7,1),"-")</f>
        <v xml:space="preserve">ml </v>
      </c>
      <c r="F19" s="39">
        <f>IFERROR(VLOOKUP(A19,Sheet1!$A$4:$N$2722,9,1),"-")</f>
        <v>0.6</v>
      </c>
      <c r="G19" s="58">
        <f>IFERROR(VLOOKUP(A19,Sheet1!$A$4:$N$2722,10,1),"-")</f>
        <v>75</v>
      </c>
      <c r="H19" s="39">
        <f>IFERROR(VLOOKUP(A19,Sheet1!$A$4:$N$2722,11,1),"-")</f>
        <v>4000</v>
      </c>
      <c r="I19" s="130">
        <f>IFERROR(VLOOKUP($A19,Sheet1!$A$4:$H$2722,8,1),"-")</f>
        <v>8.8699999999999992</v>
      </c>
      <c r="J19" s="26">
        <f>I19-(I19*Cuprins!$H$14)</f>
        <v>8.8699999999999992</v>
      </c>
      <c r="L19" s="701" t="s">
        <v>3001</v>
      </c>
    </row>
    <row r="20" spans="1:12" ht="15" customHeight="1" x14ac:dyDescent="0.3">
      <c r="A20" s="107">
        <f>Sheet1!A263</f>
        <v>153020530000</v>
      </c>
      <c r="B20" s="593" t="str">
        <f>IFERROR(VLOOKUP(A20,Sheet1!$A$4:$H$2722,5,0),"-")</f>
        <v>Profil CW 100/3000 KN</v>
      </c>
      <c r="C20" s="593" t="e">
        <f>VLOOKUP(#REF!,Sheet1!$A$4:$H$2722,7,1)</f>
        <v>#REF!</v>
      </c>
      <c r="D20" s="593" t="e">
        <f>VLOOKUP(#REF!,Sheet1!$A$4:$H$2722,7,1)</f>
        <v>#REF!</v>
      </c>
      <c r="E20" s="20" t="str">
        <f>IFERROR(VLOOKUP(A20,Sheet1!$A$4:$N$2722,7,1),"-")</f>
        <v xml:space="preserve">ml </v>
      </c>
      <c r="F20" s="38">
        <f>IFERROR(VLOOKUP(A20,Sheet1!$A$4:$N$2722,9,1),"-")</f>
        <v>0.6</v>
      </c>
      <c r="G20" s="38">
        <f>IFERROR(VLOOKUP(A20,Sheet1!$A$4:$N$2722,10,1),"-")</f>
        <v>100</v>
      </c>
      <c r="H20" s="38">
        <f>IFERROR(VLOOKUP(A20,Sheet1!$A$4:$N$2722,11,1),"-")</f>
        <v>3000</v>
      </c>
      <c r="I20" s="129">
        <f>IFERROR(VLOOKUP($A20,Sheet1!$A$4:$H$2722,8,1),"-")</f>
        <v>10</v>
      </c>
      <c r="J20" s="25">
        <f>I20-(I20*Cuprins!$H$14)</f>
        <v>10</v>
      </c>
      <c r="K20" s="9"/>
      <c r="L20" s="701"/>
    </row>
    <row r="21" spans="1:12" ht="15" customHeight="1" x14ac:dyDescent="0.3">
      <c r="A21" s="105">
        <f>Sheet1!A264</f>
        <v>153020540000</v>
      </c>
      <c r="B21" s="594" t="str">
        <f>IFERROR(VLOOKUP(A21,Sheet1!$A$4:$H$2722,5,0),"-")</f>
        <v>Profil CW 100/4000 KN</v>
      </c>
      <c r="C21" s="595" t="e">
        <f>VLOOKUP(#REF!,Sheet1!$A$4:$H$2722,7,1)</f>
        <v>#REF!</v>
      </c>
      <c r="D21" s="596" t="e">
        <f>VLOOKUP(#REF!,Sheet1!$A$4:$H$2722,7,1)</f>
        <v>#REF!</v>
      </c>
      <c r="E21" s="31" t="str">
        <f>IFERROR(VLOOKUP(A21,Sheet1!$A$4:$N$2722,7,1),"-")</f>
        <v xml:space="preserve">ml </v>
      </c>
      <c r="F21" s="39">
        <f>IFERROR(VLOOKUP(A21,Sheet1!$A$4:$N$2722,9,1),"-")</f>
        <v>0.6</v>
      </c>
      <c r="G21" s="58">
        <f>IFERROR(VLOOKUP(A21,Sheet1!$A$4:$N$2722,10,1),"-")</f>
        <v>100</v>
      </c>
      <c r="H21" s="39">
        <f>IFERROR(VLOOKUP(A21,Sheet1!$A$4:$N$2722,11,1),"-")</f>
        <v>4000</v>
      </c>
      <c r="I21" s="130">
        <f>IFERROR(VLOOKUP($A21,Sheet1!$A$4:$H$2722,8,1),"-")</f>
        <v>10</v>
      </c>
      <c r="J21" s="26">
        <f>I21-(I21*Cuprins!$H$14)</f>
        <v>10</v>
      </c>
      <c r="K21" s="9"/>
      <c r="L21" s="701"/>
    </row>
    <row r="22" spans="1:12" ht="15" customHeight="1" x14ac:dyDescent="0.3">
      <c r="A22" s="107">
        <f>Sheet1!A265</f>
        <v>153020640000</v>
      </c>
      <c r="B22" s="593" t="str">
        <f>IFERROR(VLOOKUP(A22,Sheet1!$A$4:$H$2722,5,0),"-")</f>
        <v>Profil UW 50/4000 KN</v>
      </c>
      <c r="C22" s="593" t="e">
        <f>VLOOKUP(#REF!,Sheet1!$A$4:$H$2722,7,1)</f>
        <v>#REF!</v>
      </c>
      <c r="D22" s="593" t="e">
        <f>VLOOKUP(#REF!,Sheet1!$A$4:$H$2722,7,1)</f>
        <v>#REF!</v>
      </c>
      <c r="E22" s="20" t="str">
        <f>IFERROR(VLOOKUP(A22,Sheet1!$A$4:$N$2722,7,1),"-")</f>
        <v xml:space="preserve">ml </v>
      </c>
      <c r="F22" s="38">
        <f>IFERROR(VLOOKUP(A22,Sheet1!$A$4:$N$2722,9,1),"-")</f>
        <v>0.6</v>
      </c>
      <c r="G22" s="38">
        <f>IFERROR(VLOOKUP(A22,Sheet1!$A$4:$N$2722,10,1),"-")</f>
        <v>50</v>
      </c>
      <c r="H22" s="38">
        <f>IFERROR(VLOOKUP(A22,Sheet1!$A$4:$N$2722,11,1),"-")</f>
        <v>4000</v>
      </c>
      <c r="I22" s="129">
        <f>IFERROR(VLOOKUP($A22,Sheet1!$A$4:$H$2722,8,1),"-")</f>
        <v>6.21</v>
      </c>
      <c r="J22" s="25">
        <f>I22-(I22*Cuprins!$H$14)</f>
        <v>6.21</v>
      </c>
      <c r="K22" s="9"/>
      <c r="L22" s="701"/>
    </row>
    <row r="23" spans="1:12" ht="15" customHeight="1" x14ac:dyDescent="0.3">
      <c r="A23" s="105">
        <f>Sheet1!A266</f>
        <v>153020740000</v>
      </c>
      <c r="B23" s="594" t="str">
        <f>IFERROR(VLOOKUP(A23,Sheet1!$A$4:$H$2722,5,0),"-")</f>
        <v>Profil UW 75/4000 KN</v>
      </c>
      <c r="C23" s="595" t="e">
        <f>VLOOKUP(#REF!,Sheet1!$A$4:$H$2722,7,1)</f>
        <v>#REF!</v>
      </c>
      <c r="D23" s="596" t="e">
        <f>VLOOKUP(#REF!,Sheet1!$A$4:$H$2722,7,1)</f>
        <v>#REF!</v>
      </c>
      <c r="E23" s="31" t="str">
        <f>IFERROR(VLOOKUP(A23,Sheet1!$A$4:$N$2722,7,1),"-")</f>
        <v xml:space="preserve">ml </v>
      </c>
      <c r="F23" s="39">
        <f>IFERROR(VLOOKUP(A23,Sheet1!$A$4:$N$2722,9,1),"-")</f>
        <v>0.6</v>
      </c>
      <c r="G23" s="58">
        <f>IFERROR(VLOOKUP(A23,Sheet1!$A$4:$N$2722,10,1),"-")</f>
        <v>75</v>
      </c>
      <c r="H23" s="39">
        <f>IFERROR(VLOOKUP(A23,Sheet1!$A$4:$N$2722,11,1),"-")</f>
        <v>4000</v>
      </c>
      <c r="I23" s="130">
        <f>IFERROR(VLOOKUP($A23,Sheet1!$A$4:$H$2722,8,1),"-")</f>
        <v>7.57</v>
      </c>
      <c r="J23" s="26">
        <f>I23-(I23*Cuprins!$H$14)</f>
        <v>7.57</v>
      </c>
      <c r="K23" s="9"/>
      <c r="L23" s="701"/>
    </row>
    <row r="24" spans="1:12" ht="15" customHeight="1" x14ac:dyDescent="0.3">
      <c r="A24" s="108">
        <f>Sheet1!A267</f>
        <v>153020840000</v>
      </c>
      <c r="B24" s="609" t="str">
        <f>IFERROR(VLOOKUP(A24,Sheet1!$A$4:$H$2722,5,0),"-")</f>
        <v>Profil UW 100/4000 KN</v>
      </c>
      <c r="C24" s="609" t="e">
        <f>VLOOKUP(#REF!,Sheet1!$A$4:$H$2722,7,1)</f>
        <v>#REF!</v>
      </c>
      <c r="D24" s="609" t="e">
        <f>VLOOKUP(#REF!,Sheet1!$A$4:$H$2722,7,1)</f>
        <v>#REF!</v>
      </c>
      <c r="E24" s="27" t="str">
        <f>IFERROR(VLOOKUP(A24,Sheet1!$A$4:$N$2722,7,1),"-")</f>
        <v xml:space="preserve">ml </v>
      </c>
      <c r="F24" s="35">
        <f>IFERROR(VLOOKUP(A24,Sheet1!$A$4:$N$2722,9,1),"-")</f>
        <v>0.6</v>
      </c>
      <c r="G24" s="35">
        <f>IFERROR(VLOOKUP(A24,Sheet1!$A$4:$N$2722,10,1),"-")</f>
        <v>100</v>
      </c>
      <c r="H24" s="35">
        <f>IFERROR(VLOOKUP(A24,Sheet1!$A$4:$N$2722,11,1),"-")</f>
        <v>4000</v>
      </c>
      <c r="I24" s="131">
        <f>IFERROR(VLOOKUP($A24,Sheet1!$A$4:$H$2722,8,1),"-")</f>
        <v>8.99</v>
      </c>
      <c r="J24" s="29">
        <f>I24-(I24*Cuprins!$H$14)</f>
        <v>8.99</v>
      </c>
      <c r="K24" s="9"/>
      <c r="L24" s="701"/>
    </row>
    <row r="25" spans="1:12" ht="15" customHeight="1" x14ac:dyDescent="0.3">
      <c r="A25" s="13"/>
      <c r="C25" s="13"/>
      <c r="D25" s="13"/>
      <c r="E25" s="13"/>
      <c r="F25" s="13"/>
      <c r="H25" s="13"/>
      <c r="I25" s="139"/>
      <c r="J25" s="13"/>
      <c r="K25" s="9"/>
      <c r="L25" s="701"/>
    </row>
    <row r="26" spans="1:12" ht="15" customHeight="1" x14ac:dyDescent="0.3">
      <c r="A26" s="667"/>
      <c r="B26" s="669" t="s">
        <v>3093</v>
      </c>
      <c r="C26" s="669"/>
      <c r="D26" s="669"/>
      <c r="E26" s="669"/>
      <c r="F26" s="669"/>
      <c r="G26" s="669"/>
      <c r="H26" s="669"/>
      <c r="I26" s="671"/>
      <c r="J26" s="672"/>
      <c r="L26" s="701"/>
    </row>
    <row r="27" spans="1:12" ht="15" customHeight="1" x14ac:dyDescent="0.3">
      <c r="A27" s="668"/>
      <c r="B27" s="670"/>
      <c r="C27" s="670"/>
      <c r="D27" s="670"/>
      <c r="E27" s="670"/>
      <c r="F27" s="670"/>
      <c r="G27" s="670"/>
      <c r="H27" s="670"/>
      <c r="I27" s="673"/>
      <c r="J27" s="674"/>
      <c r="L27" s="701"/>
    </row>
    <row r="28" spans="1:12" ht="15" customHeight="1" x14ac:dyDescent="0.3">
      <c r="A28" s="698" t="s">
        <v>2989</v>
      </c>
      <c r="B28" s="631" t="s">
        <v>2996</v>
      </c>
      <c r="C28" s="631"/>
      <c r="D28" s="631"/>
      <c r="E28" s="642" t="s">
        <v>3035</v>
      </c>
      <c r="F28" s="642" t="s">
        <v>2991</v>
      </c>
      <c r="G28" s="642" t="s">
        <v>2990</v>
      </c>
      <c r="H28" s="642" t="s">
        <v>3010</v>
      </c>
      <c r="I28" s="522" t="s">
        <v>3430</v>
      </c>
      <c r="J28" s="498" t="s">
        <v>3431</v>
      </c>
      <c r="L28" s="701"/>
    </row>
    <row r="29" spans="1:12" ht="15" customHeight="1" x14ac:dyDescent="0.3">
      <c r="A29" s="699"/>
      <c r="B29" s="633"/>
      <c r="C29" s="633"/>
      <c r="D29" s="633"/>
      <c r="E29" s="643"/>
      <c r="F29" s="643"/>
      <c r="G29" s="643"/>
      <c r="H29" s="643"/>
      <c r="I29" s="524"/>
      <c r="J29" s="500"/>
      <c r="K29" s="7"/>
      <c r="L29" s="701"/>
    </row>
    <row r="30" spans="1:12" ht="15" customHeight="1" x14ac:dyDescent="0.3">
      <c r="A30" s="700"/>
      <c r="B30" s="635"/>
      <c r="C30" s="635"/>
      <c r="D30" s="635"/>
      <c r="E30" s="644"/>
      <c r="F30" s="643"/>
      <c r="G30" s="644"/>
      <c r="H30" s="644"/>
      <c r="I30" s="524"/>
      <c r="J30" s="500"/>
      <c r="L30" s="701"/>
    </row>
    <row r="31" spans="1:12" ht="15" customHeight="1" x14ac:dyDescent="0.3">
      <c r="A31" s="109">
        <f>Sheet1!A311</f>
        <v>154020330000</v>
      </c>
      <c r="B31" s="626" t="str">
        <f>IFERROR(VLOOKUP(A31,Sheet1!$A$4:$H$2722,5,0),"-")</f>
        <v>Profil UA 50/3000 KN</v>
      </c>
      <c r="C31" s="627" t="e">
        <f>VLOOKUP(#REF!,Sheet1!$A$4:$H$2722,7,1)</f>
        <v>#REF!</v>
      </c>
      <c r="D31" s="628" t="e">
        <f>VLOOKUP(#REF!,Sheet1!$A$4:$H$2722,7,1)</f>
        <v>#REF!</v>
      </c>
      <c r="E31" s="30" t="str">
        <f>IFERROR(VLOOKUP(A31,Sheet1!$A$4:$N$2722,7,1),"-")</f>
        <v xml:space="preserve">ml </v>
      </c>
      <c r="F31" s="58">
        <f>IFERROR(VLOOKUP(A31,Sheet1!$A$4:$N$2722,9,1),"-")</f>
        <v>2</v>
      </c>
      <c r="G31" s="60">
        <f>IFERROR(VLOOKUP(A31,Sheet1!$A$4:$N$2722,10,1),"-")</f>
        <v>50</v>
      </c>
      <c r="H31" s="46">
        <f>IFERROR(VLOOKUP(A31,Sheet1!$A$4:$N$2722,11,1),"-")</f>
        <v>3000</v>
      </c>
      <c r="I31" s="128">
        <f>IFERROR(VLOOKUP($A31,Sheet1!$A$4:$H$2722,8,1),"-")</f>
        <v>19.96</v>
      </c>
      <c r="J31" s="26">
        <f>I31-(I31*Cuprins!$H$14)</f>
        <v>19.96</v>
      </c>
      <c r="L31" s="701"/>
    </row>
    <row r="32" spans="1:12" ht="15" customHeight="1" x14ac:dyDescent="0.3">
      <c r="A32" s="107">
        <f>Sheet1!A312</f>
        <v>154020340000</v>
      </c>
      <c r="B32" s="593" t="str">
        <f>IFERROR(VLOOKUP(A32,Sheet1!$A$4:$H$2722,5,0),"-")</f>
        <v>Profil UA 50/4000/KN</v>
      </c>
      <c r="C32" s="593" t="e">
        <f>VLOOKUP(#REF!,Sheet1!$A$4:$H$2722,7,1)</f>
        <v>#REF!</v>
      </c>
      <c r="D32" s="593" t="e">
        <f>VLOOKUP(#REF!,Sheet1!$A$4:$H$2722,7,1)</f>
        <v>#REF!</v>
      </c>
      <c r="E32" s="20" t="str">
        <f>IFERROR(VLOOKUP(A32,Sheet1!$A$4:$N$2722,7,1),"-")</f>
        <v xml:space="preserve">ml </v>
      </c>
      <c r="F32" s="38">
        <f>IFERROR(VLOOKUP(A32,Sheet1!$A$4:$N$2722,9,1),"-")</f>
        <v>2</v>
      </c>
      <c r="G32" s="38">
        <f>IFERROR(VLOOKUP(A32,Sheet1!$A$4:$N$2722,10,1),"-")</f>
        <v>50</v>
      </c>
      <c r="H32" s="38">
        <f>IFERROR(VLOOKUP(A32,Sheet1!$A$4:$N$2722,11,1),"-")</f>
        <v>4000</v>
      </c>
      <c r="I32" s="129">
        <f>IFERROR(VLOOKUP($A32,Sheet1!$A$4:$H$2722,8,1),"-")</f>
        <v>19.96</v>
      </c>
      <c r="J32" s="25">
        <f>I32-(I32*Cuprins!$H$14)</f>
        <v>19.96</v>
      </c>
      <c r="L32" s="701"/>
    </row>
    <row r="33" spans="1:12" ht="15" customHeight="1" x14ac:dyDescent="0.3">
      <c r="A33" s="105">
        <f>Sheet1!A313</f>
        <v>154020430000</v>
      </c>
      <c r="B33" s="594" t="str">
        <f>IFERROR(VLOOKUP(A33,Sheet1!$A$4:$H$2722,5,0),"-")</f>
        <v>Profil UA 75/3000/KN</v>
      </c>
      <c r="C33" s="595" t="e">
        <f>VLOOKUP(#REF!,Sheet1!$A$4:$H$2722,7,1)</f>
        <v>#REF!</v>
      </c>
      <c r="D33" s="596" t="e">
        <f>VLOOKUP(#REF!,Sheet1!$A$4:$H$2722,7,1)</f>
        <v>#REF!</v>
      </c>
      <c r="E33" s="31" t="str">
        <f>IFERROR(VLOOKUP(A33,Sheet1!$A$4:$N$2722,7,1),"-")</f>
        <v xml:space="preserve">ml </v>
      </c>
      <c r="F33" s="39">
        <f>IFERROR(VLOOKUP(A33,Sheet1!$A$4:$N$2722,9,1),"-")</f>
        <v>2</v>
      </c>
      <c r="G33" s="58">
        <f>IFERROR(VLOOKUP(A33,Sheet1!$A$4:$N$2722,10,1),"-")</f>
        <v>75</v>
      </c>
      <c r="H33" s="39">
        <f>IFERROR(VLOOKUP(A33,Sheet1!$A$4:$N$2722,11,1),"-")</f>
        <v>3000</v>
      </c>
      <c r="I33" s="130">
        <f>IFERROR(VLOOKUP($A33,Sheet1!$A$4:$H$2722,8,1),"-")</f>
        <v>23.4</v>
      </c>
      <c r="J33" s="26">
        <f>I33-(I33*Cuprins!$H$14)</f>
        <v>23.4</v>
      </c>
      <c r="L33" s="701"/>
    </row>
    <row r="34" spans="1:12" ht="15" customHeight="1" x14ac:dyDescent="0.3">
      <c r="A34" s="107">
        <f>Sheet1!A314</f>
        <v>154020440000</v>
      </c>
      <c r="B34" s="593" t="str">
        <f>IFERROR(VLOOKUP(A34,Sheet1!$A$4:$H$2722,5,0),"-")</f>
        <v>Profil UA 75/4000/KN</v>
      </c>
      <c r="C34" s="593" t="e">
        <f>VLOOKUP(#REF!,Sheet1!$A$4:$H$2722,7,1)</f>
        <v>#REF!</v>
      </c>
      <c r="D34" s="593" t="e">
        <f>VLOOKUP(#REF!,Sheet1!$A$4:$H$2722,7,1)</f>
        <v>#REF!</v>
      </c>
      <c r="E34" s="20" t="str">
        <f>IFERROR(VLOOKUP(A34,Sheet1!$A$4:$N$2722,7,1),"-")</f>
        <v xml:space="preserve">ml </v>
      </c>
      <c r="F34" s="38">
        <f>IFERROR(VLOOKUP(A34,Sheet1!$A$4:$N$2722,9,1),"-")</f>
        <v>2</v>
      </c>
      <c r="G34" s="38">
        <f>IFERROR(VLOOKUP(A34,Sheet1!$A$4:$N$2722,10,1),"-")</f>
        <v>75</v>
      </c>
      <c r="H34" s="38">
        <f>IFERROR(VLOOKUP(A34,Sheet1!$A$4:$N$2722,11,1),"-")</f>
        <v>4000</v>
      </c>
      <c r="I34" s="129">
        <f>IFERROR(VLOOKUP($A34,Sheet1!$A$4:$H$2722,8,1),"-")</f>
        <v>23.4</v>
      </c>
      <c r="J34" s="25">
        <f>I34-(I34*Cuprins!$H$14)</f>
        <v>23.4</v>
      </c>
      <c r="L34" s="701"/>
    </row>
    <row r="35" spans="1:12" ht="15" customHeight="1" x14ac:dyDescent="0.3">
      <c r="A35" s="105">
        <f>Sheet1!A315</f>
        <v>154020530000</v>
      </c>
      <c r="B35" s="594" t="str">
        <f>IFERROR(VLOOKUP(A35,Sheet1!$A$4:$H$2722,5,0),"-")</f>
        <v>Profil UA 100/3000/KN</v>
      </c>
      <c r="C35" s="595" t="e">
        <f>VLOOKUP(#REF!,Sheet1!$A$4:$H$2722,7,1)</f>
        <v>#REF!</v>
      </c>
      <c r="D35" s="596" t="e">
        <f>VLOOKUP(#REF!,Sheet1!$A$4:$H$2722,7,1)</f>
        <v>#REF!</v>
      </c>
      <c r="E35" s="31" t="str">
        <f>IFERROR(VLOOKUP(A35,Sheet1!$A$4:$N$2722,7,1),"-")</f>
        <v xml:space="preserve">ml </v>
      </c>
      <c r="F35" s="39">
        <f>IFERROR(VLOOKUP(A35,Sheet1!$A$4:$N$2722,9,1),"-")</f>
        <v>2</v>
      </c>
      <c r="G35" s="58">
        <f>IFERROR(VLOOKUP(A35,Sheet1!$A$4:$N$2722,10,1),"-")</f>
        <v>100</v>
      </c>
      <c r="H35" s="39">
        <f>IFERROR(VLOOKUP(A35,Sheet1!$A$4:$N$2722,11,1),"-")</f>
        <v>3000</v>
      </c>
      <c r="I35" s="130">
        <f>IFERROR(VLOOKUP($A35,Sheet1!$A$4:$H$2722,8,1),"-")</f>
        <v>27.53</v>
      </c>
      <c r="J35" s="26">
        <f>I35-(I35*Cuprins!$H$14)</f>
        <v>27.53</v>
      </c>
      <c r="K35" s="9"/>
      <c r="L35" s="701"/>
    </row>
    <row r="36" spans="1:12" ht="15" customHeight="1" x14ac:dyDescent="0.3">
      <c r="A36" s="108">
        <f>Sheet1!A316</f>
        <v>154020540000</v>
      </c>
      <c r="B36" s="609" t="str">
        <f>IFERROR(VLOOKUP(A36,Sheet1!$A$4:$H$2722,5,0),"-")</f>
        <v>Profil UA 100/4000 KN</v>
      </c>
      <c r="C36" s="609" t="e">
        <f>VLOOKUP(#REF!,Sheet1!$A$4:$H$2722,7,1)</f>
        <v>#REF!</v>
      </c>
      <c r="D36" s="609" t="e">
        <f>VLOOKUP(#REF!,Sheet1!$A$4:$H$2722,7,1)</f>
        <v>#REF!</v>
      </c>
      <c r="E36" s="27" t="str">
        <f>IFERROR(VLOOKUP(A36,Sheet1!$A$4:$N$2722,7,1),"-")</f>
        <v xml:space="preserve">ml </v>
      </c>
      <c r="F36" s="35">
        <f>IFERROR(VLOOKUP(A36,Sheet1!$A$4:$N$2722,9,1),"-")</f>
        <v>2</v>
      </c>
      <c r="G36" s="35">
        <f>IFERROR(VLOOKUP(A36,Sheet1!$A$4:$N$2722,10,1),"-")</f>
        <v>100</v>
      </c>
      <c r="H36" s="35">
        <f>IFERROR(VLOOKUP(A36,Sheet1!$A$4:$N$2722,11,1),"-")</f>
        <v>4000</v>
      </c>
      <c r="I36" s="131">
        <f>IFERROR(VLOOKUP($A36,Sheet1!$A$4:$H$2722,8,1),"-")</f>
        <v>27.53</v>
      </c>
      <c r="J36" s="29">
        <f>I36-(I36*Cuprins!$H$14)</f>
        <v>27.53</v>
      </c>
      <c r="L36" s="701"/>
    </row>
    <row r="37" spans="1:12" ht="15" customHeight="1" x14ac:dyDescent="0.3">
      <c r="L37" s="701"/>
    </row>
    <row r="38" spans="1:12" ht="15" customHeight="1" x14ac:dyDescent="0.3">
      <c r="L38" s="701"/>
    </row>
    <row r="39" spans="1:12" ht="15" customHeight="1" x14ac:dyDescent="0.3">
      <c r="K39" s="7"/>
      <c r="L39" s="701"/>
    </row>
    <row r="40" spans="1:12" ht="15" customHeight="1" x14ac:dyDescent="0.3">
      <c r="L40" s="701"/>
    </row>
    <row r="41" spans="1:12" ht="15" customHeight="1" x14ac:dyDescent="0.3">
      <c r="L41" s="701"/>
    </row>
    <row r="42" spans="1:12" ht="15" customHeight="1" x14ac:dyDescent="0.3">
      <c r="L42" s="701"/>
    </row>
    <row r="43" spans="1:12" ht="15" customHeight="1" x14ac:dyDescent="0.3">
      <c r="L43" s="701"/>
    </row>
    <row r="44" spans="1:12" ht="15" customHeight="1" x14ac:dyDescent="0.3">
      <c r="L44" s="701"/>
    </row>
    <row r="45" spans="1:12" ht="15" customHeight="1" x14ac:dyDescent="0.3">
      <c r="L45" s="701"/>
    </row>
    <row r="46" spans="1:12" ht="15" customHeight="1" x14ac:dyDescent="0.3">
      <c r="L46" s="701"/>
    </row>
    <row r="47" spans="1:12" ht="15" customHeight="1" x14ac:dyDescent="0.3">
      <c r="L47" s="701"/>
    </row>
    <row r="48" spans="1:12" ht="15" customHeight="1" x14ac:dyDescent="0.3">
      <c r="L48" s="701"/>
    </row>
    <row r="49" spans="1:12" ht="15" customHeight="1" x14ac:dyDescent="0.3">
      <c r="L49" s="701"/>
    </row>
    <row r="50" spans="1:12" ht="15" customHeight="1" x14ac:dyDescent="0.3">
      <c r="L50" s="701"/>
    </row>
    <row r="51" spans="1:12" ht="15" customHeight="1" x14ac:dyDescent="0.3">
      <c r="L51" s="701"/>
    </row>
    <row r="52" spans="1:12" ht="15" customHeight="1" x14ac:dyDescent="0.3">
      <c r="A52" s="99"/>
      <c r="C52" s="99"/>
      <c r="J52" s="6"/>
      <c r="L52" s="701"/>
    </row>
    <row r="53" spans="1:12" ht="15" customHeight="1" x14ac:dyDescent="0.3">
      <c r="A53" s="99"/>
      <c r="C53" s="99"/>
      <c r="J53" s="6"/>
      <c r="L53" s="701"/>
    </row>
    <row r="54" spans="1:12" ht="15" customHeight="1" x14ac:dyDescent="0.3">
      <c r="A54" s="99"/>
      <c r="C54" s="99"/>
      <c r="J54" s="6"/>
      <c r="L54" s="702" t="s">
        <v>3091</v>
      </c>
    </row>
    <row r="55" spans="1:12" ht="15" customHeight="1" thickBot="1" x14ac:dyDescent="0.35">
      <c r="A55" s="181"/>
      <c r="L55" s="702"/>
    </row>
    <row r="56" spans="1:12" ht="15" customHeight="1" x14ac:dyDescent="0.3">
      <c r="A56" s="658"/>
      <c r="B56" s="661" t="s">
        <v>3092</v>
      </c>
      <c r="C56" s="661"/>
      <c r="D56" s="661"/>
      <c r="E56" s="661"/>
      <c r="F56" s="661"/>
      <c r="G56" s="661"/>
      <c r="H56" s="661"/>
      <c r="I56" s="661"/>
      <c r="J56" s="664"/>
      <c r="K56" s="7"/>
      <c r="L56" s="702"/>
    </row>
    <row r="57" spans="1:12" ht="15" customHeight="1" x14ac:dyDescent="0.3">
      <c r="A57" s="659"/>
      <c r="B57" s="662"/>
      <c r="C57" s="662"/>
      <c r="D57" s="662"/>
      <c r="E57" s="662"/>
      <c r="F57" s="662"/>
      <c r="G57" s="662"/>
      <c r="H57" s="662"/>
      <c r="I57" s="662"/>
      <c r="J57" s="665"/>
      <c r="L57" s="702"/>
    </row>
    <row r="58" spans="1:12" ht="15" customHeight="1" thickBot="1" x14ac:dyDescent="0.35">
      <c r="A58" s="660"/>
      <c r="B58" s="663"/>
      <c r="C58" s="663"/>
      <c r="D58" s="663"/>
      <c r="E58" s="663"/>
      <c r="F58" s="663"/>
      <c r="G58" s="663"/>
      <c r="H58" s="663"/>
      <c r="I58" s="663"/>
      <c r="J58" s="666"/>
      <c r="K58" s="287"/>
      <c r="L58" s="702"/>
    </row>
    <row r="59" spans="1:12" ht="15" customHeight="1" x14ac:dyDescent="0.3">
      <c r="A59" s="288"/>
      <c r="B59" s="88"/>
      <c r="C59" s="4"/>
      <c r="D59" s="4"/>
      <c r="E59" s="4"/>
      <c r="F59" s="4"/>
      <c r="G59" s="4"/>
      <c r="H59" s="5"/>
      <c r="I59" s="138"/>
      <c r="J59" s="3"/>
      <c r="L59" s="702"/>
    </row>
    <row r="60" spans="1:12" ht="15" customHeight="1" x14ac:dyDescent="0.3">
      <c r="A60" s="667"/>
      <c r="B60" s="669" t="s">
        <v>3101</v>
      </c>
      <c r="C60" s="669"/>
      <c r="D60" s="669"/>
      <c r="E60" s="669"/>
      <c r="F60" s="669"/>
      <c r="G60" s="669"/>
      <c r="H60" s="669"/>
      <c r="I60" s="671"/>
      <c r="J60" s="672"/>
      <c r="L60" s="702"/>
    </row>
    <row r="61" spans="1:12" ht="15" customHeight="1" x14ac:dyDescent="0.3">
      <c r="A61" s="668"/>
      <c r="B61" s="670"/>
      <c r="C61" s="670"/>
      <c r="D61" s="670"/>
      <c r="E61" s="670"/>
      <c r="F61" s="670"/>
      <c r="G61" s="670"/>
      <c r="H61" s="670"/>
      <c r="I61" s="673"/>
      <c r="J61" s="674"/>
      <c r="L61" s="702"/>
    </row>
    <row r="62" spans="1:12" ht="15" customHeight="1" x14ac:dyDescent="0.3">
      <c r="A62" s="698" t="s">
        <v>2989</v>
      </c>
      <c r="B62" s="631" t="s">
        <v>2996</v>
      </c>
      <c r="C62" s="631"/>
      <c r="D62" s="631"/>
      <c r="E62" s="642" t="s">
        <v>3035</v>
      </c>
      <c r="F62" s="642" t="s">
        <v>2991</v>
      </c>
      <c r="G62" s="642" t="s">
        <v>2990</v>
      </c>
      <c r="H62" s="642" t="s">
        <v>3010</v>
      </c>
      <c r="I62" s="522" t="s">
        <v>3430</v>
      </c>
      <c r="J62" s="498" t="s">
        <v>3431</v>
      </c>
      <c r="L62" s="702"/>
    </row>
    <row r="63" spans="1:12" ht="15" customHeight="1" x14ac:dyDescent="0.3">
      <c r="A63" s="699"/>
      <c r="B63" s="633"/>
      <c r="C63" s="633"/>
      <c r="D63" s="633"/>
      <c r="E63" s="643"/>
      <c r="F63" s="643"/>
      <c r="G63" s="643"/>
      <c r="H63" s="643"/>
      <c r="I63" s="524"/>
      <c r="J63" s="500"/>
      <c r="L63" s="702"/>
    </row>
    <row r="64" spans="1:12" ht="15" customHeight="1" x14ac:dyDescent="0.3">
      <c r="A64" s="700"/>
      <c r="B64" s="635"/>
      <c r="C64" s="635"/>
      <c r="D64" s="635"/>
      <c r="E64" s="644"/>
      <c r="F64" s="643"/>
      <c r="G64" s="644"/>
      <c r="H64" s="644"/>
      <c r="I64" s="524"/>
      <c r="J64" s="500"/>
      <c r="L64" s="702"/>
    </row>
    <row r="65" spans="1:12" ht="15" customHeight="1" x14ac:dyDescent="0.3">
      <c r="A65" s="109">
        <f>Sheet1!A333</f>
        <v>155020132000</v>
      </c>
      <c r="B65" s="626" t="str">
        <f>IFERROR(VLOOKUP(A65,Sheet1!$A$4:$H$2722,5,0),"-")</f>
        <v>Profil coltar AL 25x25x0,4 x 2500 Knauf</v>
      </c>
      <c r="C65" s="627" t="e">
        <f>VLOOKUP(#REF!,Sheet1!$A$4:$H$2722,7,1)</f>
        <v>#REF!</v>
      </c>
      <c r="D65" s="628" t="e">
        <f>VLOOKUP(#REF!,Sheet1!$A$4:$H$2722,7,1)</f>
        <v>#REF!</v>
      </c>
      <c r="E65" s="30" t="str">
        <f>IFERROR(VLOOKUP(A65,Sheet1!$A$4:$N$2722,7,1),"-")</f>
        <v xml:space="preserve">ml </v>
      </c>
      <c r="F65" s="58">
        <f>IFERROR(VLOOKUP(A65,Sheet1!$A$4:$N$2722,9,1),"-")</f>
        <v>0.4</v>
      </c>
      <c r="G65" s="233">
        <f>IFERROR(VLOOKUP(A65,Sheet1!$A$4:$N$2722,10,1),"-")</f>
        <v>25</v>
      </c>
      <c r="H65" s="46">
        <f>IFERROR(VLOOKUP(A65,Sheet1!$A$4:$N$2722,11,1),"-")</f>
        <v>2500</v>
      </c>
      <c r="I65" s="128">
        <f>IFERROR(VLOOKUP($A65,Sheet1!$A$4:$H$2722,8,1),"-")</f>
        <v>1.74</v>
      </c>
      <c r="J65" s="26">
        <f>I65-(I65*Cuprins!$H$14)</f>
        <v>1.74</v>
      </c>
      <c r="L65" s="702"/>
    </row>
    <row r="66" spans="1:12" ht="15" customHeight="1" x14ac:dyDescent="0.3">
      <c r="A66" s="107">
        <f>Sheet1!A334</f>
        <v>155020133000</v>
      </c>
      <c r="B66" s="593" t="str">
        <f>IFERROR(VLOOKUP(A66,Sheet1!$A$4:$H$2722,5,0),"-")</f>
        <v>Profil coltar AL 25x25x0,4 x 3000 Knauf</v>
      </c>
      <c r="C66" s="593" t="e">
        <f>VLOOKUP(#REF!,Sheet1!$A$4:$H$2722,7,1)</f>
        <v>#REF!</v>
      </c>
      <c r="D66" s="593" t="e">
        <f>VLOOKUP(#REF!,Sheet1!$A$4:$H$2722,7,1)</f>
        <v>#REF!</v>
      </c>
      <c r="E66" s="20" t="str">
        <f>IFERROR(VLOOKUP(A66,Sheet1!$A$4:$N$2722,7,1),"-")</f>
        <v xml:space="preserve">ml </v>
      </c>
      <c r="F66" s="38">
        <f>IFERROR(VLOOKUP(A66,Sheet1!$A$4:$N$2722,9,1),"-")</f>
        <v>0.4</v>
      </c>
      <c r="G66" s="242">
        <f>IFERROR(VLOOKUP(A66,Sheet1!$A$4:$N$2722,10,1),"-")</f>
        <v>25</v>
      </c>
      <c r="H66" s="38">
        <f>IFERROR(VLOOKUP(A66,Sheet1!$A$4:$N$2722,11,1),"-")</f>
        <v>3000</v>
      </c>
      <c r="I66" s="129">
        <f>IFERROR(VLOOKUP($A66,Sheet1!$A$4:$H$2722,8,1),"-")</f>
        <v>1.74</v>
      </c>
      <c r="J66" s="25">
        <f>I66-(I66*Cuprins!$H$14)</f>
        <v>1.74</v>
      </c>
      <c r="K66" s="8"/>
      <c r="L66" s="702"/>
    </row>
    <row r="67" spans="1:12" ht="15" customHeight="1" x14ac:dyDescent="0.3">
      <c r="A67" s="105">
        <f>Sheet1!A335</f>
        <v>155020141500</v>
      </c>
      <c r="B67" s="594" t="str">
        <f>IFERROR(VLOOKUP(A67,Sheet1!$A$4:$H$2722,5,0),"-")</f>
        <v>Profil pt. curburi Knaufixy G75</v>
      </c>
      <c r="C67" s="595" t="e">
        <f>VLOOKUP(#REF!,Sheet1!$A$4:$H$2722,7,1)</f>
        <v>#REF!</v>
      </c>
      <c r="D67" s="596" t="e">
        <f>VLOOKUP(#REF!,Sheet1!$A$4:$H$2722,7,1)</f>
        <v>#REF!</v>
      </c>
      <c r="E67" s="31" t="str">
        <f>IFERROR(VLOOKUP(A67,Sheet1!$A$4:$N$2722,7,1),"-")</f>
        <v xml:space="preserve">ml </v>
      </c>
      <c r="F67" s="39">
        <f>IFERROR(VLOOKUP(A67,Sheet1!$A$4:$N$2722,9,1),"-")</f>
        <v>0.6</v>
      </c>
      <c r="G67" s="232">
        <f>IFERROR(VLOOKUP(A67,Sheet1!$A$4:$N$2722,10,1),"-")</f>
        <v>75</v>
      </c>
      <c r="H67" s="39">
        <f>IFERROR(VLOOKUP(A67,Sheet1!$A$4:$N$2722,11,1),"-")</f>
        <v>3000</v>
      </c>
      <c r="I67" s="130">
        <f>IFERROR(VLOOKUP($A67,Sheet1!$A$4:$H$2722,8,1),"-")</f>
        <v>40.880000000000003</v>
      </c>
      <c r="J67" s="26">
        <f>I67-(I67*Cuprins!$H$14)</f>
        <v>40.880000000000003</v>
      </c>
      <c r="L67" s="702"/>
    </row>
    <row r="68" spans="1:12" ht="15" customHeight="1" x14ac:dyDescent="0.3">
      <c r="A68" s="107">
        <f>Sheet1!A336</f>
        <v>155020142000</v>
      </c>
      <c r="B68" s="593" t="str">
        <f>IFERROR(VLOOKUP(A68,Sheet1!$A$4:$H$2722,5,0),"-")</f>
        <v>Profil PVC curb  protectie muchii 3ml.</v>
      </c>
      <c r="C68" s="593" t="e">
        <f>VLOOKUP(#REF!,Sheet1!$A$4:$H$2722,7,1)</f>
        <v>#REF!</v>
      </c>
      <c r="D68" s="593" t="e">
        <f>VLOOKUP(#REF!,Sheet1!$A$4:$H$2722,7,1)</f>
        <v>#REF!</v>
      </c>
      <c r="E68" s="20" t="str">
        <f>IFERROR(VLOOKUP(A68,Sheet1!$A$4:$N$2722,7,1),"-")</f>
        <v xml:space="preserve">ml </v>
      </c>
      <c r="F68" s="242">
        <f>IFERROR(VLOOKUP(A68,Sheet1!$A$4:$N$2722,9,1),"-")</f>
        <v>0.4</v>
      </c>
      <c r="G68" s="242">
        <f>IFERROR(VLOOKUP(A68,Sheet1!$A$4:$N$2722,10,1),"-")</f>
        <v>25</v>
      </c>
      <c r="H68" s="38">
        <f>IFERROR(VLOOKUP(A68,Sheet1!$A$4:$N$2722,11,1),"-")</f>
        <v>3000</v>
      </c>
      <c r="I68" s="129">
        <f>IFERROR(VLOOKUP($A68,Sheet1!$A$4:$H$2722,8,1),"-")</f>
        <v>3.75</v>
      </c>
      <c r="J68" s="25">
        <f>I68-(I68*Cuprins!$H$14)</f>
        <v>3.75</v>
      </c>
      <c r="L68" s="702"/>
    </row>
    <row r="69" spans="1:12" ht="15" customHeight="1" x14ac:dyDescent="0.3">
      <c r="A69" s="105">
        <f>Sheet1!A337</f>
        <v>155020150500</v>
      </c>
      <c r="B69" s="594" t="str">
        <f>IFERROR(VLOOKUP(A69,Sheet1!$A$4:$H$2722,5,0),"-")</f>
        <v>Profil cant placa  tip L din AL.</v>
      </c>
      <c r="C69" s="595" t="e">
        <f>VLOOKUP(#REF!,Sheet1!$A$4:$H$2722,7,1)</f>
        <v>#REF!</v>
      </c>
      <c r="D69" s="596" t="e">
        <f>VLOOKUP(#REF!,Sheet1!$A$4:$H$2722,7,1)</f>
        <v>#REF!</v>
      </c>
      <c r="E69" s="31" t="str">
        <f>IFERROR(VLOOKUP(A69,Sheet1!$A$4:$N$2722,7,1),"-")</f>
        <v xml:space="preserve">ml </v>
      </c>
      <c r="F69" s="236">
        <f>IFERROR(VLOOKUP(A69,Sheet1!$A$4:$N$2722,9,1),"-")</f>
        <v>0.4</v>
      </c>
      <c r="G69" s="232">
        <f>IFERROR(VLOOKUP(A69,Sheet1!$A$4:$N$2722,10,1),"-")</f>
        <v>13</v>
      </c>
      <c r="H69" s="39">
        <f>IFERROR(VLOOKUP(A69,Sheet1!$A$4:$N$2722,11,1),"-")</f>
        <v>2750</v>
      </c>
      <c r="I69" s="130">
        <f>IFERROR(VLOOKUP($A69,Sheet1!$A$4:$H$2722,8,1),"-")</f>
        <v>169.26</v>
      </c>
      <c r="J69" s="26">
        <f>I69-(I69*Cuprins!$H$14)</f>
        <v>169.26</v>
      </c>
      <c r="L69" s="494">
        <f>L17+1</f>
        <v>23</v>
      </c>
    </row>
    <row r="70" spans="1:12" ht="15" customHeight="1" x14ac:dyDescent="0.3">
      <c r="A70" s="107">
        <f>Sheet1!A338</f>
        <v>155020151000</v>
      </c>
      <c r="B70" s="593" t="str">
        <f>IFERROR(VLOOKUP(A70,Sheet1!$A$4:$H$2722,5,0),"-")</f>
        <v>Profil PVC tip J 12,5 x 2500 Knauf</v>
      </c>
      <c r="C70" s="593" t="e">
        <f>VLOOKUP(#REF!,Sheet1!$A$4:$H$2722,7,1)</f>
        <v>#REF!</v>
      </c>
      <c r="D70" s="593" t="e">
        <f>VLOOKUP(#REF!,Sheet1!$A$4:$H$2722,7,1)</f>
        <v>#REF!</v>
      </c>
      <c r="E70" s="20" t="str">
        <f>IFERROR(VLOOKUP(A70,Sheet1!$A$4:$N$2722,7,1),"-")</f>
        <v xml:space="preserve">ml </v>
      </c>
      <c r="F70" s="242">
        <f>IFERROR(VLOOKUP(A70,Sheet1!$A$4:$N$2722,9,1),"-")</f>
        <v>12.5</v>
      </c>
      <c r="G70" s="242">
        <f>IFERROR(VLOOKUP(A70,Sheet1!$A$4:$N$2722,10,1),"-")</f>
        <v>13</v>
      </c>
      <c r="H70" s="38">
        <f>IFERROR(VLOOKUP(A70,Sheet1!$A$4:$N$2722,11,1),"-")</f>
        <v>2500</v>
      </c>
      <c r="I70" s="129">
        <f>IFERROR(VLOOKUP($A70,Sheet1!$A$4:$H$2722,8,1),"-")</f>
        <v>3.54</v>
      </c>
      <c r="J70" s="25">
        <f>I70-(I70*Cuprins!$H$14)</f>
        <v>3.54</v>
      </c>
      <c r="K70" s="7"/>
      <c r="L70" s="494"/>
    </row>
    <row r="71" spans="1:12" ht="15" customHeight="1" x14ac:dyDescent="0.3">
      <c r="A71" s="105">
        <f>Sheet1!A339</f>
        <v>155020151500</v>
      </c>
      <c r="B71" s="594" t="str">
        <f>IFERROR(VLOOKUP(A71,Sheet1!$A$4:$H$2722,5,0),"-")</f>
        <v>Profil PVC tip J 12,5 x 3000 Knauf</v>
      </c>
      <c r="C71" s="595" t="e">
        <f>VLOOKUP(#REF!,Sheet1!$A$4:$H$2722,7,1)</f>
        <v>#REF!</v>
      </c>
      <c r="D71" s="596" t="e">
        <f>VLOOKUP(#REF!,Sheet1!$A$4:$H$2722,7,1)</f>
        <v>#REF!</v>
      </c>
      <c r="E71" s="31" t="str">
        <f>IFERROR(VLOOKUP(A71,Sheet1!$A$4:$N$2722,7,1),"-")</f>
        <v xml:space="preserve">ml </v>
      </c>
      <c r="F71" s="236">
        <f>IFERROR(VLOOKUP(A71,Sheet1!$A$4:$N$2722,9,1),"-")</f>
        <v>0.4</v>
      </c>
      <c r="G71" s="232">
        <f>IFERROR(VLOOKUP(A71,Sheet1!$A$4:$N$2722,10,1),"-")</f>
        <v>12.5</v>
      </c>
      <c r="H71" s="39">
        <f>IFERROR(VLOOKUP(A71,Sheet1!$A$4:$N$2722,11,1),"-")</f>
        <v>3000</v>
      </c>
      <c r="I71" s="130">
        <f>IFERROR(VLOOKUP($A71,Sheet1!$A$4:$H$2722,8,1),"-")</f>
        <v>3.53</v>
      </c>
      <c r="J71" s="26">
        <f>I71-(I71*Cuprins!$H$14)</f>
        <v>3.53</v>
      </c>
      <c r="K71" s="9"/>
      <c r="L71" s="701" t="s">
        <v>3001</v>
      </c>
    </row>
    <row r="72" spans="1:12" ht="15" customHeight="1" x14ac:dyDescent="0.3">
      <c r="A72" s="107">
        <f>Sheet1!A340</f>
        <v>155020192000</v>
      </c>
      <c r="B72" s="593" t="str">
        <f>IFERROR(VLOOKUP(A72,Sheet1!$A$4:$H$2722,5,0),"-")</f>
        <v>Coltar Sheetrock Dallas 3050 mm</v>
      </c>
      <c r="C72" s="593" t="e">
        <f>VLOOKUP(#REF!,Sheet1!$A$4:$H$2722,7,1)</f>
        <v>#REF!</v>
      </c>
      <c r="D72" s="593" t="e">
        <f>VLOOKUP(#REF!,Sheet1!$A$4:$H$2722,7,1)</f>
        <v>#REF!</v>
      </c>
      <c r="E72" s="20" t="str">
        <f>IFERROR(VLOOKUP(A72,Sheet1!$A$4:$N$2722,7,1),"-")</f>
        <v>buc</v>
      </c>
      <c r="F72" s="242">
        <f>IFERROR(VLOOKUP(A72,Sheet1!$A$4:$N$2722,9,1),"-")</f>
        <v>0.4</v>
      </c>
      <c r="G72" s="242">
        <f>IFERROR(VLOOKUP(A72,Sheet1!$A$4:$N$2722,10,1),"-")</f>
        <v>30</v>
      </c>
      <c r="H72" s="38">
        <f>IFERROR(VLOOKUP(A72,Sheet1!$A$4:$N$2722,11,1),"-")</f>
        <v>3050</v>
      </c>
      <c r="I72" s="129">
        <f>IFERROR(VLOOKUP($A72,Sheet1!$A$4:$H$2722,8,1),"-")</f>
        <v>14</v>
      </c>
      <c r="J72" s="25">
        <f>I72-(I72*Cuprins!$H$14)</f>
        <v>14</v>
      </c>
      <c r="L72" s="701"/>
    </row>
    <row r="73" spans="1:12" ht="15" customHeight="1" x14ac:dyDescent="0.3">
      <c r="A73" s="105">
        <f>Sheet1!A341</f>
        <v>155020200500</v>
      </c>
      <c r="B73" s="594" t="str">
        <f>IFERROR(VLOOKUP(A73,Sheet1!$A$4:$H$2722,5,0),"-")</f>
        <v>Profil Omega 60/27 / 4000 KN</v>
      </c>
      <c r="C73" s="595" t="e">
        <f>VLOOKUP(#REF!,Sheet1!$A$4:$H$2722,7,1)</f>
        <v>#REF!</v>
      </c>
      <c r="D73" s="596" t="e">
        <f>VLOOKUP(#REF!,Sheet1!$A$4:$H$2722,7,1)</f>
        <v>#REF!</v>
      </c>
      <c r="E73" s="31" t="str">
        <f>IFERROR(VLOOKUP(A73,Sheet1!$A$4:$N$2722,7,1),"-")</f>
        <v xml:space="preserve">ml </v>
      </c>
      <c r="F73" s="236">
        <f>IFERROR(VLOOKUP(A73,Sheet1!$A$4:$N$2722,9,1),"-")</f>
        <v>27</v>
      </c>
      <c r="G73" s="232">
        <f>IFERROR(VLOOKUP(A73,Sheet1!$A$4:$N$2722,10,1),"-")</f>
        <v>60</v>
      </c>
      <c r="H73" s="39">
        <f>IFERROR(VLOOKUP(A73,Sheet1!$A$4:$N$2722,11,1),"-")</f>
        <v>4000</v>
      </c>
      <c r="I73" s="130">
        <f>IFERROR(VLOOKUP($A73,Sheet1!$A$4:$H$2722,8,1),"-")</f>
        <v>19.41</v>
      </c>
      <c r="J73" s="26">
        <f>I73-(I73*Cuprins!$H$14)</f>
        <v>19.41</v>
      </c>
      <c r="K73" s="9"/>
      <c r="L73" s="701"/>
    </row>
    <row r="74" spans="1:12" ht="15" customHeight="1" x14ac:dyDescent="0.3">
      <c r="A74" s="107">
        <f>Sheet1!A342</f>
        <v>155020512500</v>
      </c>
      <c r="B74" s="593" t="str">
        <f>IFERROR(VLOOKUP(A74,Sheet1!$A$4:$H$2722,5,0),"-")</f>
        <v>Profil PVC tip J 15 x 3000 Knauf</v>
      </c>
      <c r="C74" s="593" t="e">
        <f>VLOOKUP(#REF!,Sheet1!$A$4:$H$2722,7,1)</f>
        <v>#REF!</v>
      </c>
      <c r="D74" s="593" t="e">
        <f>VLOOKUP(#REF!,Sheet1!$A$4:$H$2722,7,1)</f>
        <v>#REF!</v>
      </c>
      <c r="E74" s="20" t="str">
        <f>IFERROR(VLOOKUP(A74,Sheet1!$A$4:$N$2722,7,1),"-")</f>
        <v xml:space="preserve">ml </v>
      </c>
      <c r="F74" s="242">
        <f>IFERROR(VLOOKUP(A74,Sheet1!$A$4:$N$2722,9,1),"-")</f>
        <v>0.6</v>
      </c>
      <c r="G74" s="242">
        <f>IFERROR(VLOOKUP(A74,Sheet1!$A$4:$N$2722,10,1),"-")</f>
        <v>12.5</v>
      </c>
      <c r="H74" s="38">
        <f>IFERROR(VLOOKUP(A74,Sheet1!$A$4:$N$2722,11,1),"-")</f>
        <v>3000</v>
      </c>
      <c r="I74" s="129">
        <f>IFERROR(VLOOKUP($A74,Sheet1!$A$4:$H$2722,8,1),"-")</f>
        <v>3.43</v>
      </c>
      <c r="J74" s="25">
        <f>I74-(I74*Cuprins!$H$14)</f>
        <v>3.43</v>
      </c>
      <c r="K74" s="9"/>
      <c r="L74" s="701"/>
    </row>
    <row r="75" spans="1:12" ht="15" customHeight="1" x14ac:dyDescent="0.3">
      <c r="A75" s="105"/>
      <c r="B75" s="606" t="str">
        <f>IFERROR(VLOOKUP(A75,Sheet1!$A$4:$H$2722,5,0),"-")</f>
        <v>-</v>
      </c>
      <c r="C75" s="607" t="e">
        <f>VLOOKUP(#REF!,Sheet1!$A$4:$H$2722,7,1)</f>
        <v>#REF!</v>
      </c>
      <c r="D75" s="608" t="e">
        <f>VLOOKUP(#REF!,Sheet1!$A$4:$H$2722,7,1)</f>
        <v>#REF!</v>
      </c>
      <c r="E75" s="31" t="str">
        <f>IFERROR(VLOOKUP(A75,Sheet1!$A$4:$N$2722,7,1),"-")</f>
        <v>-</v>
      </c>
      <c r="F75" s="39" t="str">
        <f>IFERROR(VLOOKUP(A75,Sheet1!$A$4:$N$2722,9,1),"-")</f>
        <v>-</v>
      </c>
      <c r="G75" s="58" t="str">
        <f>IFERROR(VLOOKUP(A75,Sheet1!$A$4:$N$2722,10,1),"-")</f>
        <v>-</v>
      </c>
      <c r="H75" s="39" t="str">
        <f>IFERROR(VLOOKUP(A75,Sheet1!$A$4:$N$2722,11,1),"-")</f>
        <v>-</v>
      </c>
      <c r="I75" s="130" t="str">
        <f>IFERROR(VLOOKUP($A75,Sheet1!$A$4:$H$2722,8,1),"-")</f>
        <v>-</v>
      </c>
      <c r="J75" s="26" t="str">
        <f>IFERROR(VLOOKUP($A75,Sheet1!$A$4:$H$2722,8,1),"-")</f>
        <v>-</v>
      </c>
      <c r="K75" s="9"/>
      <c r="L75" s="701"/>
    </row>
    <row r="76" spans="1:12" ht="15" customHeight="1" x14ac:dyDescent="0.3">
      <c r="A76" s="108"/>
      <c r="B76" s="597" t="str">
        <f>IFERROR(VLOOKUP(A76,Sheet1!$A$4:$H$2722,5,0),"-")</f>
        <v>-</v>
      </c>
      <c r="C76" s="597" t="e">
        <f>VLOOKUP(#REF!,Sheet1!$A$4:$H$2722,7,1)</f>
        <v>#REF!</v>
      </c>
      <c r="D76" s="597" t="e">
        <f>VLOOKUP(#REF!,Sheet1!$A$4:$H$2722,7,1)</f>
        <v>#REF!</v>
      </c>
      <c r="E76" s="27" t="str">
        <f>IFERROR(VLOOKUP(A76,Sheet1!$A$4:$N$2722,7,1),"-")</f>
        <v>-</v>
      </c>
      <c r="F76" s="35" t="str">
        <f>IFERROR(VLOOKUP(A76,Sheet1!$A$4:$N$2722,9,1),"-")</f>
        <v>-</v>
      </c>
      <c r="G76" s="35" t="str">
        <f>IFERROR(VLOOKUP(A76,Sheet1!$A$4:$N$2722,10,1),"-")</f>
        <v>-</v>
      </c>
      <c r="H76" s="35" t="str">
        <f>IFERROR(VLOOKUP(A76,Sheet1!$A$4:$N$2722,11,1),"-")</f>
        <v>-</v>
      </c>
      <c r="I76" s="131" t="str">
        <f>IFERROR(VLOOKUP($A76,Sheet1!$A$4:$H$2722,8,1),"-")</f>
        <v>-</v>
      </c>
      <c r="J76" s="29" t="str">
        <f>IFERROR(VLOOKUP($A76,Sheet1!$A$4:$H$2722,8,1),"-")</f>
        <v>-</v>
      </c>
      <c r="K76" s="9"/>
      <c r="L76" s="701"/>
    </row>
    <row r="77" spans="1:12" ht="15" customHeight="1" x14ac:dyDescent="0.3">
      <c r="A77" s="13"/>
      <c r="C77" s="13"/>
      <c r="D77" s="13"/>
      <c r="E77" s="13"/>
      <c r="F77" s="13"/>
      <c r="H77" s="13"/>
      <c r="I77" s="139"/>
      <c r="J77" s="13"/>
      <c r="K77" s="9"/>
      <c r="L77" s="701"/>
    </row>
    <row r="78" spans="1:12" ht="15" customHeight="1" x14ac:dyDescent="0.3">
      <c r="K78" s="9"/>
      <c r="L78" s="701"/>
    </row>
    <row r="79" spans="1:12" ht="15" customHeight="1" x14ac:dyDescent="0.3">
      <c r="L79" s="701"/>
    </row>
    <row r="80" spans="1:12" ht="15" customHeight="1" x14ac:dyDescent="0.3">
      <c r="L80" s="701"/>
    </row>
    <row r="81" spans="11:12" ht="15" customHeight="1" x14ac:dyDescent="0.3">
      <c r="L81" s="701"/>
    </row>
    <row r="82" spans="11:12" ht="15" customHeight="1" x14ac:dyDescent="0.3">
      <c r="K82" s="7"/>
      <c r="L82" s="701"/>
    </row>
    <row r="83" spans="11:12" ht="15" customHeight="1" x14ac:dyDescent="0.3">
      <c r="L83" s="701"/>
    </row>
    <row r="84" spans="11:12" ht="15" customHeight="1" x14ac:dyDescent="0.3">
      <c r="L84" s="701"/>
    </row>
    <row r="85" spans="11:12" ht="15" customHeight="1" x14ac:dyDescent="0.3">
      <c r="K85" s="9"/>
      <c r="L85" s="701"/>
    </row>
    <row r="86" spans="11:12" ht="15" customHeight="1" x14ac:dyDescent="0.3">
      <c r="L86" s="701"/>
    </row>
    <row r="87" spans="11:12" ht="15" customHeight="1" x14ac:dyDescent="0.3">
      <c r="L87" s="701"/>
    </row>
    <row r="88" spans="11:12" ht="15" customHeight="1" x14ac:dyDescent="0.3">
      <c r="L88" s="701"/>
    </row>
    <row r="89" spans="11:12" ht="15" customHeight="1" x14ac:dyDescent="0.3">
      <c r="K89" s="7"/>
      <c r="L89" s="701"/>
    </row>
    <row r="90" spans="11:12" ht="15" customHeight="1" x14ac:dyDescent="0.3">
      <c r="L90" s="701"/>
    </row>
    <row r="91" spans="11:12" ht="15" customHeight="1" x14ac:dyDescent="0.3">
      <c r="L91" s="701"/>
    </row>
    <row r="92" spans="11:12" ht="15" customHeight="1" x14ac:dyDescent="0.3">
      <c r="L92" s="701"/>
    </row>
    <row r="93" spans="11:12" ht="15" customHeight="1" x14ac:dyDescent="0.3">
      <c r="L93" s="701"/>
    </row>
    <row r="94" spans="11:12" ht="15" customHeight="1" x14ac:dyDescent="0.3">
      <c r="L94" s="701"/>
    </row>
    <row r="95" spans="11:12" ht="15" customHeight="1" x14ac:dyDescent="0.3">
      <c r="L95" s="701"/>
    </row>
    <row r="96" spans="11:12" ht="15" customHeight="1" x14ac:dyDescent="0.3">
      <c r="L96" s="701"/>
    </row>
    <row r="97" spans="1:12" ht="15" customHeight="1" x14ac:dyDescent="0.3">
      <c r="L97" s="701"/>
    </row>
    <row r="98" spans="1:12" ht="15" customHeight="1" x14ac:dyDescent="0.3">
      <c r="L98" s="701"/>
    </row>
    <row r="99" spans="1:12" ht="15" customHeight="1" x14ac:dyDescent="0.3">
      <c r="L99" s="701"/>
    </row>
    <row r="100" spans="1:12" ht="15" customHeight="1" x14ac:dyDescent="0.3">
      <c r="L100" s="701"/>
    </row>
    <row r="101" spans="1:12" ht="15" customHeight="1" x14ac:dyDescent="0.3">
      <c r="L101" s="701"/>
    </row>
    <row r="102" spans="1:12" ht="15" customHeight="1" x14ac:dyDescent="0.3">
      <c r="L102" s="701"/>
    </row>
    <row r="103" spans="1:12" ht="15" customHeight="1" x14ac:dyDescent="0.3">
      <c r="L103" s="701"/>
    </row>
    <row r="104" spans="1:12" ht="15" customHeight="1" x14ac:dyDescent="0.3">
      <c r="L104" s="701"/>
    </row>
    <row r="105" spans="1:12" ht="15" customHeight="1" x14ac:dyDescent="0.3">
      <c r="L105" s="701"/>
    </row>
    <row r="106" spans="1:12" ht="15" customHeight="1" x14ac:dyDescent="0.3">
      <c r="L106" s="702" t="s">
        <v>3091</v>
      </c>
    </row>
    <row r="107" spans="1:12" ht="15" customHeight="1" thickBot="1" x14ac:dyDescent="0.35">
      <c r="K107" s="7"/>
      <c r="L107" s="702"/>
    </row>
    <row r="108" spans="1:12" ht="15" customHeight="1" x14ac:dyDescent="0.3">
      <c r="A108" s="658"/>
      <c r="B108" s="661" t="s">
        <v>3094</v>
      </c>
      <c r="C108" s="661"/>
      <c r="D108" s="661"/>
      <c r="E108" s="661"/>
      <c r="F108" s="661"/>
      <c r="G108" s="661"/>
      <c r="H108" s="661"/>
      <c r="I108" s="661"/>
      <c r="J108" s="664"/>
      <c r="K108" s="7"/>
      <c r="L108" s="702"/>
    </row>
    <row r="109" spans="1:12" ht="15" customHeight="1" x14ac:dyDescent="0.3">
      <c r="A109" s="659"/>
      <c r="B109" s="662"/>
      <c r="C109" s="662"/>
      <c r="D109" s="662"/>
      <c r="E109" s="662"/>
      <c r="F109" s="662"/>
      <c r="G109" s="662"/>
      <c r="H109" s="662"/>
      <c r="I109" s="662"/>
      <c r="J109" s="665"/>
      <c r="L109" s="702"/>
    </row>
    <row r="110" spans="1:12" ht="15" customHeight="1" thickBot="1" x14ac:dyDescent="0.35">
      <c r="A110" s="660"/>
      <c r="B110" s="663"/>
      <c r="C110" s="663"/>
      <c r="D110" s="663"/>
      <c r="E110" s="663"/>
      <c r="F110" s="663"/>
      <c r="G110" s="663"/>
      <c r="H110" s="663"/>
      <c r="I110" s="663"/>
      <c r="J110" s="666"/>
      <c r="L110" s="702"/>
    </row>
    <row r="111" spans="1:12" ht="15" customHeight="1" x14ac:dyDescent="0.3">
      <c r="A111" s="1"/>
      <c r="B111" s="88"/>
      <c r="C111" s="4"/>
      <c r="D111" s="4"/>
      <c r="E111" s="4"/>
      <c r="F111" s="4"/>
      <c r="G111" s="4"/>
      <c r="H111" s="5"/>
      <c r="I111" s="138"/>
      <c r="J111" s="3"/>
      <c r="L111" s="702"/>
    </row>
    <row r="112" spans="1:12" ht="15" customHeight="1" x14ac:dyDescent="0.3">
      <c r="A112" s="667"/>
      <c r="B112" s="669" t="s">
        <v>3095</v>
      </c>
      <c r="C112" s="669"/>
      <c r="D112" s="669"/>
      <c r="E112" s="669"/>
      <c r="F112" s="669"/>
      <c r="G112" s="669"/>
      <c r="H112" s="669"/>
      <c r="I112" s="671"/>
      <c r="J112" s="672"/>
      <c r="L112" s="702"/>
    </row>
    <row r="113" spans="1:12" ht="15" customHeight="1" x14ac:dyDescent="0.3">
      <c r="A113" s="668"/>
      <c r="B113" s="670"/>
      <c r="C113" s="670"/>
      <c r="D113" s="670"/>
      <c r="E113" s="670"/>
      <c r="F113" s="670"/>
      <c r="G113" s="670"/>
      <c r="H113" s="670"/>
      <c r="I113" s="673"/>
      <c r="J113" s="674"/>
      <c r="L113" s="702"/>
    </row>
    <row r="114" spans="1:12" ht="15" customHeight="1" x14ac:dyDescent="0.3">
      <c r="A114" s="698" t="s">
        <v>2989</v>
      </c>
      <c r="B114" s="631" t="s">
        <v>2996</v>
      </c>
      <c r="C114" s="631"/>
      <c r="D114" s="631"/>
      <c r="E114" s="642" t="s">
        <v>3035</v>
      </c>
      <c r="F114" s="642" t="s">
        <v>2991</v>
      </c>
      <c r="G114" s="642" t="s">
        <v>2990</v>
      </c>
      <c r="H114" s="642" t="s">
        <v>3010</v>
      </c>
      <c r="I114" s="522" t="s">
        <v>3430</v>
      </c>
      <c r="J114" s="498" t="s">
        <v>3431</v>
      </c>
      <c r="L114" s="702"/>
    </row>
    <row r="115" spans="1:12" ht="15" customHeight="1" x14ac:dyDescent="0.3">
      <c r="A115" s="699"/>
      <c r="B115" s="633"/>
      <c r="C115" s="633"/>
      <c r="D115" s="633"/>
      <c r="E115" s="643"/>
      <c r="F115" s="643"/>
      <c r="G115" s="643"/>
      <c r="H115" s="643"/>
      <c r="I115" s="524"/>
      <c r="J115" s="500"/>
      <c r="L115" s="702"/>
    </row>
    <row r="116" spans="1:12" ht="15" customHeight="1" x14ac:dyDescent="0.3">
      <c r="A116" s="700"/>
      <c r="B116" s="635"/>
      <c r="C116" s="635"/>
      <c r="D116" s="635"/>
      <c r="E116" s="644"/>
      <c r="F116" s="643"/>
      <c r="G116" s="644"/>
      <c r="H116" s="644"/>
      <c r="I116" s="524"/>
      <c r="J116" s="500"/>
      <c r="L116" s="702"/>
    </row>
    <row r="117" spans="1:12" ht="15" customHeight="1" x14ac:dyDescent="0.3">
      <c r="A117" s="109">
        <f>Sheet1!A268</f>
        <v>153021130000</v>
      </c>
      <c r="B117" s="626" t="str">
        <f>IFERROR(VLOOKUP(A117,Sheet1!$A$4:$H$2722,5,0),"-")</f>
        <v>Profil CD 60/3000 N M</v>
      </c>
      <c r="C117" s="627" t="e">
        <f>VLOOKUP(#REF!,Sheet1!$A$4:$H$2722,7,1)</f>
        <v>#REF!</v>
      </c>
      <c r="D117" s="628" t="e">
        <f>VLOOKUP(#REF!,Sheet1!$A$4:$H$2722,7,1)</f>
        <v>#REF!</v>
      </c>
      <c r="E117" s="30" t="str">
        <f>IFERROR(VLOOKUP(A117,Sheet1!$A$4:$N$2722,7,1),"-")</f>
        <v xml:space="preserve">ml </v>
      </c>
      <c r="F117" s="58">
        <f>IFERROR(VLOOKUP(A117,Sheet1!$A$4:$N$2722,9,1),"-")</f>
        <v>0.6</v>
      </c>
      <c r="G117" s="60">
        <f>IFERROR(VLOOKUP(A117,Sheet1!$A$4:$N$2722,10,1),"-")</f>
        <v>60</v>
      </c>
      <c r="H117" s="46">
        <f>IFERROR(VLOOKUP(A117,Sheet1!$A$4:$N$2722,11,1),"-")</f>
        <v>3000</v>
      </c>
      <c r="I117" s="128">
        <f>IFERROR(VLOOKUP($A117,Sheet1!$A$4:$H$2722,8,1),"-")</f>
        <v>6.29</v>
      </c>
      <c r="J117" s="26">
        <f>I117-(I117*Cuprins!$H$14)</f>
        <v>6.29</v>
      </c>
      <c r="L117" s="702"/>
    </row>
    <row r="118" spans="1:12" ht="15" customHeight="1" x14ac:dyDescent="0.3">
      <c r="A118" s="107">
        <f>Sheet1!A269</f>
        <v>153021140000</v>
      </c>
      <c r="B118" s="593" t="str">
        <f>IFERROR(VLOOKUP(A118,Sheet1!$A$4:$H$2722,5,0),"-")</f>
        <v>Profil CD 60/4000 N M</v>
      </c>
      <c r="C118" s="593" t="e">
        <f>VLOOKUP(#REF!,Sheet1!$A$4:$H$2722,7,1)</f>
        <v>#REF!</v>
      </c>
      <c r="D118" s="593" t="e">
        <f>VLOOKUP(#REF!,Sheet1!$A$4:$H$2722,7,1)</f>
        <v>#REF!</v>
      </c>
      <c r="E118" s="20" t="str">
        <f>IFERROR(VLOOKUP(A118,Sheet1!$A$4:$N$2722,7,1),"-")</f>
        <v xml:space="preserve">ml </v>
      </c>
      <c r="F118" s="38">
        <f>IFERROR(VLOOKUP(A118,Sheet1!$A$4:$N$2722,9,1),"-")</f>
        <v>0.6</v>
      </c>
      <c r="G118" s="38">
        <f>IFERROR(VLOOKUP(A118,Sheet1!$A$4:$N$2722,10,1),"-")</f>
        <v>60</v>
      </c>
      <c r="H118" s="38">
        <f>IFERROR(VLOOKUP(A118,Sheet1!$A$4:$N$2722,11,1),"-")</f>
        <v>4000</v>
      </c>
      <c r="I118" s="129">
        <f>IFERROR(VLOOKUP($A118,Sheet1!$A$4:$H$2722,8,1),"-")</f>
        <v>6.29</v>
      </c>
      <c r="J118" s="25">
        <f>I118-(I118*Cuprins!$H$14)</f>
        <v>6.29</v>
      </c>
      <c r="K118" s="8"/>
      <c r="L118" s="702"/>
    </row>
    <row r="119" spans="1:12" ht="15" customHeight="1" x14ac:dyDescent="0.3">
      <c r="A119" s="105">
        <f>Sheet1!A270</f>
        <v>153021230000</v>
      </c>
      <c r="B119" s="594" t="str">
        <f>IFERROR(VLOOKUP(A119,Sheet1!$A$4:$H$2722,5,0),"-")</f>
        <v>Profil UD 28/3000 N M</v>
      </c>
      <c r="C119" s="595" t="e">
        <f>VLOOKUP(#REF!,Sheet1!$A$4:$H$2722,7,1)</f>
        <v>#REF!</v>
      </c>
      <c r="D119" s="596" t="e">
        <f>VLOOKUP(#REF!,Sheet1!$A$4:$H$2722,7,1)</f>
        <v>#REF!</v>
      </c>
      <c r="E119" s="31" t="str">
        <f>IFERROR(VLOOKUP(A119,Sheet1!$A$4:$N$2722,7,1),"-")</f>
        <v xml:space="preserve">ml </v>
      </c>
      <c r="F119" s="39">
        <f>IFERROR(VLOOKUP(A119,Sheet1!$A$4:$N$2722,9,1),"-")</f>
        <v>0.6</v>
      </c>
      <c r="G119" s="58">
        <f>IFERROR(VLOOKUP(A119,Sheet1!$A$4:$N$2722,10,1),"-")</f>
        <v>28</v>
      </c>
      <c r="H119" s="39">
        <f>IFERROR(VLOOKUP(A119,Sheet1!$A$4:$N$2722,11,1),"-")</f>
        <v>3000</v>
      </c>
      <c r="I119" s="130">
        <f>IFERROR(VLOOKUP($A119,Sheet1!$A$4:$H$2722,8,1),"-")</f>
        <v>4.1399999999999997</v>
      </c>
      <c r="J119" s="26">
        <f>I119-(I119*Cuprins!$H$14)</f>
        <v>4.1399999999999997</v>
      </c>
      <c r="L119" s="702"/>
    </row>
    <row r="120" spans="1:12" ht="15" customHeight="1" x14ac:dyDescent="0.3">
      <c r="A120" s="107">
        <f>Sheet1!A271</f>
        <v>153021240000</v>
      </c>
      <c r="B120" s="593" t="str">
        <f>IFERROR(VLOOKUP(A120,Sheet1!$A$4:$H$2722,5,0),"-")</f>
        <v>Profil UD 28/4000 N M</v>
      </c>
      <c r="C120" s="593" t="e">
        <f>VLOOKUP(#REF!,Sheet1!$A$4:$H$2722,7,1)</f>
        <v>#REF!</v>
      </c>
      <c r="D120" s="593" t="e">
        <f>VLOOKUP(#REF!,Sheet1!$A$4:$H$2722,7,1)</f>
        <v>#REF!</v>
      </c>
      <c r="E120" s="20" t="str">
        <f>IFERROR(VLOOKUP(A120,Sheet1!$A$4:$N$2722,7,1),"-")</f>
        <v xml:space="preserve">ml </v>
      </c>
      <c r="F120" s="38">
        <f>IFERROR(VLOOKUP(A120,Sheet1!$A$4:$N$2722,9,1),"-")</f>
        <v>0.6</v>
      </c>
      <c r="G120" s="38">
        <f>IFERROR(VLOOKUP(A120,Sheet1!$A$4:$N$2722,10,1),"-")</f>
        <v>28</v>
      </c>
      <c r="H120" s="38">
        <f>IFERROR(VLOOKUP(A120,Sheet1!$A$4:$N$2722,11,1),"-")</f>
        <v>4000</v>
      </c>
      <c r="I120" s="129">
        <f>IFERROR(VLOOKUP($A120,Sheet1!$A$4:$H$2722,8,1),"-")</f>
        <v>4.1399999999999997</v>
      </c>
      <c r="J120" s="25">
        <f>I120-(I120*Cuprins!$H$14)</f>
        <v>4.1399999999999997</v>
      </c>
      <c r="L120" s="702"/>
    </row>
    <row r="121" spans="1:12" ht="15" customHeight="1" x14ac:dyDescent="0.3">
      <c r="A121" s="105">
        <f>Sheet1!A272</f>
        <v>153021330000</v>
      </c>
      <c r="B121" s="594" t="str">
        <f>IFERROR(VLOOKUP(A121,Sheet1!$A$4:$H$2722,5,0),"-")</f>
        <v>Profil CW 50/3000 N M</v>
      </c>
      <c r="C121" s="595" t="e">
        <f>VLOOKUP(#REF!,Sheet1!$A$4:$H$2722,7,1)</f>
        <v>#REF!</v>
      </c>
      <c r="D121" s="596" t="e">
        <f>VLOOKUP(#REF!,Sheet1!$A$4:$H$2722,7,1)</f>
        <v>#REF!</v>
      </c>
      <c r="E121" s="31" t="str">
        <f>IFERROR(VLOOKUP(A121,Sheet1!$A$4:$N$2722,7,1),"-")</f>
        <v xml:space="preserve">ml </v>
      </c>
      <c r="F121" s="39">
        <f>IFERROR(VLOOKUP(A121,Sheet1!$A$4:$N$2722,9,1),"-")</f>
        <v>0.6</v>
      </c>
      <c r="G121" s="58">
        <f>IFERROR(VLOOKUP(A121,Sheet1!$A$4:$N$2722,10,1),"-")</f>
        <v>50</v>
      </c>
      <c r="H121" s="39">
        <f>IFERROR(VLOOKUP(A121,Sheet1!$A$4:$N$2722,11,1),"-")</f>
        <v>3000</v>
      </c>
      <c r="I121" s="130">
        <f>IFERROR(VLOOKUP($A121,Sheet1!$A$4:$H$2722,8,1),"-")</f>
        <v>8.24</v>
      </c>
      <c r="J121" s="26">
        <f>I121-(I121*Cuprins!$H$14)</f>
        <v>8.24</v>
      </c>
      <c r="L121" s="494">
        <f>L69+1</f>
        <v>24</v>
      </c>
    </row>
    <row r="122" spans="1:12" ht="15" customHeight="1" x14ac:dyDescent="0.3">
      <c r="A122" s="107">
        <f>Sheet1!A273</f>
        <v>153021340000</v>
      </c>
      <c r="B122" s="593" t="str">
        <f>IFERROR(VLOOKUP(A122,Sheet1!$A$4:$H$2722,5,0),"-")</f>
        <v>Profil CW 50/4000 N M</v>
      </c>
      <c r="C122" s="593" t="e">
        <f>VLOOKUP(#REF!,Sheet1!$A$4:$H$2722,7,1)</f>
        <v>#REF!</v>
      </c>
      <c r="D122" s="593" t="e">
        <f>VLOOKUP(#REF!,Sheet1!$A$4:$H$2722,7,1)</f>
        <v>#REF!</v>
      </c>
      <c r="E122" s="20" t="str">
        <f>IFERROR(VLOOKUP(A122,Sheet1!$A$4:$N$2722,7,1),"-")</f>
        <v xml:space="preserve">ml </v>
      </c>
      <c r="F122" s="38">
        <f>IFERROR(VLOOKUP(A122,Sheet1!$A$4:$N$2722,9,1),"-")</f>
        <v>0.6</v>
      </c>
      <c r="G122" s="38">
        <f>IFERROR(VLOOKUP(A122,Sheet1!$A$4:$N$2722,10,1),"-")</f>
        <v>50</v>
      </c>
      <c r="H122" s="38">
        <f>IFERROR(VLOOKUP(A122,Sheet1!$A$4:$N$2722,11,1),"-")</f>
        <v>4000</v>
      </c>
      <c r="I122" s="129">
        <f>IFERROR(VLOOKUP($A122,Sheet1!$A$4:$H$2722,8,1),"-")</f>
        <v>8.24</v>
      </c>
      <c r="J122" s="25">
        <f>I122-(I122*Cuprins!$H$14)</f>
        <v>8.24</v>
      </c>
      <c r="K122" s="7"/>
      <c r="L122" s="494"/>
    </row>
    <row r="123" spans="1:12" ht="15" customHeight="1" x14ac:dyDescent="0.3">
      <c r="A123" s="105">
        <f>Sheet1!A274</f>
        <v>153021430000</v>
      </c>
      <c r="B123" s="594" t="str">
        <f>IFERROR(VLOOKUP(A123,Sheet1!$A$4:$H$2722,5,0),"-")</f>
        <v>Profil CW 75/3000 N M</v>
      </c>
      <c r="C123" s="595" t="e">
        <f>VLOOKUP(#REF!,Sheet1!$A$4:$H$2722,7,1)</f>
        <v>#REF!</v>
      </c>
      <c r="D123" s="596" t="e">
        <f>VLOOKUP(#REF!,Sheet1!$A$4:$H$2722,7,1)</f>
        <v>#REF!</v>
      </c>
      <c r="E123" s="31" t="str">
        <f>IFERROR(VLOOKUP(A123,Sheet1!$A$4:$N$2722,7,1),"-")</f>
        <v xml:space="preserve">ml </v>
      </c>
      <c r="F123" s="39">
        <f>IFERROR(VLOOKUP(A123,Sheet1!$A$4:$N$2722,9,1),"-")</f>
        <v>0.6</v>
      </c>
      <c r="G123" s="58">
        <f>IFERROR(VLOOKUP(A123,Sheet1!$A$4:$N$2722,10,1),"-")</f>
        <v>75</v>
      </c>
      <c r="H123" s="39">
        <f>IFERROR(VLOOKUP(A123,Sheet1!$A$4:$N$2722,11,1),"-")</f>
        <v>3000</v>
      </c>
      <c r="I123" s="130">
        <f>IFERROR(VLOOKUP($A123,Sheet1!$A$4:$H$2722,8,1),"-")</f>
        <v>9.58</v>
      </c>
      <c r="J123" s="26">
        <f>I123-(I123*Cuprins!$H$14)</f>
        <v>9.58</v>
      </c>
      <c r="K123" s="9"/>
      <c r="L123" s="701" t="s">
        <v>3001</v>
      </c>
    </row>
    <row r="124" spans="1:12" ht="15" customHeight="1" x14ac:dyDescent="0.3">
      <c r="A124" s="107">
        <f>Sheet1!A275</f>
        <v>153021440000</v>
      </c>
      <c r="B124" s="593" t="str">
        <f>IFERROR(VLOOKUP(A124,Sheet1!$A$4:$H$2722,5,0),"-")</f>
        <v>Profil CW 75/4000 N M</v>
      </c>
      <c r="C124" s="593" t="e">
        <f>VLOOKUP(#REF!,Sheet1!$A$4:$H$2722,7,1)</f>
        <v>#REF!</v>
      </c>
      <c r="D124" s="593" t="e">
        <f>VLOOKUP(#REF!,Sheet1!$A$4:$H$2722,7,1)</f>
        <v>#REF!</v>
      </c>
      <c r="E124" s="20" t="str">
        <f>IFERROR(VLOOKUP(A124,Sheet1!$A$4:$N$2722,7,1),"-")</f>
        <v xml:space="preserve">ml </v>
      </c>
      <c r="F124" s="38">
        <f>IFERROR(VLOOKUP(A124,Sheet1!$A$4:$N$2722,9,1),"-")</f>
        <v>0.6</v>
      </c>
      <c r="G124" s="38">
        <f>IFERROR(VLOOKUP(A124,Sheet1!$A$4:$N$2722,10,1),"-")</f>
        <v>75</v>
      </c>
      <c r="H124" s="38">
        <f>IFERROR(VLOOKUP(A124,Sheet1!$A$4:$N$2722,11,1),"-")</f>
        <v>4000</v>
      </c>
      <c r="I124" s="129">
        <f>IFERROR(VLOOKUP($A124,Sheet1!$A$4:$H$2722,8,1),"-")</f>
        <v>9.58</v>
      </c>
      <c r="J124" s="25">
        <f>I124-(I124*Cuprins!$H$14)</f>
        <v>9.58</v>
      </c>
      <c r="L124" s="701"/>
    </row>
    <row r="125" spans="1:12" ht="15" customHeight="1" x14ac:dyDescent="0.3">
      <c r="A125" s="105">
        <f>Sheet1!A276</f>
        <v>153021530000</v>
      </c>
      <c r="B125" s="594" t="str">
        <f>IFERROR(VLOOKUP(A125,Sheet1!$A$4:$H$2722,5,0),"-")</f>
        <v>Profil CW 100/3000 N M</v>
      </c>
      <c r="C125" s="595" t="e">
        <f>VLOOKUP(#REF!,Sheet1!$A$4:$H$2722,7,1)</f>
        <v>#REF!</v>
      </c>
      <c r="D125" s="596" t="e">
        <f>VLOOKUP(#REF!,Sheet1!$A$4:$H$2722,7,1)</f>
        <v>#REF!</v>
      </c>
      <c r="E125" s="31" t="str">
        <f>IFERROR(VLOOKUP(A125,Sheet1!$A$4:$N$2722,7,1),"-")</f>
        <v xml:space="preserve">ml </v>
      </c>
      <c r="F125" s="39">
        <f>IFERROR(VLOOKUP(A125,Sheet1!$A$4:$N$2722,9,1),"-")</f>
        <v>0.6</v>
      </c>
      <c r="G125" s="58">
        <f>IFERROR(VLOOKUP(A125,Sheet1!$A$4:$N$2722,10,1),"-")</f>
        <v>100</v>
      </c>
      <c r="H125" s="39">
        <f>IFERROR(VLOOKUP(A125,Sheet1!$A$4:$N$2722,11,1),"-")</f>
        <v>3000</v>
      </c>
      <c r="I125" s="130">
        <f>IFERROR(VLOOKUP($A125,Sheet1!$A$4:$H$2722,8,1),"-")</f>
        <v>11.01</v>
      </c>
      <c r="J125" s="26">
        <f>I125-(I125*Cuprins!$H$14)</f>
        <v>11.01</v>
      </c>
      <c r="K125" s="9"/>
      <c r="L125" s="701"/>
    </row>
    <row r="126" spans="1:12" ht="15" customHeight="1" x14ac:dyDescent="0.3">
      <c r="A126" s="107">
        <f>Sheet1!A277</f>
        <v>153021540000</v>
      </c>
      <c r="B126" s="593" t="str">
        <f>IFERROR(VLOOKUP(A126,Sheet1!$A$4:$H$2722,5,0),"-")</f>
        <v>Profil CW 100/4000 N M</v>
      </c>
      <c r="C126" s="593" t="e">
        <f>VLOOKUP(#REF!,Sheet1!$A$4:$H$2722,7,1)</f>
        <v>#REF!</v>
      </c>
      <c r="D126" s="593" t="e">
        <f>VLOOKUP(#REF!,Sheet1!$A$4:$H$2722,7,1)</f>
        <v>#REF!</v>
      </c>
      <c r="E126" s="20" t="str">
        <f>IFERROR(VLOOKUP(A126,Sheet1!$A$4:$N$2722,7,1),"-")</f>
        <v xml:space="preserve">ml </v>
      </c>
      <c r="F126" s="38">
        <f>IFERROR(VLOOKUP(A126,Sheet1!$A$4:$N$2722,9,1),"-")</f>
        <v>0.6</v>
      </c>
      <c r="G126" s="38">
        <f>IFERROR(VLOOKUP(A126,Sheet1!$A$4:$N$2722,10,1),"-")</f>
        <v>100</v>
      </c>
      <c r="H126" s="38">
        <f>IFERROR(VLOOKUP(A126,Sheet1!$A$4:$N$2722,11,1),"-")</f>
        <v>4000</v>
      </c>
      <c r="I126" s="129">
        <f>IFERROR(VLOOKUP($A126,Sheet1!$A$4:$H$2722,8,1),"-")</f>
        <v>11.01</v>
      </c>
      <c r="J126" s="25">
        <f>I126-(I126*Cuprins!$H$14)</f>
        <v>11.01</v>
      </c>
      <c r="K126" s="9"/>
      <c r="L126" s="701"/>
    </row>
    <row r="127" spans="1:12" ht="15" customHeight="1" x14ac:dyDescent="0.3">
      <c r="A127" s="105">
        <f>Sheet1!A278</f>
        <v>153021630000</v>
      </c>
      <c r="B127" s="594" t="str">
        <f>IFERROR(VLOOKUP(A127,Sheet1!$A$4:$H$2722,5,0),"-")</f>
        <v>Profil UW 50/3000 N M</v>
      </c>
      <c r="C127" s="595" t="e">
        <f>VLOOKUP(#REF!,Sheet1!$A$4:$H$2722,7,1)</f>
        <v>#REF!</v>
      </c>
      <c r="D127" s="596" t="e">
        <f>VLOOKUP(#REF!,Sheet1!$A$4:$H$2722,7,1)</f>
        <v>#REF!</v>
      </c>
      <c r="E127" s="31" t="str">
        <f>IFERROR(VLOOKUP(A127,Sheet1!$A$4:$N$2722,7,1),"-")</f>
        <v xml:space="preserve">ml </v>
      </c>
      <c r="F127" s="39">
        <f>IFERROR(VLOOKUP(A127,Sheet1!$A$4:$N$2722,9,1),"-")</f>
        <v>0.6</v>
      </c>
      <c r="G127" s="58">
        <f>IFERROR(VLOOKUP(A127,Sheet1!$A$4:$N$2722,10,1),"-")</f>
        <v>50</v>
      </c>
      <c r="H127" s="39">
        <f>IFERROR(VLOOKUP(A127,Sheet1!$A$4:$N$2722,11,1),"-")</f>
        <v>3000</v>
      </c>
      <c r="I127" s="130">
        <f>IFERROR(VLOOKUP($A127,Sheet1!$A$4:$H$2722,8,1),"-")</f>
        <v>6.93</v>
      </c>
      <c r="J127" s="26">
        <f>I127-(I127*Cuprins!$H$14)</f>
        <v>6.93</v>
      </c>
      <c r="K127" s="9"/>
      <c r="L127" s="701"/>
    </row>
    <row r="128" spans="1:12" ht="15" customHeight="1" x14ac:dyDescent="0.3">
      <c r="A128" s="107">
        <f>Sheet1!A279</f>
        <v>153021640000</v>
      </c>
      <c r="B128" s="593" t="str">
        <f>IFERROR(VLOOKUP(A128,Sheet1!$A$4:$H$2722,5,0),"-")</f>
        <v>Profil UW 50/4000 N M</v>
      </c>
      <c r="C128" s="593" t="e">
        <f>VLOOKUP(#REF!,Sheet1!$A$4:$H$2722,7,1)</f>
        <v>#REF!</v>
      </c>
      <c r="D128" s="593" t="e">
        <f>VLOOKUP(#REF!,Sheet1!$A$4:$H$2722,7,1)</f>
        <v>#REF!</v>
      </c>
      <c r="E128" s="20" t="str">
        <f>IFERROR(VLOOKUP(A128,Sheet1!$A$4:$N$2722,7,1),"-")</f>
        <v xml:space="preserve">ml </v>
      </c>
      <c r="F128" s="38">
        <f>IFERROR(VLOOKUP(A128,Sheet1!$A$4:$N$2722,9,1),"-")</f>
        <v>0.6</v>
      </c>
      <c r="G128" s="38">
        <f>IFERROR(VLOOKUP(A128,Sheet1!$A$4:$N$2722,10,1),"-")</f>
        <v>50</v>
      </c>
      <c r="H128" s="38">
        <f>IFERROR(VLOOKUP(A128,Sheet1!$A$4:$N$2722,11,1),"-")</f>
        <v>4000</v>
      </c>
      <c r="I128" s="129">
        <f>IFERROR(VLOOKUP($A128,Sheet1!$A$4:$H$2722,8,1),"-")</f>
        <v>6.93</v>
      </c>
      <c r="J128" s="25">
        <f>I128-(I128*Cuprins!$H$14)</f>
        <v>6.93</v>
      </c>
      <c r="K128" s="9"/>
      <c r="L128" s="701"/>
    </row>
    <row r="129" spans="1:12" ht="15" customHeight="1" x14ac:dyDescent="0.3">
      <c r="A129" s="105">
        <f>Sheet1!A280</f>
        <v>153021730000</v>
      </c>
      <c r="B129" s="594" t="str">
        <f>IFERROR(VLOOKUP(A129,Sheet1!$A$4:$H$2722,5,0),"-")</f>
        <v>Profil UW 75/3000 N M</v>
      </c>
      <c r="C129" s="595" t="e">
        <f>VLOOKUP(#REF!,Sheet1!$A$4:$H$2722,7,1)</f>
        <v>#REF!</v>
      </c>
      <c r="D129" s="596" t="e">
        <f>VLOOKUP(#REF!,Sheet1!$A$4:$H$2722,7,1)</f>
        <v>#REF!</v>
      </c>
      <c r="E129" s="31" t="str">
        <f>IFERROR(VLOOKUP(A129,Sheet1!$A$4:$N$2722,7,1),"-")</f>
        <v xml:space="preserve">ml </v>
      </c>
      <c r="F129" s="39">
        <f>IFERROR(VLOOKUP(A129,Sheet1!$A$4:$N$2722,9,1),"-")</f>
        <v>0.6</v>
      </c>
      <c r="G129" s="58">
        <f>IFERROR(VLOOKUP(A129,Sheet1!$A$4:$N$2722,10,1),"-")</f>
        <v>75</v>
      </c>
      <c r="H129" s="39">
        <f>IFERROR(VLOOKUP(A129,Sheet1!$A$4:$N$2722,11,1),"-")</f>
        <v>3000</v>
      </c>
      <c r="I129" s="130">
        <f>IFERROR(VLOOKUP($A129,Sheet1!$A$4:$H$2722,8,1),"-")</f>
        <v>8.24</v>
      </c>
      <c r="J129" s="26">
        <f>I129-(I129*Cuprins!$H$14)</f>
        <v>8.24</v>
      </c>
      <c r="K129" s="9"/>
      <c r="L129" s="701"/>
    </row>
    <row r="130" spans="1:12" ht="15" customHeight="1" x14ac:dyDescent="0.3">
      <c r="A130" s="107">
        <f>Sheet1!A281</f>
        <v>153021740000</v>
      </c>
      <c r="B130" s="593" t="str">
        <f>IFERROR(VLOOKUP(A130,Sheet1!$A$4:$H$2722,5,0),"-")</f>
        <v xml:space="preserve">Profil UW 75/4000 N M </v>
      </c>
      <c r="C130" s="593" t="e">
        <f>VLOOKUP(#REF!,Sheet1!$A$4:$H$2722,7,1)</f>
        <v>#REF!</v>
      </c>
      <c r="D130" s="593" t="e">
        <f>VLOOKUP(#REF!,Sheet1!$A$4:$H$2722,7,1)</f>
        <v>#REF!</v>
      </c>
      <c r="E130" s="20" t="str">
        <f>IFERROR(VLOOKUP(A130,Sheet1!$A$4:$N$2722,7,1),"-")</f>
        <v xml:space="preserve">ml </v>
      </c>
      <c r="F130" s="38">
        <f>IFERROR(VLOOKUP(A130,Sheet1!$A$4:$N$2722,9,1),"-")</f>
        <v>0.6</v>
      </c>
      <c r="G130" s="38">
        <f>IFERROR(VLOOKUP(A130,Sheet1!$A$4:$N$2722,10,1),"-")</f>
        <v>75</v>
      </c>
      <c r="H130" s="38">
        <f>IFERROR(VLOOKUP(A130,Sheet1!$A$4:$N$2722,11,1),"-")</f>
        <v>4000</v>
      </c>
      <c r="I130" s="129">
        <f>IFERROR(VLOOKUP($A130,Sheet1!$A$4:$H$2722,8,1),"-")</f>
        <v>8.24</v>
      </c>
      <c r="J130" s="25">
        <f>I130-(I130*Cuprins!$H$14)</f>
        <v>8.24</v>
      </c>
      <c r="K130" s="9"/>
      <c r="L130" s="701"/>
    </row>
    <row r="131" spans="1:12" ht="15" customHeight="1" x14ac:dyDescent="0.3">
      <c r="A131" s="105">
        <f>Sheet1!A282</f>
        <v>153021830000</v>
      </c>
      <c r="B131" s="594" t="str">
        <f>IFERROR(VLOOKUP(A131,Sheet1!$A$4:$H$2722,5,0),"-")</f>
        <v>Profil UW 100/3000 N M</v>
      </c>
      <c r="C131" s="595" t="e">
        <f>VLOOKUP(#REF!,Sheet1!$A$4:$H$2722,7,1)</f>
        <v>#REF!</v>
      </c>
      <c r="D131" s="596" t="e">
        <f>VLOOKUP(#REF!,Sheet1!$A$4:$H$2722,7,1)</f>
        <v>#REF!</v>
      </c>
      <c r="E131" s="31" t="str">
        <f>IFERROR(VLOOKUP(A131,Sheet1!$A$4:$N$2722,7,1),"-")</f>
        <v xml:space="preserve">ml </v>
      </c>
      <c r="F131" s="39">
        <f>IFERROR(VLOOKUP(A131,Sheet1!$A$4:$N$2722,9,1),"-")</f>
        <v>0.6</v>
      </c>
      <c r="G131" s="58">
        <f>IFERROR(VLOOKUP(A131,Sheet1!$A$4:$N$2722,10,1),"-")</f>
        <v>100</v>
      </c>
      <c r="H131" s="39">
        <f>IFERROR(VLOOKUP(A131,Sheet1!$A$4:$N$2722,11,1),"-")</f>
        <v>3000</v>
      </c>
      <c r="I131" s="130">
        <f>IFERROR(VLOOKUP($A131,Sheet1!$A$4:$H$2722,8,1),"-")</f>
        <v>9.6</v>
      </c>
      <c r="J131" s="26">
        <f>I131-(I131*Cuprins!$H$14)</f>
        <v>9.6</v>
      </c>
      <c r="L131" s="701"/>
    </row>
    <row r="132" spans="1:12" ht="15" customHeight="1" x14ac:dyDescent="0.3">
      <c r="A132" s="108">
        <f>Sheet1!A283</f>
        <v>153021840000</v>
      </c>
      <c r="B132" s="609" t="str">
        <f>IFERROR(VLOOKUP(A132,Sheet1!$A$4:$H$2722,5,0),"-")</f>
        <v>Profil UW 100/4000 N M</v>
      </c>
      <c r="C132" s="609" t="e">
        <f>VLOOKUP(#REF!,Sheet1!$A$4:$H$2722,7,1)</f>
        <v>#REF!</v>
      </c>
      <c r="D132" s="609" t="e">
        <f>VLOOKUP(#REF!,Sheet1!$A$4:$H$2722,7,1)</f>
        <v>#REF!</v>
      </c>
      <c r="E132" s="27" t="str">
        <f>IFERROR(VLOOKUP(A132,Sheet1!$A$4:$N$2722,7,1),"-")</f>
        <v xml:space="preserve">ml </v>
      </c>
      <c r="F132" s="35">
        <f>IFERROR(VLOOKUP(A132,Sheet1!$A$4:$N$2722,9,1),"-")</f>
        <v>0.6</v>
      </c>
      <c r="G132" s="35">
        <f>IFERROR(VLOOKUP(A132,Sheet1!$A$4:$N$2722,10,1),"-")</f>
        <v>100</v>
      </c>
      <c r="H132" s="35">
        <f>IFERROR(VLOOKUP(A132,Sheet1!$A$4:$N$2722,11,1),"-")</f>
        <v>4000</v>
      </c>
      <c r="I132" s="131">
        <f>IFERROR(VLOOKUP($A132,Sheet1!$A$4:$H$2722,8,1),"-")</f>
        <v>9.6</v>
      </c>
      <c r="J132" s="29">
        <f>I132-(I132*Cuprins!$H$14)</f>
        <v>9.6</v>
      </c>
      <c r="L132" s="701"/>
    </row>
    <row r="133" spans="1:12" ht="15" customHeight="1" x14ac:dyDescent="0.3">
      <c r="A133" s="13"/>
      <c r="C133" s="13"/>
      <c r="D133" s="13"/>
      <c r="E133" s="13"/>
      <c r="F133" s="13"/>
      <c r="H133" s="13"/>
      <c r="I133" s="139"/>
      <c r="J133" s="13"/>
      <c r="L133" s="701"/>
    </row>
    <row r="134" spans="1:12" ht="15" customHeight="1" x14ac:dyDescent="0.3">
      <c r="A134" s="667"/>
      <c r="B134" s="669" t="s">
        <v>3093</v>
      </c>
      <c r="C134" s="669"/>
      <c r="D134" s="669"/>
      <c r="E134" s="669"/>
      <c r="F134" s="669"/>
      <c r="G134" s="669"/>
      <c r="H134" s="669"/>
      <c r="I134" s="671"/>
      <c r="J134" s="672"/>
      <c r="K134" s="7"/>
      <c r="L134" s="701"/>
    </row>
    <row r="135" spans="1:12" ht="15" customHeight="1" x14ac:dyDescent="0.3">
      <c r="A135" s="668"/>
      <c r="B135" s="670"/>
      <c r="C135" s="670"/>
      <c r="D135" s="670"/>
      <c r="E135" s="670"/>
      <c r="F135" s="670"/>
      <c r="G135" s="670"/>
      <c r="H135" s="670"/>
      <c r="I135" s="673"/>
      <c r="J135" s="674"/>
      <c r="L135" s="701"/>
    </row>
    <row r="136" spans="1:12" ht="15" customHeight="1" x14ac:dyDescent="0.3">
      <c r="A136" s="698" t="s">
        <v>2989</v>
      </c>
      <c r="B136" s="631" t="s">
        <v>2996</v>
      </c>
      <c r="C136" s="631"/>
      <c r="D136" s="631"/>
      <c r="E136" s="642" t="s">
        <v>3035</v>
      </c>
      <c r="F136" s="642" t="s">
        <v>2991</v>
      </c>
      <c r="G136" s="642" t="s">
        <v>2990</v>
      </c>
      <c r="H136" s="642" t="s">
        <v>3010</v>
      </c>
      <c r="I136" s="522" t="s">
        <v>3430</v>
      </c>
      <c r="J136" s="498" t="s">
        <v>3431</v>
      </c>
      <c r="L136" s="701"/>
    </row>
    <row r="137" spans="1:12" ht="15" customHeight="1" x14ac:dyDescent="0.3">
      <c r="A137" s="699"/>
      <c r="B137" s="633"/>
      <c r="C137" s="633"/>
      <c r="D137" s="633"/>
      <c r="E137" s="643"/>
      <c r="F137" s="643"/>
      <c r="G137" s="643"/>
      <c r="H137" s="643"/>
      <c r="I137" s="524"/>
      <c r="J137" s="500"/>
      <c r="L137" s="701"/>
    </row>
    <row r="138" spans="1:12" ht="15" customHeight="1" x14ac:dyDescent="0.3">
      <c r="A138" s="700"/>
      <c r="B138" s="635"/>
      <c r="C138" s="635"/>
      <c r="D138" s="635"/>
      <c r="E138" s="644"/>
      <c r="F138" s="643"/>
      <c r="G138" s="644"/>
      <c r="H138" s="644"/>
      <c r="I138" s="524"/>
      <c r="J138" s="500"/>
      <c r="L138" s="701"/>
    </row>
    <row r="139" spans="1:12" ht="15" customHeight="1" x14ac:dyDescent="0.3">
      <c r="A139" s="109">
        <f>Sheet1!A317</f>
        <v>154021330000</v>
      </c>
      <c r="B139" s="703" t="str">
        <f>IFERROR(VLOOKUP(A139,Sheet1!$A$4:$H$2722,5,0),"-")</f>
        <v>Profil UA 50/3000 N M</v>
      </c>
      <c r="C139" s="704" t="e">
        <f>VLOOKUP(#REF!,Sheet1!$A$4:$H$2722,7,1)</f>
        <v>#REF!</v>
      </c>
      <c r="D139" s="705" t="e">
        <f>VLOOKUP(#REF!,Sheet1!$A$4:$H$2722,7,1)</f>
        <v>#REF!</v>
      </c>
      <c r="E139" s="30" t="str">
        <f>IFERROR(VLOOKUP(A139,Sheet1!$A$4:$N$2722,7,1),"-")</f>
        <v xml:space="preserve">ml </v>
      </c>
      <c r="F139" s="58">
        <f>IFERROR(VLOOKUP(A139,Sheet1!$A$4:$N$2722,9,1),"-")</f>
        <v>2</v>
      </c>
      <c r="G139" s="60">
        <f>IFERROR(VLOOKUP(A139,Sheet1!$A$4:$N$2722,10,1),"-")</f>
        <v>50</v>
      </c>
      <c r="H139" s="46">
        <f>IFERROR(VLOOKUP(A139,Sheet1!$A$4:$N$2722,11,1),"-")</f>
        <v>3000</v>
      </c>
      <c r="I139" s="128">
        <f>IFERROR(VLOOKUP($A139,Sheet1!$A$4:$H$2722,8,1),"-")</f>
        <v>25.49</v>
      </c>
      <c r="J139" s="26">
        <f>I139-(I139*Cuprins!$H$14)</f>
        <v>25.49</v>
      </c>
      <c r="L139" s="701"/>
    </row>
    <row r="140" spans="1:12" ht="15" customHeight="1" x14ac:dyDescent="0.3">
      <c r="A140" s="107">
        <f>Sheet1!A318</f>
        <v>154021340000</v>
      </c>
      <c r="B140" s="679" t="str">
        <f>IFERROR(VLOOKUP(A140,Sheet1!$A$4:$H$2722,5,0),"-")</f>
        <v>Profil UA 50/4000 N M</v>
      </c>
      <c r="C140" s="679" t="e">
        <f>VLOOKUP(#REF!,Sheet1!$A$4:$H$2722,7,1)</f>
        <v>#REF!</v>
      </c>
      <c r="D140" s="679" t="e">
        <f>VLOOKUP(#REF!,Sheet1!$A$4:$H$2722,7,1)</f>
        <v>#REF!</v>
      </c>
      <c r="E140" s="20" t="str">
        <f>IFERROR(VLOOKUP(A140,Sheet1!$A$4:$N$2722,7,1),"-")</f>
        <v xml:space="preserve">ml </v>
      </c>
      <c r="F140" s="38">
        <f>IFERROR(VLOOKUP(A140,Sheet1!$A$4:$N$2722,9,1),"-")</f>
        <v>2</v>
      </c>
      <c r="G140" s="38">
        <f>IFERROR(VLOOKUP(A140,Sheet1!$A$4:$N$2722,10,1),"-")</f>
        <v>50</v>
      </c>
      <c r="H140" s="38">
        <f>IFERROR(VLOOKUP(A140,Sheet1!$A$4:$N$2722,11,1),"-")</f>
        <v>4000</v>
      </c>
      <c r="I140" s="129">
        <f>IFERROR(VLOOKUP($A140,Sheet1!$A$4:$H$2722,8,1),"-")</f>
        <v>25.49</v>
      </c>
      <c r="J140" s="25">
        <f>I140-(I140*Cuprins!$H$14)</f>
        <v>25.49</v>
      </c>
      <c r="K140" s="9"/>
      <c r="L140" s="701"/>
    </row>
    <row r="141" spans="1:12" ht="15" customHeight="1" x14ac:dyDescent="0.3">
      <c r="A141" s="105">
        <f>Sheet1!A319</f>
        <v>154021430000</v>
      </c>
      <c r="B141" s="606" t="str">
        <f>IFERROR(VLOOKUP(A141,Sheet1!$A$4:$H$2722,5,0),"-")</f>
        <v>Profil UA 75/3000 N M</v>
      </c>
      <c r="C141" s="607" t="e">
        <f>VLOOKUP(#REF!,Sheet1!$A$4:$H$2722,7,1)</f>
        <v>#REF!</v>
      </c>
      <c r="D141" s="608" t="e">
        <f>VLOOKUP(#REF!,Sheet1!$A$4:$H$2722,7,1)</f>
        <v>#REF!</v>
      </c>
      <c r="E141" s="31" t="str">
        <f>IFERROR(VLOOKUP(A141,Sheet1!$A$4:$N$2722,7,1),"-")</f>
        <v xml:space="preserve">ml </v>
      </c>
      <c r="F141" s="39">
        <f>IFERROR(VLOOKUP(A141,Sheet1!$A$4:$N$2722,9,1),"-")</f>
        <v>2</v>
      </c>
      <c r="G141" s="58">
        <f>IFERROR(VLOOKUP(A141,Sheet1!$A$4:$N$2722,10,1),"-")</f>
        <v>75</v>
      </c>
      <c r="H141" s="39">
        <f>IFERROR(VLOOKUP(A141,Sheet1!$A$4:$N$2722,11,1),"-")</f>
        <v>3000</v>
      </c>
      <c r="I141" s="130">
        <f>IFERROR(VLOOKUP($A141,Sheet1!$A$4:$H$2722,8,1),"-")</f>
        <v>30</v>
      </c>
      <c r="J141" s="26">
        <f>I141-(I141*Cuprins!$H$14)</f>
        <v>30</v>
      </c>
      <c r="L141" s="701"/>
    </row>
    <row r="142" spans="1:12" ht="15" customHeight="1" x14ac:dyDescent="0.3">
      <c r="A142" s="107">
        <f>Sheet1!A320</f>
        <v>154021440000</v>
      </c>
      <c r="B142" s="679" t="str">
        <f>IFERROR(VLOOKUP(A142,Sheet1!$A$4:$H$2722,5,0),"-")</f>
        <v xml:space="preserve">Profil UA 75/4000  N M  </v>
      </c>
      <c r="C142" s="679" t="e">
        <f>VLOOKUP(#REF!,Sheet1!$A$4:$H$2722,7,1)</f>
        <v>#REF!</v>
      </c>
      <c r="D142" s="679" t="e">
        <f>VLOOKUP(#REF!,Sheet1!$A$4:$H$2722,7,1)</f>
        <v>#REF!</v>
      </c>
      <c r="E142" s="20" t="str">
        <f>IFERROR(VLOOKUP(A142,Sheet1!$A$4:$N$2722,7,1),"-")</f>
        <v xml:space="preserve">ml </v>
      </c>
      <c r="F142" s="38">
        <f>IFERROR(VLOOKUP(A142,Sheet1!$A$4:$N$2722,9,1),"-")</f>
        <v>2</v>
      </c>
      <c r="G142" s="38">
        <f>IFERROR(VLOOKUP(A142,Sheet1!$A$4:$N$2722,10,1),"-")</f>
        <v>75</v>
      </c>
      <c r="H142" s="38">
        <f>IFERROR(VLOOKUP(A142,Sheet1!$A$4:$N$2722,11,1),"-")</f>
        <v>4000</v>
      </c>
      <c r="I142" s="129">
        <f>IFERROR(VLOOKUP($A142,Sheet1!$A$4:$H$2722,8,1),"-")</f>
        <v>30</v>
      </c>
      <c r="J142" s="25">
        <f>I142-(I142*Cuprins!$H$14)</f>
        <v>30</v>
      </c>
      <c r="L142" s="701"/>
    </row>
    <row r="143" spans="1:12" ht="15" customHeight="1" x14ac:dyDescent="0.3">
      <c r="A143" s="105">
        <f>Sheet1!A321</f>
        <v>154021530000</v>
      </c>
      <c r="B143" s="606" t="str">
        <f>IFERROR(VLOOKUP(A143,Sheet1!$A$4:$H$2722,5,0),"-")</f>
        <v>Profil UA 100/3000  N M</v>
      </c>
      <c r="C143" s="607" t="e">
        <f>VLOOKUP(#REF!,Sheet1!$A$4:$H$2722,7,1)</f>
        <v>#REF!</v>
      </c>
      <c r="D143" s="608" t="e">
        <f>VLOOKUP(#REF!,Sheet1!$A$4:$H$2722,7,1)</f>
        <v>#REF!</v>
      </c>
      <c r="E143" s="31" t="str">
        <f>IFERROR(VLOOKUP(A143,Sheet1!$A$4:$N$2722,7,1),"-")</f>
        <v xml:space="preserve">ml </v>
      </c>
      <c r="F143" s="39">
        <f>IFERROR(VLOOKUP(A143,Sheet1!$A$4:$N$2722,9,1),"-")</f>
        <v>2</v>
      </c>
      <c r="G143" s="58">
        <f>IFERROR(VLOOKUP(A143,Sheet1!$A$4:$N$2722,10,1),"-")</f>
        <v>100</v>
      </c>
      <c r="H143" s="39">
        <f>IFERROR(VLOOKUP(A143,Sheet1!$A$4:$N$2722,11,1),"-")</f>
        <v>3000</v>
      </c>
      <c r="I143" s="130">
        <f>IFERROR(VLOOKUP($A143,Sheet1!$A$4:$H$2722,8,1),"-")</f>
        <v>35.99</v>
      </c>
      <c r="J143" s="26">
        <f>I143-(I143*Cuprins!$H$14)</f>
        <v>35.99</v>
      </c>
      <c r="L143" s="701"/>
    </row>
    <row r="144" spans="1:12" ht="15" customHeight="1" x14ac:dyDescent="0.3">
      <c r="A144" s="108">
        <f>Sheet1!A322</f>
        <v>154021540000</v>
      </c>
      <c r="B144" s="597" t="str">
        <f>IFERROR(VLOOKUP(A144,Sheet1!$A$4:$H$2722,5,0),"-")</f>
        <v xml:space="preserve">Profil UA 100/4000 N M </v>
      </c>
      <c r="C144" s="597" t="e">
        <f>VLOOKUP(#REF!,Sheet1!$A$4:$H$2722,7,1)</f>
        <v>#REF!</v>
      </c>
      <c r="D144" s="597" t="e">
        <f>VLOOKUP(#REF!,Sheet1!$A$4:$H$2722,7,1)</f>
        <v>#REF!</v>
      </c>
      <c r="E144" s="27" t="str">
        <f>IFERROR(VLOOKUP(A144,Sheet1!$A$4:$N$2722,7,1),"-")</f>
        <v xml:space="preserve">ml </v>
      </c>
      <c r="F144" s="35">
        <f>IFERROR(VLOOKUP(A144,Sheet1!$A$4:$N$2722,9,1),"-")</f>
        <v>2</v>
      </c>
      <c r="G144" s="35">
        <f>IFERROR(VLOOKUP(A144,Sheet1!$A$4:$N$2722,10,1),"-")</f>
        <v>100</v>
      </c>
      <c r="H144" s="35">
        <f>IFERROR(VLOOKUP(A144,Sheet1!$A$4:$N$2722,11,1),"-")</f>
        <v>4000</v>
      </c>
      <c r="I144" s="131">
        <f>IFERROR(VLOOKUP($A144,Sheet1!$A$4:$H$2722,8,1),"-")</f>
        <v>35.99</v>
      </c>
      <c r="J144" s="29">
        <f>I144-(I144*Cuprins!$H$14)</f>
        <v>35.99</v>
      </c>
      <c r="K144" s="7"/>
      <c r="L144" s="701"/>
    </row>
    <row r="145" spans="1:12" ht="15" customHeight="1" x14ac:dyDescent="0.3">
      <c r="L145" s="701"/>
    </row>
    <row r="146" spans="1:12" ht="15" customHeight="1" x14ac:dyDescent="0.3">
      <c r="L146" s="701"/>
    </row>
    <row r="147" spans="1:12" ht="15" customHeight="1" x14ac:dyDescent="0.3">
      <c r="L147" s="701"/>
    </row>
    <row r="148" spans="1:12" ht="15" customHeight="1" x14ac:dyDescent="0.3">
      <c r="L148" s="701"/>
    </row>
    <row r="149" spans="1:12" ht="15" customHeight="1" x14ac:dyDescent="0.3">
      <c r="L149" s="701"/>
    </row>
    <row r="150" spans="1:12" ht="15" customHeight="1" x14ac:dyDescent="0.3">
      <c r="L150" s="701"/>
    </row>
    <row r="151" spans="1:12" ht="15" customHeight="1" x14ac:dyDescent="0.3">
      <c r="L151" s="701"/>
    </row>
    <row r="152" spans="1:12" ht="15" customHeight="1" x14ac:dyDescent="0.3">
      <c r="L152" s="701"/>
    </row>
    <row r="153" spans="1:12" ht="15" customHeight="1" x14ac:dyDescent="0.3">
      <c r="L153" s="701"/>
    </row>
    <row r="154" spans="1:12" ht="15" customHeight="1" x14ac:dyDescent="0.3">
      <c r="L154" s="701"/>
    </row>
    <row r="155" spans="1:12" ht="15" customHeight="1" x14ac:dyDescent="0.3">
      <c r="L155" s="701"/>
    </row>
    <row r="156" spans="1:12" ht="15" customHeight="1" x14ac:dyDescent="0.3">
      <c r="L156" s="701"/>
    </row>
    <row r="157" spans="1:12" ht="15" customHeight="1" x14ac:dyDescent="0.3">
      <c r="L157" s="701"/>
    </row>
    <row r="158" spans="1:12" ht="15" customHeight="1" x14ac:dyDescent="0.3">
      <c r="L158" s="702" t="s">
        <v>3091</v>
      </c>
    </row>
    <row r="159" spans="1:12" ht="15" customHeight="1" x14ac:dyDescent="0.3">
      <c r="L159" s="702"/>
    </row>
    <row r="160" spans="1:12" ht="15" customHeight="1" x14ac:dyDescent="0.3">
      <c r="A160" s="667"/>
      <c r="B160" s="669" t="s">
        <v>3504</v>
      </c>
      <c r="C160" s="669"/>
      <c r="D160" s="669"/>
      <c r="E160" s="669"/>
      <c r="F160" s="669"/>
      <c r="G160" s="669"/>
      <c r="H160" s="669"/>
      <c r="I160" s="671"/>
      <c r="J160" s="672"/>
      <c r="L160" s="702"/>
    </row>
    <row r="161" spans="1:12" ht="15" customHeight="1" x14ac:dyDescent="0.3">
      <c r="A161" s="668"/>
      <c r="B161" s="670"/>
      <c r="C161" s="670"/>
      <c r="D161" s="670"/>
      <c r="E161" s="670"/>
      <c r="F161" s="670"/>
      <c r="G161" s="670"/>
      <c r="H161" s="670"/>
      <c r="I161" s="673"/>
      <c r="J161" s="674"/>
      <c r="L161" s="702"/>
    </row>
    <row r="162" spans="1:12" ht="15" customHeight="1" x14ac:dyDescent="0.3">
      <c r="A162" s="289"/>
      <c r="B162" s="290"/>
      <c r="C162" s="290"/>
      <c r="D162" s="290"/>
      <c r="E162" s="290"/>
      <c r="F162" s="290"/>
      <c r="G162" s="290"/>
      <c r="H162" s="290"/>
      <c r="I162" s="290"/>
      <c r="J162" s="291"/>
      <c r="L162" s="702"/>
    </row>
    <row r="163" spans="1:12" ht="15" customHeight="1" x14ac:dyDescent="0.3">
      <c r="A163" s="698" t="s">
        <v>2989</v>
      </c>
      <c r="B163" s="631" t="s">
        <v>2996</v>
      </c>
      <c r="C163" s="631"/>
      <c r="D163" s="631"/>
      <c r="E163" s="642" t="s">
        <v>3035</v>
      </c>
      <c r="F163" s="642" t="s">
        <v>2991</v>
      </c>
      <c r="G163" s="642" t="s">
        <v>2990</v>
      </c>
      <c r="H163" s="642" t="s">
        <v>3010</v>
      </c>
      <c r="I163" s="522" t="s">
        <v>3430</v>
      </c>
      <c r="J163" s="498" t="s">
        <v>3431</v>
      </c>
      <c r="L163" s="702"/>
    </row>
    <row r="164" spans="1:12" ht="15" customHeight="1" x14ac:dyDescent="0.3">
      <c r="A164" s="699"/>
      <c r="B164" s="633"/>
      <c r="C164" s="633"/>
      <c r="D164" s="633"/>
      <c r="E164" s="643"/>
      <c r="F164" s="643"/>
      <c r="G164" s="643"/>
      <c r="H164" s="643"/>
      <c r="I164" s="524"/>
      <c r="J164" s="500"/>
      <c r="L164" s="702"/>
    </row>
    <row r="165" spans="1:12" ht="15" customHeight="1" x14ac:dyDescent="0.3">
      <c r="A165" s="700"/>
      <c r="B165" s="635"/>
      <c r="C165" s="635"/>
      <c r="D165" s="635"/>
      <c r="E165" s="644"/>
      <c r="F165" s="643"/>
      <c r="G165" s="644"/>
      <c r="H165" s="644"/>
      <c r="I165" s="524"/>
      <c r="J165" s="500"/>
      <c r="L165" s="702"/>
    </row>
    <row r="166" spans="1:12" ht="15" customHeight="1" x14ac:dyDescent="0.3">
      <c r="A166" s="109">
        <f>Sheet1!A352</f>
        <v>155021402000</v>
      </c>
      <c r="B166" s="626" t="str">
        <f>IFERROR(VLOOKUP(A166,Sheet1!$A$4:$H$2722,5,0),"-")</f>
        <v>Profil UW 80x75x80  0,8 mm / 3 ml</v>
      </c>
      <c r="C166" s="627" t="e">
        <f>VLOOKUP(#REF!,Sheet1!$A$4:$H$2722,7,1)</f>
        <v>#REF!</v>
      </c>
      <c r="D166" s="628" t="e">
        <f>VLOOKUP(#REF!,Sheet1!$A$4:$H$2722,7,1)</f>
        <v>#REF!</v>
      </c>
      <c r="E166" s="30" t="str">
        <f>IFERROR(VLOOKUP(A166,Sheet1!$A$4:$N$2722,7,1),"-")</f>
        <v xml:space="preserve">ml </v>
      </c>
      <c r="F166" s="58">
        <f>IFERROR(VLOOKUP(A166,Sheet1!$A$4:$N$2722,9,1),"-")</f>
        <v>0.8</v>
      </c>
      <c r="G166" s="60">
        <f>IFERROR(VLOOKUP(A166,Sheet1!$A$4:$N$2722,10,1),"-")</f>
        <v>80</v>
      </c>
      <c r="H166" s="46">
        <f>IFERROR(VLOOKUP(A166,Sheet1!$A$4:$N$2722,11,1),"-")</f>
        <v>3000</v>
      </c>
      <c r="I166" s="128">
        <f>IFERROR(VLOOKUP($A166,Sheet1!$A$4:$H$2722,8,1),"-")</f>
        <v>30.75</v>
      </c>
      <c r="J166" s="26">
        <f>I166-(I166*Cuprins!$H$14)</f>
        <v>30.75</v>
      </c>
      <c r="L166" s="702"/>
    </row>
    <row r="167" spans="1:12" ht="15" customHeight="1" x14ac:dyDescent="0.3">
      <c r="A167" s="107">
        <f>Sheet1!A353</f>
        <v>155021402100</v>
      </c>
      <c r="B167" s="593" t="str">
        <f>IFERROR(VLOOKUP(A167,Sheet1!$A$4:$H$2722,5,0),"-")</f>
        <v>Profil UW 80x75x80  0,8 mm / 2 ml</v>
      </c>
      <c r="C167" s="593" t="e">
        <f>VLOOKUP(#REF!,Sheet1!$A$4:$H$2722,7,1)</f>
        <v>#REF!</v>
      </c>
      <c r="D167" s="593" t="e">
        <f>VLOOKUP(#REF!,Sheet1!$A$4:$H$2722,7,1)</f>
        <v>#REF!</v>
      </c>
      <c r="E167" s="20" t="str">
        <f>IFERROR(VLOOKUP(A167,Sheet1!$A$4:$N$2722,7,1),"-")</f>
        <v xml:space="preserve">ml </v>
      </c>
      <c r="F167" s="38">
        <f>IFERROR(VLOOKUP(A167,Sheet1!$A$4:$N$2722,9,1),"-")</f>
        <v>0.8</v>
      </c>
      <c r="G167" s="38">
        <f>IFERROR(VLOOKUP(A167,Sheet1!$A$4:$N$2722,10,1),"-")</f>
        <v>80</v>
      </c>
      <c r="H167" s="38">
        <f>IFERROR(VLOOKUP(A167,Sheet1!$A$4:$N$2722,11,1),"-")</f>
        <v>2000</v>
      </c>
      <c r="I167" s="129">
        <f>IFERROR(VLOOKUP($A167,Sheet1!$A$4:$H$2722,8,1),"-")</f>
        <v>30.75</v>
      </c>
      <c r="J167" s="25">
        <f>I167-(I167*Cuprins!$H$14)</f>
        <v>30.75</v>
      </c>
      <c r="L167" s="702"/>
    </row>
    <row r="168" spans="1:12" ht="15" customHeight="1" x14ac:dyDescent="0.3">
      <c r="A168" s="105">
        <f>Sheet1!A354</f>
        <v>155021402300</v>
      </c>
      <c r="B168" s="594" t="str">
        <f>IFERROR(VLOOKUP(A168,Sheet1!$A$4:$H$2722,5,0),"-")</f>
        <v>Profil UW 80x50x80  0,80 mm / 3 ml</v>
      </c>
      <c r="C168" s="595" t="e">
        <f>VLOOKUP(#REF!,Sheet1!$A$4:$H$2722,7,1)</f>
        <v>#REF!</v>
      </c>
      <c r="D168" s="596" t="e">
        <f>VLOOKUP(#REF!,Sheet1!$A$4:$H$2722,7,1)</f>
        <v>#REF!</v>
      </c>
      <c r="E168" s="31" t="str">
        <f>IFERROR(VLOOKUP(A168,Sheet1!$A$4:$N$2722,7,1),"-")</f>
        <v>ml</v>
      </c>
      <c r="F168" s="39">
        <f>IFERROR(VLOOKUP(A168,Sheet1!$A$4:$N$2722,9,1),"-")</f>
        <v>0.8</v>
      </c>
      <c r="G168" s="58">
        <f>IFERROR(VLOOKUP(A168,Sheet1!$A$4:$N$2722,10,1),"-")</f>
        <v>80</v>
      </c>
      <c r="H168" s="39">
        <f>IFERROR(VLOOKUP(A168,Sheet1!$A$4:$N$2722,11,1),"-")</f>
        <v>3000</v>
      </c>
      <c r="I168" s="130">
        <f>IFERROR(VLOOKUP($A168,Sheet1!$A$4:$H$2722,8,1),"-")</f>
        <v>29.43</v>
      </c>
      <c r="J168" s="26">
        <f>I168-(I168*Cuprins!$H$14)</f>
        <v>29.43</v>
      </c>
      <c r="L168" s="702"/>
    </row>
    <row r="169" spans="1:12" ht="15" customHeight="1" x14ac:dyDescent="0.3">
      <c r="A169" s="107">
        <f>Sheet1!A355</f>
        <v>155021402500</v>
      </c>
      <c r="B169" s="593" t="str">
        <f>IFERROR(VLOOKUP(A169,Sheet1!$A$4:$H$2722,5,0),"-")</f>
        <v>Profil UW 80x100x80  0,8 mm / 3 ml</v>
      </c>
      <c r="C169" s="593" t="e">
        <f>VLOOKUP(#REF!,Sheet1!$A$4:$H$2722,7,1)</f>
        <v>#REF!</v>
      </c>
      <c r="D169" s="593" t="e">
        <f>VLOOKUP(#REF!,Sheet1!$A$4:$H$2722,7,1)</f>
        <v>#REF!</v>
      </c>
      <c r="E169" s="20" t="str">
        <f>IFERROR(VLOOKUP(A169,Sheet1!$A$4:$N$2722,7,1),"-")</f>
        <v xml:space="preserve">ml </v>
      </c>
      <c r="F169" s="38">
        <f>IFERROR(VLOOKUP(A169,Sheet1!$A$4:$N$2722,9,1),"-")</f>
        <v>0.8</v>
      </c>
      <c r="G169" s="38">
        <f>IFERROR(VLOOKUP(A169,Sheet1!$A$4:$N$2722,10,1),"-")</f>
        <v>80</v>
      </c>
      <c r="H169" s="38">
        <f>IFERROR(VLOOKUP(A169,Sheet1!$A$4:$N$2722,11,1),"-")</f>
        <v>3000</v>
      </c>
      <c r="I169" s="129">
        <f>IFERROR(VLOOKUP($A169,Sheet1!$A$4:$H$2722,8,1),"-")</f>
        <v>32.770000000000003</v>
      </c>
      <c r="J169" s="25">
        <f>I169-(I169*Cuprins!$H$14)</f>
        <v>32.770000000000003</v>
      </c>
      <c r="L169" s="702"/>
    </row>
    <row r="170" spans="1:12" ht="15" customHeight="1" x14ac:dyDescent="0.3">
      <c r="A170" s="105">
        <f>Sheet1!A356</f>
        <v>155021403000</v>
      </c>
      <c r="B170" s="594" t="str">
        <f>IFERROR(VLOOKUP(A170,Sheet1!$A$4:$H$2722,5,0),"-")</f>
        <v>Profil UW 80x100x80  2 mm / 3 ml</v>
      </c>
      <c r="C170" s="595" t="e">
        <f>VLOOKUP(#REF!,Sheet1!$A$4:$H$2722,7,1)</f>
        <v>#REF!</v>
      </c>
      <c r="D170" s="596" t="e">
        <f>VLOOKUP(#REF!,Sheet1!$A$4:$H$2722,7,1)</f>
        <v>#REF!</v>
      </c>
      <c r="E170" s="31" t="str">
        <f>IFERROR(VLOOKUP(A170,Sheet1!$A$4:$N$2722,7,1),"-")</f>
        <v xml:space="preserve">ml </v>
      </c>
      <c r="F170" s="39">
        <f>IFERROR(VLOOKUP(A170,Sheet1!$A$4:$N$2722,9,1),"-")</f>
        <v>0.8</v>
      </c>
      <c r="G170" s="58">
        <f>IFERROR(VLOOKUP(A170,Sheet1!$A$4:$N$2722,10,1),"-")</f>
        <v>80</v>
      </c>
      <c r="H170" s="39">
        <f>IFERROR(VLOOKUP(A170,Sheet1!$A$4:$N$2722,11,1),"-")</f>
        <v>3000</v>
      </c>
      <c r="I170" s="130">
        <f>IFERROR(VLOOKUP($A170,Sheet1!$A$4:$H$2722,8,1),"-")</f>
        <v>60.19</v>
      </c>
      <c r="J170" s="26">
        <f>I170-(I170*Cuprins!$H$14)</f>
        <v>60.19</v>
      </c>
      <c r="L170" s="702"/>
    </row>
    <row r="171" spans="1:12" ht="15" customHeight="1" x14ac:dyDescent="0.3">
      <c r="A171" s="107">
        <f>Sheet1!A357</f>
        <v>155021403200</v>
      </c>
      <c r="B171" s="593" t="str">
        <f>IFERROR(VLOOKUP(A171,Sheet1!$A$4:$H$2722,5,0),"-")</f>
        <v>Profil UW 100x50x100  1 mm / 3 ml</v>
      </c>
      <c r="C171" s="593" t="e">
        <f>VLOOKUP(#REF!,Sheet1!$A$4:$H$2722,7,1)</f>
        <v>#REF!</v>
      </c>
      <c r="D171" s="593" t="e">
        <f>VLOOKUP(#REF!,Sheet1!$A$4:$H$2722,7,1)</f>
        <v>#REF!</v>
      </c>
      <c r="E171" s="20" t="str">
        <f>IFERROR(VLOOKUP(A171,Sheet1!$A$4:$N$2722,7,1),"-")</f>
        <v xml:space="preserve">ml </v>
      </c>
      <c r="F171" s="38">
        <f>IFERROR(VLOOKUP(A171,Sheet1!$A$4:$N$2722,9,1),"-")</f>
        <v>1</v>
      </c>
      <c r="G171" s="38">
        <f>IFERROR(VLOOKUP(A171,Sheet1!$A$4:$N$2722,10,1),"-")</f>
        <v>100</v>
      </c>
      <c r="H171" s="38">
        <f>IFERROR(VLOOKUP(A171,Sheet1!$A$4:$N$2722,11,1),"-")</f>
        <v>3000</v>
      </c>
      <c r="I171" s="129">
        <f>IFERROR(VLOOKUP($A171,Sheet1!$A$4:$H$2722,8,1),"-")</f>
        <v>35.590000000000003</v>
      </c>
      <c r="J171" s="25">
        <f>I171-(I171*Cuprins!$H$14)</f>
        <v>35.590000000000003</v>
      </c>
      <c r="L171" s="702"/>
    </row>
    <row r="172" spans="1:12" ht="15" customHeight="1" x14ac:dyDescent="0.3">
      <c r="A172" s="105">
        <f>Sheet1!A358</f>
        <v>155021403500</v>
      </c>
      <c r="B172" s="594" t="str">
        <f>IFERROR(VLOOKUP(A172,Sheet1!$A$4:$H$2722,5,0),"-")</f>
        <v>Profil UW 120x75x120  1 mm / 3 ml</v>
      </c>
      <c r="C172" s="595" t="e">
        <f>VLOOKUP(#REF!,Sheet1!$A$4:$H$2722,7,1)</f>
        <v>#REF!</v>
      </c>
      <c r="D172" s="596" t="e">
        <f>VLOOKUP(#REF!,Sheet1!$A$4:$H$2722,7,1)</f>
        <v>#REF!</v>
      </c>
      <c r="E172" s="31" t="str">
        <f>IFERROR(VLOOKUP(A172,Sheet1!$A$4:$N$2722,7,1),"-")</f>
        <v xml:space="preserve">ml </v>
      </c>
      <c r="F172" s="39">
        <f>IFERROR(VLOOKUP(A172,Sheet1!$A$4:$N$2722,9,1),"-")</f>
        <v>1</v>
      </c>
      <c r="G172" s="58">
        <f>IFERROR(VLOOKUP(A172,Sheet1!$A$4:$N$2722,10,1),"-")</f>
        <v>120</v>
      </c>
      <c r="H172" s="39">
        <f>IFERROR(VLOOKUP(A172,Sheet1!$A$4:$N$2722,11,1),"-")</f>
        <v>3000</v>
      </c>
      <c r="I172" s="130">
        <f>IFERROR(VLOOKUP($A172,Sheet1!$A$4:$H$2722,8,1),"-")</f>
        <v>42.62</v>
      </c>
      <c r="J172" s="26">
        <f>I172-(I172*Cuprins!$H$14)</f>
        <v>42.62</v>
      </c>
      <c r="L172" s="702"/>
    </row>
    <row r="173" spans="1:12" ht="15" customHeight="1" x14ac:dyDescent="0.3">
      <c r="A173" s="107">
        <f>Sheet1!A359</f>
        <v>155021403700</v>
      </c>
      <c r="B173" s="593" t="str">
        <f>IFERROR(VLOOKUP(A173,Sheet1!$A$4:$H$2722,5,0),"-")</f>
        <v>Profil UW 120x100x120 1 mm / 3 ml</v>
      </c>
      <c r="C173" s="593" t="e">
        <f>VLOOKUP(#REF!,Sheet1!$A$4:$H$2722,7,1)</f>
        <v>#REF!</v>
      </c>
      <c r="D173" s="593" t="e">
        <f>VLOOKUP(#REF!,Sheet1!$A$4:$H$2722,7,1)</f>
        <v>#REF!</v>
      </c>
      <c r="E173" s="20" t="str">
        <f>IFERROR(VLOOKUP(A173,Sheet1!$A$4:$N$2722,7,1),"-")</f>
        <v xml:space="preserve">ml </v>
      </c>
      <c r="F173" s="38">
        <f>IFERROR(VLOOKUP(A173,Sheet1!$A$4:$N$2722,9,1),"-")</f>
        <v>1</v>
      </c>
      <c r="G173" s="38">
        <f>IFERROR(VLOOKUP(A173,Sheet1!$A$4:$N$2722,10,1),"-")</f>
        <v>120</v>
      </c>
      <c r="H173" s="38">
        <f>IFERROR(VLOOKUP(A173,Sheet1!$A$4:$N$2722,11,1),"-")</f>
        <v>3000</v>
      </c>
      <c r="I173" s="129">
        <f>IFERROR(VLOOKUP($A173,Sheet1!$A$4:$H$2722,8,1),"-")</f>
        <v>44.93</v>
      </c>
      <c r="J173" s="25">
        <f>I173-(I173*Cuprins!$H$14)</f>
        <v>44.93</v>
      </c>
      <c r="L173" s="494">
        <f>L121+1</f>
        <v>25</v>
      </c>
    </row>
    <row r="174" spans="1:12" ht="15" customHeight="1" x14ac:dyDescent="0.3">
      <c r="A174" s="105">
        <f>Sheet1!A360</f>
        <v>155021404000</v>
      </c>
      <c r="B174" s="594" t="str">
        <f>IFERROR(VLOOKUP(A174,Sheet1!$A$4:$H$2722,5,0),"-")</f>
        <v>Profil UW 120x100x120 2 mm / 3 ml</v>
      </c>
      <c r="C174" s="595" t="e">
        <f>VLOOKUP(#REF!,Sheet1!$A$4:$H$2722,7,1)</f>
        <v>#REF!</v>
      </c>
      <c r="D174" s="596" t="e">
        <f>VLOOKUP(#REF!,Sheet1!$A$4:$H$2722,7,1)</f>
        <v>#REF!</v>
      </c>
      <c r="E174" s="31" t="str">
        <f>IFERROR(VLOOKUP(A174,Sheet1!$A$4:$N$2722,7,1),"-")</f>
        <v xml:space="preserve">ml </v>
      </c>
      <c r="F174" s="39">
        <f>IFERROR(VLOOKUP(A174,Sheet1!$A$4:$N$2722,9,1),"-")</f>
        <v>0</v>
      </c>
      <c r="G174" s="58">
        <f>IFERROR(VLOOKUP(A174,Sheet1!$A$4:$N$2722,10,1),"-")</f>
        <v>0</v>
      </c>
      <c r="H174" s="39">
        <f>IFERROR(VLOOKUP(A174,Sheet1!$A$4:$N$2722,11,1),"-")</f>
        <v>0</v>
      </c>
      <c r="I174" s="130">
        <f>IFERROR(VLOOKUP($A174,Sheet1!$A$4:$H$2722,8,1),"-")</f>
        <v>78.56</v>
      </c>
      <c r="J174" s="26">
        <f>I174-(I174*Cuprins!$H$14)</f>
        <v>78.56</v>
      </c>
      <c r="L174" s="494"/>
    </row>
    <row r="175" spans="1:12" ht="15" customHeight="1" x14ac:dyDescent="0.3">
      <c r="A175" s="107">
        <f>Sheet1!A361</f>
        <v>155021404500</v>
      </c>
      <c r="B175" s="593" t="str">
        <f>IFERROR(VLOOKUP(A175,Sheet1!$A$4:$H$2722,5,0),"-")</f>
        <v>Profil UW 150x75x150 2 mm / 3 ml</v>
      </c>
      <c r="C175" s="593" t="e">
        <f>VLOOKUP(#REF!,Sheet1!$A$4:$H$2722,7,1)</f>
        <v>#REF!</v>
      </c>
      <c r="D175" s="593" t="e">
        <f>VLOOKUP(#REF!,Sheet1!$A$4:$H$2722,7,1)</f>
        <v>#REF!</v>
      </c>
      <c r="E175" s="20" t="str">
        <f>IFERROR(VLOOKUP(A175,Sheet1!$A$4:$N$2722,7,1),"-")</f>
        <v xml:space="preserve">ml </v>
      </c>
      <c r="F175" s="38">
        <f>IFERROR(VLOOKUP(A175,Sheet1!$A$4:$N$2722,9,1),"-")</f>
        <v>2</v>
      </c>
      <c r="G175" s="38">
        <f>IFERROR(VLOOKUP(A175,Sheet1!$A$4:$N$2722,10,1),"-")</f>
        <v>150</v>
      </c>
      <c r="H175" s="38">
        <f>IFERROR(VLOOKUP(A175,Sheet1!$A$4:$N$2722,11,1),"-")</f>
        <v>3000</v>
      </c>
      <c r="I175" s="129">
        <f>IFERROR(VLOOKUP($A175,Sheet1!$A$4:$H$2722,8,1),"-")</f>
        <v>81.349999999999994</v>
      </c>
      <c r="J175" s="25">
        <f>I175-(I175*Cuprins!$H$14)</f>
        <v>81.349999999999994</v>
      </c>
      <c r="L175" s="701" t="s">
        <v>3001</v>
      </c>
    </row>
    <row r="176" spans="1:12" ht="15" customHeight="1" x14ac:dyDescent="0.3">
      <c r="A176" s="105">
        <f>Sheet1!A362</f>
        <v>155021405000</v>
      </c>
      <c r="B176" s="594" t="str">
        <f>IFERROR(VLOOKUP(A176,Sheet1!$A$4:$H$2722,5,0),"-")</f>
        <v>Profil UW 150x100x150  2 mm / 3 ml</v>
      </c>
      <c r="C176" s="595" t="e">
        <f>VLOOKUP(#REF!,Sheet1!$A$4:$H$2722,7,1)</f>
        <v>#REF!</v>
      </c>
      <c r="D176" s="596" t="e">
        <f>VLOOKUP(#REF!,Sheet1!$A$4:$H$2722,7,1)</f>
        <v>#REF!</v>
      </c>
      <c r="E176" s="31" t="str">
        <f>IFERROR(VLOOKUP(A176,Sheet1!$A$4:$N$2722,7,1),"-")</f>
        <v>ml</v>
      </c>
      <c r="F176" s="39">
        <f>IFERROR(VLOOKUP(A176,Sheet1!$A$4:$N$2722,9,1),"-")</f>
        <v>2</v>
      </c>
      <c r="G176" s="58">
        <f>IFERROR(VLOOKUP(A176,Sheet1!$A$4:$N$2722,10,1),"-")</f>
        <v>150</v>
      </c>
      <c r="H176" s="39">
        <f>IFERROR(VLOOKUP(A176,Sheet1!$A$4:$N$2722,11,1),"-")</f>
        <v>3000</v>
      </c>
      <c r="I176" s="130">
        <f>IFERROR(VLOOKUP($A176,Sheet1!$A$4:$H$2722,8,1),"-")</f>
        <v>85.52</v>
      </c>
      <c r="J176" s="26">
        <f>I176-(I176*Cuprins!$H$14)</f>
        <v>85.52</v>
      </c>
      <c r="L176" s="701"/>
    </row>
    <row r="177" spans="1:12" ht="15" customHeight="1" x14ac:dyDescent="0.3">
      <c r="A177" s="108">
        <f>Sheet1!A363</f>
        <v>155021405500</v>
      </c>
      <c r="B177" s="609" t="str">
        <f>IFERROR(VLOOKUP(A177,Sheet1!$A$4:$H$2722,5,0),"-")</f>
        <v>Profil UW 250x100x250 2 mm / 3 ml</v>
      </c>
      <c r="C177" s="609" t="e">
        <f>VLOOKUP(#REF!,Sheet1!$A$4:$H$2722,7,1)</f>
        <v>#REF!</v>
      </c>
      <c r="D177" s="609" t="e">
        <f>VLOOKUP(#REF!,Sheet1!$A$4:$H$2722,7,1)</f>
        <v>#REF!</v>
      </c>
      <c r="E177" s="27" t="str">
        <f>IFERROR(VLOOKUP(A177,Sheet1!$A$4:$N$2722,7,1),"-")</f>
        <v xml:space="preserve">ml </v>
      </c>
      <c r="F177" s="35">
        <f>IFERROR(VLOOKUP(A177,Sheet1!$A$4:$N$2722,9,1),"-")</f>
        <v>2</v>
      </c>
      <c r="G177" s="35">
        <f>IFERROR(VLOOKUP(A177,Sheet1!$A$4:$N$2722,10,1),"-")</f>
        <v>250</v>
      </c>
      <c r="H177" s="35">
        <f>IFERROR(VLOOKUP(A177,Sheet1!$A$4:$N$2722,11,1),"-")</f>
        <v>3000</v>
      </c>
      <c r="I177" s="131">
        <f>IFERROR(VLOOKUP($A177,Sheet1!$A$4:$H$2722,8,1),"-")</f>
        <v>121.98</v>
      </c>
      <c r="J177" s="29">
        <f>I177-(I177*Cuprins!$H$14)</f>
        <v>121.98</v>
      </c>
      <c r="L177" s="701"/>
    </row>
    <row r="178" spans="1:12" ht="15" customHeight="1" x14ac:dyDescent="0.3">
      <c r="L178" s="701"/>
    </row>
    <row r="179" spans="1:12" ht="15" customHeight="1" thickBot="1" x14ac:dyDescent="0.35">
      <c r="L179" s="701"/>
    </row>
    <row r="180" spans="1:12" ht="15" customHeight="1" x14ac:dyDescent="0.3">
      <c r="A180" s="658"/>
      <c r="B180" s="661" t="s">
        <v>3094</v>
      </c>
      <c r="C180" s="661"/>
      <c r="D180" s="661"/>
      <c r="E180" s="661"/>
      <c r="F180" s="661"/>
      <c r="G180" s="661"/>
      <c r="H180" s="661"/>
      <c r="I180" s="661"/>
      <c r="J180" s="664"/>
      <c r="K180" s="7"/>
      <c r="L180" s="701"/>
    </row>
    <row r="181" spans="1:12" ht="15" customHeight="1" x14ac:dyDescent="0.3">
      <c r="A181" s="659"/>
      <c r="B181" s="662"/>
      <c r="C181" s="662"/>
      <c r="D181" s="662"/>
      <c r="E181" s="662"/>
      <c r="F181" s="662"/>
      <c r="G181" s="662"/>
      <c r="H181" s="662"/>
      <c r="I181" s="662"/>
      <c r="J181" s="665"/>
      <c r="L181" s="701"/>
    </row>
    <row r="182" spans="1:12" ht="15" customHeight="1" thickBot="1" x14ac:dyDescent="0.35">
      <c r="A182" s="660"/>
      <c r="B182" s="663"/>
      <c r="C182" s="663"/>
      <c r="D182" s="663"/>
      <c r="E182" s="663"/>
      <c r="F182" s="663"/>
      <c r="G182" s="663"/>
      <c r="H182" s="663"/>
      <c r="I182" s="663"/>
      <c r="J182" s="666"/>
      <c r="L182" s="701"/>
    </row>
    <row r="183" spans="1:12" ht="15" customHeight="1" x14ac:dyDescent="0.3">
      <c r="A183" s="1"/>
      <c r="B183" s="88"/>
      <c r="C183" s="4"/>
      <c r="D183" s="4"/>
      <c r="E183" s="4"/>
      <c r="F183" s="4"/>
      <c r="G183" s="4"/>
      <c r="H183" s="5"/>
      <c r="I183" s="138"/>
      <c r="J183" s="3"/>
      <c r="L183" s="701"/>
    </row>
    <row r="184" spans="1:12" ht="15" customHeight="1" x14ac:dyDescent="0.3">
      <c r="A184" s="667"/>
      <c r="B184" s="669" t="s">
        <v>3102</v>
      </c>
      <c r="C184" s="669"/>
      <c r="D184" s="669"/>
      <c r="E184" s="669"/>
      <c r="F184" s="669"/>
      <c r="G184" s="669"/>
      <c r="H184" s="669"/>
      <c r="I184" s="671"/>
      <c r="J184" s="672"/>
      <c r="L184" s="701"/>
    </row>
    <row r="185" spans="1:12" ht="15" customHeight="1" x14ac:dyDescent="0.3">
      <c r="A185" s="668"/>
      <c r="B185" s="670"/>
      <c r="C185" s="670"/>
      <c r="D185" s="670"/>
      <c r="E185" s="670"/>
      <c r="F185" s="670"/>
      <c r="G185" s="670"/>
      <c r="H185" s="670"/>
      <c r="I185" s="673"/>
      <c r="J185" s="674"/>
      <c r="L185" s="701"/>
    </row>
    <row r="186" spans="1:12" ht="15" customHeight="1" x14ac:dyDescent="0.3">
      <c r="A186" s="698" t="s">
        <v>2989</v>
      </c>
      <c r="B186" s="631" t="s">
        <v>2996</v>
      </c>
      <c r="C186" s="631"/>
      <c r="D186" s="631"/>
      <c r="E186" s="642" t="s">
        <v>3035</v>
      </c>
      <c r="F186" s="642" t="s">
        <v>2991</v>
      </c>
      <c r="G186" s="642" t="s">
        <v>2990</v>
      </c>
      <c r="H186" s="642" t="s">
        <v>3010</v>
      </c>
      <c r="I186" s="522" t="s">
        <v>3430</v>
      </c>
      <c r="J186" s="498" t="s">
        <v>3431</v>
      </c>
      <c r="L186" s="701"/>
    </row>
    <row r="187" spans="1:12" ht="15" customHeight="1" x14ac:dyDescent="0.3">
      <c r="A187" s="699"/>
      <c r="B187" s="633"/>
      <c r="C187" s="633"/>
      <c r="D187" s="633"/>
      <c r="E187" s="643"/>
      <c r="F187" s="643"/>
      <c r="G187" s="643"/>
      <c r="H187" s="643"/>
      <c r="I187" s="524"/>
      <c r="J187" s="500"/>
      <c r="L187" s="701"/>
    </row>
    <row r="188" spans="1:12" ht="15" customHeight="1" x14ac:dyDescent="0.3">
      <c r="A188" s="700"/>
      <c r="B188" s="635"/>
      <c r="C188" s="635"/>
      <c r="D188" s="635"/>
      <c r="E188" s="644"/>
      <c r="F188" s="643"/>
      <c r="G188" s="644"/>
      <c r="H188" s="644"/>
      <c r="I188" s="524"/>
      <c r="J188" s="500"/>
      <c r="L188" s="701"/>
    </row>
    <row r="189" spans="1:12" ht="15" customHeight="1" x14ac:dyDescent="0.3">
      <c r="A189" s="109">
        <f>Sheet1!A343</f>
        <v>155021100500</v>
      </c>
      <c r="B189" s="626" t="str">
        <f>IFERROR(VLOOKUP(A189,Sheet1!$A$4:$H$2722,5,0),"-")</f>
        <v>Profil PVC flexibil 30x34  3 ml</v>
      </c>
      <c r="C189" s="627" t="e">
        <f>VLOOKUP(#REF!,Sheet1!$A$4:$H$2722,7,1)</f>
        <v>#REF!</v>
      </c>
      <c r="D189" s="628" t="e">
        <f>VLOOKUP(#REF!,Sheet1!$A$4:$H$2722,7,1)</f>
        <v>#REF!</v>
      </c>
      <c r="E189" s="30" t="str">
        <f>IFERROR(VLOOKUP(A189,Sheet1!$A$4:$N$2722,7,1),"-")</f>
        <v xml:space="preserve">ml </v>
      </c>
      <c r="F189" s="58">
        <f>IFERROR(VLOOKUP(A189,Sheet1!$A$4:$N$2722,9,1),"-")</f>
        <v>3</v>
      </c>
      <c r="G189" s="60">
        <f>IFERROR(VLOOKUP(A189,Sheet1!$A$4:$N$2722,10,1),"-")</f>
        <v>34</v>
      </c>
      <c r="H189" s="46">
        <f>IFERROR(VLOOKUP(A189,Sheet1!$A$4:$N$2722,11,1),"-")</f>
        <v>3000</v>
      </c>
      <c r="I189" s="128">
        <f>IFERROR(VLOOKUP($A189,Sheet1!$A$4:$H$2722,8,1),"-")</f>
        <v>6.45</v>
      </c>
      <c r="J189" s="26">
        <f>I189-(I189*Cuprins!$H$14)</f>
        <v>6.45</v>
      </c>
      <c r="L189" s="701"/>
    </row>
    <row r="190" spans="1:12" ht="15" customHeight="1" x14ac:dyDescent="0.3">
      <c r="A190" s="107">
        <f>Sheet1!A344</f>
        <v>155021131500</v>
      </c>
      <c r="B190" s="593" t="str">
        <f>IFERROR(VLOOKUP(A190,Sheet1!$A$4:$H$2722,5,0),"-")</f>
        <v>Profil coltar NIDA AL 24x24x04x2500</v>
      </c>
      <c r="C190" s="593" t="e">
        <f>VLOOKUP(#REF!,Sheet1!$A$4:$H$2722,7,1)</f>
        <v>#REF!</v>
      </c>
      <c r="D190" s="593" t="e">
        <f>VLOOKUP(#REF!,Sheet1!$A$4:$H$2722,7,1)</f>
        <v>#REF!</v>
      </c>
      <c r="E190" s="20" t="str">
        <f>IFERROR(VLOOKUP(A190,Sheet1!$A$4:$N$2722,7,1),"-")</f>
        <v xml:space="preserve">ml </v>
      </c>
      <c r="F190" s="38">
        <f>IFERROR(VLOOKUP(A190,Sheet1!$A$4:$N$2722,9,1),"-")</f>
        <v>0.4</v>
      </c>
      <c r="G190" s="38">
        <f>IFERROR(VLOOKUP(A190,Sheet1!$A$4:$N$2722,10,1),"-")</f>
        <v>24</v>
      </c>
      <c r="H190" s="38">
        <f>IFERROR(VLOOKUP(A190,Sheet1!$A$4:$N$2722,11,1),"-")</f>
        <v>2500</v>
      </c>
      <c r="I190" s="129">
        <f>IFERROR(VLOOKUP($A190,Sheet1!$A$4:$H$2722,8,1),"-")</f>
        <v>1.94</v>
      </c>
      <c r="J190" s="25">
        <f>I190-(I190*Cuprins!$H$14)</f>
        <v>1.94</v>
      </c>
      <c r="K190" s="8"/>
      <c r="L190" s="701"/>
    </row>
    <row r="191" spans="1:12" ht="15" customHeight="1" x14ac:dyDescent="0.3">
      <c r="A191" s="105">
        <f>Sheet1!A345</f>
        <v>155021133000</v>
      </c>
      <c r="B191" s="594" t="str">
        <f>IFERROR(VLOOKUP(A191,Sheet1!$A$4:$H$2722,5,0),"-")</f>
        <v>Profil coltar  Siniat  Al 24x24x04x3000</v>
      </c>
      <c r="C191" s="595" t="e">
        <f>VLOOKUP(#REF!,Sheet1!$A$4:$H$2722,7,1)</f>
        <v>#REF!</v>
      </c>
      <c r="D191" s="596" t="e">
        <f>VLOOKUP(#REF!,Sheet1!$A$4:$H$2722,7,1)</f>
        <v>#REF!</v>
      </c>
      <c r="E191" s="31" t="str">
        <f>IFERROR(VLOOKUP(A191,Sheet1!$A$4:$N$2722,7,1),"-")</f>
        <v xml:space="preserve">ml </v>
      </c>
      <c r="F191" s="39">
        <f>IFERROR(VLOOKUP(A191,Sheet1!$A$4:$N$2722,9,1),"-")</f>
        <v>0.4</v>
      </c>
      <c r="G191" s="58">
        <f>IFERROR(VLOOKUP(A191,Sheet1!$A$4:$N$2722,10,1),"-")</f>
        <v>24</v>
      </c>
      <c r="H191" s="39">
        <f>IFERROR(VLOOKUP(A191,Sheet1!$A$4:$N$2722,11,1),"-")</f>
        <v>3000</v>
      </c>
      <c r="I191" s="130">
        <f>IFERROR(VLOOKUP($A191,Sheet1!$A$4:$H$2722,8,1),"-")</f>
        <v>1.94</v>
      </c>
      <c r="J191" s="26">
        <f>I191-(I191*Cuprins!$H$14)</f>
        <v>1.94</v>
      </c>
      <c r="L191" s="701"/>
    </row>
    <row r="192" spans="1:12" ht="15" customHeight="1" x14ac:dyDescent="0.3">
      <c r="A192" s="107">
        <f>Sheet1!A346</f>
        <v>155021140500</v>
      </c>
      <c r="B192" s="593" t="str">
        <f>IFERROR(VLOOKUP(A192,Sheet1!$A$4:$H$2722,5,0),"-")</f>
        <v>Profil pt. curburi Vertebra GV30 (UD 28)</v>
      </c>
      <c r="C192" s="593" t="e">
        <f>VLOOKUP(#REF!,Sheet1!$A$4:$H$2722,7,1)</f>
        <v>#REF!</v>
      </c>
      <c r="D192" s="593" t="e">
        <f>VLOOKUP(#REF!,Sheet1!$A$4:$H$2722,7,1)</f>
        <v>#REF!</v>
      </c>
      <c r="E192" s="20" t="str">
        <f>IFERROR(VLOOKUP(A192,Sheet1!$A$4:$N$2722,7,1),"-")</f>
        <v xml:space="preserve">ml </v>
      </c>
      <c r="F192" s="242">
        <f>IFERROR(VLOOKUP(A192,Sheet1!$A$4:$N$2722,9,1),"-")</f>
        <v>0.6</v>
      </c>
      <c r="G192" s="242">
        <f>IFERROR(VLOOKUP(A192,Sheet1!$A$4:$N$2722,10,1),"-")</f>
        <v>28</v>
      </c>
      <c r="H192" s="242">
        <f>IFERROR(VLOOKUP(A192,Sheet1!$A$4:$N$2722,11,1),"-")</f>
        <v>3000</v>
      </c>
      <c r="I192" s="129">
        <f>IFERROR(VLOOKUP($A192,Sheet1!$A$4:$H$2722,8,1),"-")</f>
        <v>53.94</v>
      </c>
      <c r="J192" s="25">
        <f>I192-(I192*Cuprins!$H$14)</f>
        <v>53.94</v>
      </c>
      <c r="L192" s="701"/>
    </row>
    <row r="193" spans="1:12" ht="15" customHeight="1" x14ac:dyDescent="0.3">
      <c r="A193" s="105">
        <f>Sheet1!A347</f>
        <v>155021141000</v>
      </c>
      <c r="B193" s="594" t="str">
        <f>IFERROR(VLOOKUP(A193,Sheet1!$A$4:$H$2722,5,0),"-")</f>
        <v>Profil pt. curburi Vertebra GV50 (CD 60)</v>
      </c>
      <c r="C193" s="595" t="e">
        <f>VLOOKUP(#REF!,Sheet1!$A$4:$H$2722,7,1)</f>
        <v>#REF!</v>
      </c>
      <c r="D193" s="596" t="e">
        <f>VLOOKUP(#REF!,Sheet1!$A$4:$H$2722,7,1)</f>
        <v>#REF!</v>
      </c>
      <c r="E193" s="31" t="str">
        <f>IFERROR(VLOOKUP(A193,Sheet1!$A$4:$N$2722,7,1),"-")</f>
        <v xml:space="preserve">ml </v>
      </c>
      <c r="F193" s="236">
        <f>IFERROR(VLOOKUP(A193,Sheet1!$A$4:$N$2722,9,1),"-")</f>
        <v>0.6</v>
      </c>
      <c r="G193" s="232">
        <f>IFERROR(VLOOKUP(A193,Sheet1!$A$4:$N$2722,10,1),"-")</f>
        <v>60</v>
      </c>
      <c r="H193" s="236">
        <f>IFERROR(VLOOKUP(A193,Sheet1!$A$4:$N$2722,11,1),"-")</f>
        <v>3000</v>
      </c>
      <c r="I193" s="130">
        <f>IFERROR(VLOOKUP($A193,Sheet1!$A$4:$H$2722,8,1),"-")</f>
        <v>59.23</v>
      </c>
      <c r="J193" s="26">
        <f>I193-(I193*Cuprins!$H$14)</f>
        <v>59.23</v>
      </c>
      <c r="L193" s="701"/>
    </row>
    <row r="194" spans="1:12" ht="15" customHeight="1" x14ac:dyDescent="0.3">
      <c r="A194" s="107">
        <f>Sheet1!A348</f>
        <v>155021172000</v>
      </c>
      <c r="B194" s="593" t="str">
        <f>IFERROR(VLOOKUP(A194,Sheet1!$A$4:$H$2722,5,0),"-")</f>
        <v xml:space="preserve">Profil PVC tip H - rost dilatare </v>
      </c>
      <c r="C194" s="593" t="e">
        <f>VLOOKUP(#REF!,Sheet1!$A$4:$H$2722,7,1)</f>
        <v>#REF!</v>
      </c>
      <c r="D194" s="593" t="e">
        <f>VLOOKUP(#REF!,Sheet1!$A$4:$H$2722,7,1)</f>
        <v>#REF!</v>
      </c>
      <c r="E194" s="20" t="str">
        <f>IFERROR(VLOOKUP(A194,Sheet1!$A$4:$N$2722,7,1),"-")</f>
        <v xml:space="preserve">ml </v>
      </c>
      <c r="F194" s="242">
        <f>IFERROR(VLOOKUP(A194,Sheet1!$A$4:$N$2722,9,1),"-")</f>
        <v>0.6</v>
      </c>
      <c r="G194" s="242">
        <f>IFERROR(VLOOKUP(A194,Sheet1!$A$4:$N$2722,10,1),"-")</f>
        <v>12.5</v>
      </c>
      <c r="H194" s="242">
        <f>IFERROR(VLOOKUP(A194,Sheet1!$A$4:$N$2722,11,1),"-")</f>
        <v>2500</v>
      </c>
      <c r="I194" s="129">
        <f>IFERROR(VLOOKUP($A194,Sheet1!$A$4:$H$2722,8,1),"-")</f>
        <v>7.42</v>
      </c>
      <c r="J194" s="25">
        <f>I194-(I194*Cuprins!$H$14)</f>
        <v>7.42</v>
      </c>
      <c r="K194" s="7"/>
      <c r="L194" s="701"/>
    </row>
    <row r="195" spans="1:12" ht="15" customHeight="1" x14ac:dyDescent="0.3">
      <c r="A195" s="105">
        <f>Sheet1!A349</f>
        <v>155021172100</v>
      </c>
      <c r="B195" s="594" t="str">
        <f>IFERROR(VLOOKUP(A195,Sheet1!$A$4:$H$2722,5,0),"-")</f>
        <v>Profil PVC tip H 12,5 x 2500 mm</v>
      </c>
      <c r="C195" s="595" t="e">
        <f>VLOOKUP(#REF!,Sheet1!$A$4:$H$2722,7,1)</f>
        <v>#REF!</v>
      </c>
      <c r="D195" s="596" t="e">
        <f>VLOOKUP(#REF!,Sheet1!$A$4:$H$2722,7,1)</f>
        <v>#REF!</v>
      </c>
      <c r="E195" s="31" t="str">
        <f>IFERROR(VLOOKUP(A195,Sheet1!$A$4:$N$2722,7,1),"-")</f>
        <v xml:space="preserve">ml </v>
      </c>
      <c r="F195" s="236">
        <f>IFERROR(VLOOKUP(A195,Sheet1!$A$4:$N$2722,9,1),"-")</f>
        <v>0.6</v>
      </c>
      <c r="G195" s="232">
        <f>IFERROR(VLOOKUP(A195,Sheet1!$A$4:$N$2722,10,1),"-")</f>
        <v>12.5</v>
      </c>
      <c r="H195" s="39">
        <f>IFERROR(VLOOKUP(A195,Sheet1!$A$4:$N$2722,11,1),"-")</f>
        <v>2500</v>
      </c>
      <c r="I195" s="130">
        <f>IFERROR(VLOOKUP($A195,Sheet1!$A$4:$H$2722,8,1),"-")</f>
        <v>7.42</v>
      </c>
      <c r="J195" s="26">
        <f>I195-(I195*Cuprins!$H$14)</f>
        <v>7.42</v>
      </c>
      <c r="K195" s="9"/>
      <c r="L195" s="701"/>
    </row>
    <row r="196" spans="1:12" ht="15" customHeight="1" x14ac:dyDescent="0.3">
      <c r="A196" s="107">
        <f>Sheet1!A350</f>
        <v>155021173000</v>
      </c>
      <c r="B196" s="593" t="str">
        <f>IFERROR(VLOOKUP(A196,Sheet1!$A$4:$H$2722,5,0),"-")</f>
        <v>Profil PVC tip U 12,5 mm 2,5 m</v>
      </c>
      <c r="C196" s="593" t="e">
        <f>VLOOKUP(#REF!,Sheet1!$A$4:$H$2722,7,1)</f>
        <v>#REF!</v>
      </c>
      <c r="D196" s="593" t="e">
        <f>VLOOKUP(#REF!,Sheet1!$A$4:$H$2722,7,1)</f>
        <v>#REF!</v>
      </c>
      <c r="E196" s="20" t="str">
        <f>IFERROR(VLOOKUP(A196,Sheet1!$A$4:$N$2722,7,1),"-")</f>
        <v xml:space="preserve">ml </v>
      </c>
      <c r="F196" s="242">
        <f>IFERROR(VLOOKUP(A196,Sheet1!$A$4:$N$2722,9,1),"-")</f>
        <v>12.5</v>
      </c>
      <c r="G196" s="242">
        <f>IFERROR(VLOOKUP(A196,Sheet1!$A$4:$N$2722,10,1),"-")</f>
        <v>30</v>
      </c>
      <c r="H196" s="38">
        <f>IFERROR(VLOOKUP(A196,Sheet1!$A$4:$N$2722,11,1),"-")</f>
        <v>2500</v>
      </c>
      <c r="I196" s="129">
        <f>IFERROR(VLOOKUP($A196,Sheet1!$A$4:$H$2722,8,1),"-")</f>
        <v>3.76</v>
      </c>
      <c r="J196" s="25">
        <f>I196-(I196*Cuprins!$H$14)</f>
        <v>3.76</v>
      </c>
      <c r="L196" s="701"/>
    </row>
    <row r="197" spans="1:12" ht="15" customHeight="1" x14ac:dyDescent="0.3">
      <c r="A197" s="105">
        <f>Sheet1!A351</f>
        <v>155021173100</v>
      </c>
      <c r="B197" s="594" t="str">
        <f>IFERROR(VLOOKUP(A197,Sheet1!$A$4:$H$2722,5,0),"-")</f>
        <v>Profil PVC tip U 15 mm 2,5 m</v>
      </c>
      <c r="C197" s="595" t="e">
        <f>VLOOKUP(#REF!,Sheet1!$A$4:$H$2722,7,1)</f>
        <v>#REF!</v>
      </c>
      <c r="D197" s="596" t="e">
        <f>VLOOKUP(#REF!,Sheet1!$A$4:$H$2722,7,1)</f>
        <v>#REF!</v>
      </c>
      <c r="E197" s="31" t="str">
        <f>IFERROR(VLOOKUP(A197,Sheet1!$A$4:$N$2722,7,1),"-")</f>
        <v>ml</v>
      </c>
      <c r="F197" s="236">
        <f>IFERROR(VLOOKUP(A197,Sheet1!$A$4:$N$2722,9,1),"-")</f>
        <v>15</v>
      </c>
      <c r="G197" s="232">
        <f>IFERROR(VLOOKUP(A197,Sheet1!$A$4:$N$2722,10,1),"-")</f>
        <v>30</v>
      </c>
      <c r="H197" s="39">
        <f>IFERROR(VLOOKUP(A197,Sheet1!$A$4:$N$2722,11,1),"-")</f>
        <v>2500</v>
      </c>
      <c r="I197" s="130">
        <f>IFERROR(VLOOKUP($A197,Sheet1!$A$4:$H$2722,8,1),"-")</f>
        <v>5.9</v>
      </c>
      <c r="J197" s="26">
        <f>I197-(I197*Cuprins!$H$14)</f>
        <v>5.9</v>
      </c>
      <c r="K197" s="9"/>
      <c r="L197" s="701"/>
    </row>
    <row r="198" spans="1:12" ht="15" customHeight="1" x14ac:dyDescent="0.3">
      <c r="A198" s="108" t="s">
        <v>2994</v>
      </c>
      <c r="B198" s="597" t="str">
        <f>IFERROR(VLOOKUP(A198,Sheet1!$A$4:$H$2722,5,0),"-")</f>
        <v>-</v>
      </c>
      <c r="C198" s="597" t="e">
        <f>VLOOKUP(#REF!,Sheet1!$A$4:$H$2722,7,1)</f>
        <v>#REF!</v>
      </c>
      <c r="D198" s="597" t="e">
        <f>VLOOKUP(#REF!,Sheet1!$A$4:$H$2722,7,1)</f>
        <v>#REF!</v>
      </c>
      <c r="E198" s="27" t="str">
        <f>IFERROR(VLOOKUP(A198,Sheet1!$A$4:$N$2722,7,1),"-")</f>
        <v>-</v>
      </c>
      <c r="F198" s="35" t="str">
        <f>IFERROR(VLOOKUP(A198,Sheet1!$A$4:$N$2722,9,1),"-")</f>
        <v>-</v>
      </c>
      <c r="G198" s="35" t="str">
        <f>IFERROR(VLOOKUP(A198,Sheet1!$A$4:$N$2722,10,1),"-")</f>
        <v>-</v>
      </c>
      <c r="H198" s="35" t="str">
        <f>IFERROR(VLOOKUP(A198,Sheet1!$A$4:$N$2722,11,1),"-")</f>
        <v>-</v>
      </c>
      <c r="I198" s="131" t="str">
        <f>IFERROR(VLOOKUP($A198,Sheet1!$A$4:$H$2722,8,1),"-")</f>
        <v>-</v>
      </c>
      <c r="J198" s="29" t="str">
        <f>IFERROR(VLOOKUP($A198,Sheet1!$A$4:$H$2722,8,1),"-")</f>
        <v>-</v>
      </c>
      <c r="K198" s="9"/>
      <c r="L198" s="701"/>
    </row>
    <row r="199" spans="1:12" ht="15" customHeight="1" x14ac:dyDescent="0.3">
      <c r="A199" s="13"/>
      <c r="C199" s="13"/>
      <c r="D199" s="13"/>
      <c r="E199" s="13"/>
      <c r="F199" s="13"/>
      <c r="H199" s="13"/>
      <c r="I199" s="139"/>
      <c r="J199" s="13"/>
      <c r="K199" s="9"/>
      <c r="L199" s="701"/>
    </row>
    <row r="200" spans="1:12" ht="15" customHeight="1" x14ac:dyDescent="0.3">
      <c r="K200" s="9"/>
      <c r="L200" s="701"/>
    </row>
    <row r="201" spans="1:12" ht="15" customHeight="1" x14ac:dyDescent="0.3">
      <c r="K201" s="9"/>
      <c r="L201" s="701"/>
    </row>
    <row r="202" spans="1:12" ht="15" customHeight="1" x14ac:dyDescent="0.3">
      <c r="K202" s="9"/>
      <c r="L202" s="701"/>
    </row>
    <row r="203" spans="1:12" ht="15" customHeight="1" x14ac:dyDescent="0.3">
      <c r="L203" s="701"/>
    </row>
    <row r="204" spans="1:12" ht="15" customHeight="1" x14ac:dyDescent="0.3">
      <c r="L204" s="701"/>
    </row>
    <row r="205" spans="1:12" ht="15" customHeight="1" x14ac:dyDescent="0.3">
      <c r="L205" s="701"/>
    </row>
    <row r="206" spans="1:12" ht="15" customHeight="1" x14ac:dyDescent="0.3">
      <c r="L206" s="701"/>
    </row>
    <row r="207" spans="1:12" ht="15" customHeight="1" x14ac:dyDescent="0.3">
      <c r="L207" s="701"/>
    </row>
    <row r="208" spans="1:12" ht="15" customHeight="1" x14ac:dyDescent="0.3">
      <c r="K208" s="7"/>
      <c r="L208" s="701"/>
    </row>
    <row r="209" spans="1:12" ht="15" customHeight="1" x14ac:dyDescent="0.3">
      <c r="L209" s="701"/>
    </row>
    <row r="210" spans="1:12" ht="15" customHeight="1" x14ac:dyDescent="0.3">
      <c r="L210" s="702" t="s">
        <v>3091</v>
      </c>
    </row>
    <row r="211" spans="1:12" ht="15" customHeight="1" thickBot="1" x14ac:dyDescent="0.35">
      <c r="L211" s="702"/>
    </row>
    <row r="212" spans="1:12" ht="15" customHeight="1" x14ac:dyDescent="0.3">
      <c r="A212" s="658"/>
      <c r="B212" s="661" t="s">
        <v>3096</v>
      </c>
      <c r="C212" s="661"/>
      <c r="D212" s="661"/>
      <c r="E212" s="661"/>
      <c r="F212" s="661"/>
      <c r="G212" s="661"/>
      <c r="H212" s="661"/>
      <c r="I212" s="661"/>
      <c r="J212" s="664"/>
      <c r="L212" s="702"/>
    </row>
    <row r="213" spans="1:12" ht="15" customHeight="1" x14ac:dyDescent="0.3">
      <c r="A213" s="659"/>
      <c r="B213" s="662"/>
      <c r="C213" s="662"/>
      <c r="D213" s="662"/>
      <c r="E213" s="662"/>
      <c r="F213" s="662"/>
      <c r="G213" s="662"/>
      <c r="H213" s="662"/>
      <c r="I213" s="662"/>
      <c r="J213" s="665"/>
      <c r="L213" s="702"/>
    </row>
    <row r="214" spans="1:12" ht="15" customHeight="1" thickBot="1" x14ac:dyDescent="0.35">
      <c r="A214" s="660"/>
      <c r="B214" s="663"/>
      <c r="C214" s="663"/>
      <c r="D214" s="663"/>
      <c r="E214" s="663"/>
      <c r="F214" s="663"/>
      <c r="G214" s="663"/>
      <c r="H214" s="663"/>
      <c r="I214" s="663"/>
      <c r="J214" s="666"/>
      <c r="L214" s="702"/>
    </row>
    <row r="215" spans="1:12" ht="15" customHeight="1" x14ac:dyDescent="0.3">
      <c r="A215" s="1"/>
      <c r="B215" s="88"/>
      <c r="C215" s="4"/>
      <c r="D215" s="4"/>
      <c r="E215" s="4"/>
      <c r="F215" s="4"/>
      <c r="G215" s="4"/>
      <c r="H215" s="5"/>
      <c r="I215" s="138"/>
      <c r="J215" s="3"/>
      <c r="L215" s="702"/>
    </row>
    <row r="216" spans="1:12" ht="15" customHeight="1" x14ac:dyDescent="0.3">
      <c r="A216" s="667"/>
      <c r="B216" s="669" t="s">
        <v>3097</v>
      </c>
      <c r="C216" s="669"/>
      <c r="D216" s="669"/>
      <c r="E216" s="669"/>
      <c r="F216" s="669"/>
      <c r="G216" s="669"/>
      <c r="H216" s="669"/>
      <c r="I216" s="671"/>
      <c r="J216" s="672"/>
      <c r="L216" s="702"/>
    </row>
    <row r="217" spans="1:12" ht="15" customHeight="1" x14ac:dyDescent="0.3">
      <c r="A217" s="668"/>
      <c r="B217" s="670"/>
      <c r="C217" s="670"/>
      <c r="D217" s="670"/>
      <c r="E217" s="670"/>
      <c r="F217" s="670"/>
      <c r="G217" s="670"/>
      <c r="H217" s="670"/>
      <c r="I217" s="673"/>
      <c r="J217" s="674"/>
      <c r="L217" s="702"/>
    </row>
    <row r="218" spans="1:12" ht="15" customHeight="1" x14ac:dyDescent="0.3">
      <c r="A218" s="698" t="s">
        <v>2989</v>
      </c>
      <c r="B218" s="631" t="s">
        <v>2996</v>
      </c>
      <c r="C218" s="631"/>
      <c r="D218" s="631"/>
      <c r="E218" s="642" t="s">
        <v>3035</v>
      </c>
      <c r="F218" s="642" t="s">
        <v>2991</v>
      </c>
      <c r="G218" s="642" t="s">
        <v>2990</v>
      </c>
      <c r="H218" s="642" t="s">
        <v>3010</v>
      </c>
      <c r="I218" s="522" t="s">
        <v>3430</v>
      </c>
      <c r="J218" s="498" t="s">
        <v>3431</v>
      </c>
      <c r="L218" s="702"/>
    </row>
    <row r="219" spans="1:12" ht="15" customHeight="1" x14ac:dyDescent="0.3">
      <c r="A219" s="699"/>
      <c r="B219" s="633"/>
      <c r="C219" s="633"/>
      <c r="D219" s="633"/>
      <c r="E219" s="643"/>
      <c r="F219" s="643"/>
      <c r="G219" s="643"/>
      <c r="H219" s="643"/>
      <c r="I219" s="524"/>
      <c r="J219" s="500"/>
      <c r="L219" s="702"/>
    </row>
    <row r="220" spans="1:12" ht="15" customHeight="1" x14ac:dyDescent="0.3">
      <c r="A220" s="700"/>
      <c r="B220" s="635"/>
      <c r="C220" s="635"/>
      <c r="D220" s="635"/>
      <c r="E220" s="644"/>
      <c r="F220" s="643"/>
      <c r="G220" s="644"/>
      <c r="H220" s="644"/>
      <c r="I220" s="524"/>
      <c r="J220" s="500"/>
      <c r="L220" s="702"/>
    </row>
    <row r="221" spans="1:12" ht="15" customHeight="1" x14ac:dyDescent="0.3">
      <c r="A221" s="109">
        <f>Sheet1!A284</f>
        <v>153022130000</v>
      </c>
      <c r="B221" s="626" t="str">
        <f>IFERROR(VLOOKUP(A221,Sheet1!$A$4:$H$2722,5,0),"-")</f>
        <v>Profil CD 60/3000 S G</v>
      </c>
      <c r="C221" s="627" t="e">
        <f>VLOOKUP(#REF!,Sheet1!$A$4:$H$2722,7,1)</f>
        <v>#REF!</v>
      </c>
      <c r="D221" s="628" t="e">
        <f>VLOOKUP(#REF!,Sheet1!$A$4:$H$2722,7,1)</f>
        <v>#REF!</v>
      </c>
      <c r="E221" s="30" t="str">
        <f>IFERROR(VLOOKUP(A221,Sheet1!$A$4:$N$2722,7,1),"-")</f>
        <v xml:space="preserve">ml </v>
      </c>
      <c r="F221" s="58">
        <f>IFERROR(VLOOKUP(A221,Sheet1!$A$4:$N$2722,9,1),"-")</f>
        <v>0.6</v>
      </c>
      <c r="G221" s="60">
        <f>IFERROR(VLOOKUP(A221,Sheet1!$A$4:$N$2722,10,1),"-")</f>
        <v>60</v>
      </c>
      <c r="H221" s="46">
        <f>IFERROR(VLOOKUP(A221,Sheet1!$A$4:$N$2722,11,1),"-")</f>
        <v>3000</v>
      </c>
      <c r="I221" s="128">
        <f>IFERROR(VLOOKUP($A221,Sheet1!$A$4:$H$2722,8,1),"-")</f>
        <v>6.31</v>
      </c>
      <c r="J221" s="26">
        <f>I221-(I221*Cuprins!$H$14)</f>
        <v>6.31</v>
      </c>
      <c r="L221" s="702"/>
    </row>
    <row r="222" spans="1:12" ht="15" customHeight="1" x14ac:dyDescent="0.3">
      <c r="A222" s="107">
        <f>Sheet1!A285</f>
        <v>153022140000</v>
      </c>
      <c r="B222" s="593" t="str">
        <f>IFERROR(VLOOKUP(A222,Sheet1!$A$4:$H$2722,5,0),"-")</f>
        <v>Profil CD 60/4000 S G</v>
      </c>
      <c r="C222" s="593" t="e">
        <f>VLOOKUP(#REF!,Sheet1!$A$4:$H$2722,7,1)</f>
        <v>#REF!</v>
      </c>
      <c r="D222" s="593" t="e">
        <f>VLOOKUP(#REF!,Sheet1!$A$4:$H$2722,7,1)</f>
        <v>#REF!</v>
      </c>
      <c r="E222" s="20" t="str">
        <f>IFERROR(VLOOKUP(A222,Sheet1!$A$4:$N$2722,7,1),"-")</f>
        <v xml:space="preserve">ml </v>
      </c>
      <c r="F222" s="38">
        <f>IFERROR(VLOOKUP(A222,Sheet1!$A$4:$N$2722,9,1),"-")</f>
        <v>0.6</v>
      </c>
      <c r="G222" s="38">
        <f>IFERROR(VLOOKUP(A222,Sheet1!$A$4:$N$2722,10,1),"-")</f>
        <v>60</v>
      </c>
      <c r="H222" s="38">
        <f>IFERROR(VLOOKUP(A222,Sheet1!$A$4:$N$2722,11,1),"-")</f>
        <v>4000</v>
      </c>
      <c r="I222" s="129">
        <f>IFERROR(VLOOKUP($A222,Sheet1!$A$4:$H$2722,8,1),"-")</f>
        <v>6.31</v>
      </c>
      <c r="J222" s="25">
        <f>I222-(I222*Cuprins!$H$14)</f>
        <v>6.31</v>
      </c>
      <c r="K222" s="7"/>
      <c r="L222" s="702"/>
    </row>
    <row r="223" spans="1:12" ht="15" customHeight="1" x14ac:dyDescent="0.3">
      <c r="A223" s="105">
        <f>Sheet1!A286</f>
        <v>153022230000</v>
      </c>
      <c r="B223" s="594" t="str">
        <f>IFERROR(VLOOKUP(A223,Sheet1!$A$4:$H$2722,5,0),"-")</f>
        <v>Profil UD 28/3000 S G</v>
      </c>
      <c r="C223" s="595" t="e">
        <f>VLOOKUP(#REF!,Sheet1!$A$4:$H$2722,7,1)</f>
        <v>#REF!</v>
      </c>
      <c r="D223" s="596" t="e">
        <f>VLOOKUP(#REF!,Sheet1!$A$4:$H$2722,7,1)</f>
        <v>#REF!</v>
      </c>
      <c r="E223" s="31" t="str">
        <f>IFERROR(VLOOKUP(A223,Sheet1!$A$4:$N$2722,7,1),"-")</f>
        <v xml:space="preserve">ml </v>
      </c>
      <c r="F223" s="39">
        <f>IFERROR(VLOOKUP(A223,Sheet1!$A$4:$N$2722,9,1),"-")</f>
        <v>0.6</v>
      </c>
      <c r="G223" s="58">
        <f>IFERROR(VLOOKUP(A223,Sheet1!$A$4:$N$2722,10,1),"-")</f>
        <v>28</v>
      </c>
      <c r="H223" s="39">
        <f>IFERROR(VLOOKUP(A223,Sheet1!$A$4:$N$2722,11,1),"-")</f>
        <v>3000</v>
      </c>
      <c r="I223" s="130">
        <f>IFERROR(VLOOKUP($A223,Sheet1!$A$4:$H$2722,8,1),"-")</f>
        <v>4.0999999999999996</v>
      </c>
      <c r="J223" s="26">
        <f>I223-(I223*Cuprins!$H$14)</f>
        <v>4.0999999999999996</v>
      </c>
      <c r="L223" s="702"/>
    </row>
    <row r="224" spans="1:12" ht="15" customHeight="1" x14ac:dyDescent="0.3">
      <c r="A224" s="107">
        <f>Sheet1!A287</f>
        <v>153022330000</v>
      </c>
      <c r="B224" s="593" t="str">
        <f>IFERROR(VLOOKUP(A224,Sheet1!$A$4:$H$2722,5,0),"-")</f>
        <v>Profil CW 50/3000 S G</v>
      </c>
      <c r="C224" s="593" t="e">
        <f>VLOOKUP(#REF!,Sheet1!$A$4:$H$2722,7,1)</f>
        <v>#REF!</v>
      </c>
      <c r="D224" s="593" t="e">
        <f>VLOOKUP(#REF!,Sheet1!$A$4:$H$2722,7,1)</f>
        <v>#REF!</v>
      </c>
      <c r="E224" s="20" t="str">
        <f>IFERROR(VLOOKUP(A224,Sheet1!$A$4:$N$2722,7,1),"-")</f>
        <v xml:space="preserve">ml </v>
      </c>
      <c r="F224" s="38">
        <f>IFERROR(VLOOKUP(A224,Sheet1!$A$4:$N$2722,9,1),"-")</f>
        <v>0.6</v>
      </c>
      <c r="G224" s="38">
        <f>IFERROR(VLOOKUP(A224,Sheet1!$A$4:$N$2722,10,1),"-")</f>
        <v>50</v>
      </c>
      <c r="H224" s="38">
        <f>IFERROR(VLOOKUP(A224,Sheet1!$A$4:$N$2722,11,1),"-")</f>
        <v>3000</v>
      </c>
      <c r="I224" s="129">
        <f>IFERROR(VLOOKUP($A224,Sheet1!$A$4:$H$2722,8,1),"-")</f>
        <v>8.59</v>
      </c>
      <c r="J224" s="25">
        <f>I224-(I224*Cuprins!$H$14)</f>
        <v>8.59</v>
      </c>
      <c r="L224" s="702"/>
    </row>
    <row r="225" spans="1:12" ht="15" customHeight="1" x14ac:dyDescent="0.3">
      <c r="A225" s="105">
        <f>Sheet1!A288</f>
        <v>153022340000</v>
      </c>
      <c r="B225" s="594" t="str">
        <f>IFERROR(VLOOKUP(A225,Sheet1!$A$4:$H$2722,5,0),"-")</f>
        <v>Profil CW 50/4000 S G</v>
      </c>
      <c r="C225" s="595" t="e">
        <f>VLOOKUP(#REF!,Sheet1!$A$4:$H$2722,7,1)</f>
        <v>#REF!</v>
      </c>
      <c r="D225" s="596" t="e">
        <f>VLOOKUP(#REF!,Sheet1!$A$4:$H$2722,7,1)</f>
        <v>#REF!</v>
      </c>
      <c r="E225" s="31" t="str">
        <f>IFERROR(VLOOKUP(A225,Sheet1!$A$4:$N$2722,7,1),"-")</f>
        <v xml:space="preserve">ml </v>
      </c>
      <c r="F225" s="39">
        <f>IFERROR(VLOOKUP(A225,Sheet1!$A$4:$N$2722,9,1),"-")</f>
        <v>0.6</v>
      </c>
      <c r="G225" s="58">
        <f>IFERROR(VLOOKUP(A225,Sheet1!$A$4:$N$2722,10,1),"-")</f>
        <v>50</v>
      </c>
      <c r="H225" s="39">
        <f>IFERROR(VLOOKUP(A225,Sheet1!$A$4:$N$2722,11,1),"-")</f>
        <v>4000</v>
      </c>
      <c r="I225" s="130">
        <f>IFERROR(VLOOKUP($A225,Sheet1!$A$4:$H$2722,8,1),"-")</f>
        <v>8.59</v>
      </c>
      <c r="J225" s="26">
        <f>I225-(I225*Cuprins!$H$14)</f>
        <v>8.59</v>
      </c>
      <c r="L225" s="494">
        <f>L173+1</f>
        <v>26</v>
      </c>
    </row>
    <row r="226" spans="1:12" ht="15" customHeight="1" x14ac:dyDescent="0.3">
      <c r="A226" s="107">
        <f>Sheet1!A289</f>
        <v>153022430000</v>
      </c>
      <c r="B226" s="593" t="str">
        <f>IFERROR(VLOOKUP(A226,Sheet1!$A$4:$H$2722,5,0),"-")</f>
        <v>Profil CW 75/3000 S G</v>
      </c>
      <c r="C226" s="593" t="e">
        <f>VLOOKUP(#REF!,Sheet1!$A$4:$H$2722,7,1)</f>
        <v>#REF!</v>
      </c>
      <c r="D226" s="593" t="e">
        <f>VLOOKUP(#REF!,Sheet1!$A$4:$H$2722,7,1)</f>
        <v>#REF!</v>
      </c>
      <c r="E226" s="20" t="str">
        <f>IFERROR(VLOOKUP(A226,Sheet1!$A$4:$N$2722,7,1),"-")</f>
        <v xml:space="preserve">ml </v>
      </c>
      <c r="F226" s="38">
        <f>IFERROR(VLOOKUP(A226,Sheet1!$A$4:$N$2722,9,1),"-")</f>
        <v>0.6</v>
      </c>
      <c r="G226" s="38">
        <f>IFERROR(VLOOKUP(A226,Sheet1!$A$4:$N$2722,10,1),"-")</f>
        <v>75</v>
      </c>
      <c r="H226" s="38">
        <f>IFERROR(VLOOKUP(A226,Sheet1!$A$4:$N$2722,11,1),"-")</f>
        <v>3000</v>
      </c>
      <c r="I226" s="129">
        <f>IFERROR(VLOOKUP($A226,Sheet1!$A$4:$H$2722,8,1),"-")</f>
        <v>9.84</v>
      </c>
      <c r="J226" s="25">
        <f>I226-(I226*Cuprins!$H$14)</f>
        <v>9.84</v>
      </c>
      <c r="L226" s="494"/>
    </row>
    <row r="227" spans="1:12" ht="15" customHeight="1" x14ac:dyDescent="0.3">
      <c r="A227" s="105">
        <f>Sheet1!A290</f>
        <v>153022440000</v>
      </c>
      <c r="B227" s="594" t="str">
        <f>IFERROR(VLOOKUP(A227,Sheet1!$A$4:$H$2722,5,0),"-")</f>
        <v>Profil CW 75/4000 S G</v>
      </c>
      <c r="C227" s="595" t="e">
        <f>VLOOKUP(#REF!,Sheet1!$A$4:$H$2722,7,1)</f>
        <v>#REF!</v>
      </c>
      <c r="D227" s="596" t="e">
        <f>VLOOKUP(#REF!,Sheet1!$A$4:$H$2722,7,1)</f>
        <v>#REF!</v>
      </c>
      <c r="E227" s="31" t="str">
        <f>IFERROR(VLOOKUP(A227,Sheet1!$A$4:$N$2722,7,1),"-")</f>
        <v xml:space="preserve">ml </v>
      </c>
      <c r="F227" s="39">
        <f>IFERROR(VLOOKUP(A227,Sheet1!$A$4:$N$2722,9,1),"-")</f>
        <v>0.6</v>
      </c>
      <c r="G227" s="58">
        <f>IFERROR(VLOOKUP(A227,Sheet1!$A$4:$N$2722,10,1),"-")</f>
        <v>75</v>
      </c>
      <c r="H227" s="39">
        <f>IFERROR(VLOOKUP(A227,Sheet1!$A$4:$N$2722,11,1),"-")</f>
        <v>4000</v>
      </c>
      <c r="I227" s="130">
        <f>IFERROR(VLOOKUP($A227,Sheet1!$A$4:$H$2722,8,1),"-")</f>
        <v>9.84</v>
      </c>
      <c r="J227" s="26">
        <f>I227-(I227*Cuprins!$H$14)</f>
        <v>9.84</v>
      </c>
      <c r="K227" s="8"/>
      <c r="L227" s="701" t="s">
        <v>3001</v>
      </c>
    </row>
    <row r="228" spans="1:12" ht="15" customHeight="1" x14ac:dyDescent="0.3">
      <c r="A228" s="107">
        <f>Sheet1!A291</f>
        <v>153022540000</v>
      </c>
      <c r="B228" s="593" t="str">
        <f>IFERROR(VLOOKUP(A228,Sheet1!$A$4:$H$2722,5,0),"-")</f>
        <v xml:space="preserve">Profil CW 100/4000 S G </v>
      </c>
      <c r="C228" s="593" t="e">
        <f>VLOOKUP(#REF!,Sheet1!$A$4:$H$2722,7,1)</f>
        <v>#REF!</v>
      </c>
      <c r="D228" s="593" t="e">
        <f>VLOOKUP(#REF!,Sheet1!$A$4:$H$2722,7,1)</f>
        <v>#REF!</v>
      </c>
      <c r="E228" s="20" t="str">
        <f>IFERROR(VLOOKUP(A228,Sheet1!$A$4:$N$2722,7,1),"-")</f>
        <v xml:space="preserve">ml </v>
      </c>
      <c r="F228" s="38">
        <f>IFERROR(VLOOKUP(A228,Sheet1!$A$4:$N$2722,9,1),"-")</f>
        <v>0.6</v>
      </c>
      <c r="G228" s="38">
        <f>IFERROR(VLOOKUP(A228,Sheet1!$A$4:$N$2722,10,1),"-")</f>
        <v>100</v>
      </c>
      <c r="H228" s="38">
        <f>IFERROR(VLOOKUP(A228,Sheet1!$A$4:$N$2722,11,1),"-")</f>
        <v>4000</v>
      </c>
      <c r="I228" s="129">
        <f>IFERROR(VLOOKUP($A228,Sheet1!$A$4:$H$2722,8,1),"-")</f>
        <v>11.44</v>
      </c>
      <c r="J228" s="25">
        <f>I228-(I228*Cuprins!$H$14)</f>
        <v>11.44</v>
      </c>
      <c r="L228" s="701"/>
    </row>
    <row r="229" spans="1:12" ht="15" customHeight="1" x14ac:dyDescent="0.3">
      <c r="A229" s="105">
        <f>Sheet1!A292</f>
        <v>153022640000</v>
      </c>
      <c r="B229" s="594" t="str">
        <f>IFERROR(VLOOKUP(A229,Sheet1!$A$4:$H$2722,5,0),"-")</f>
        <v>Profil UW 50/4000 S G</v>
      </c>
      <c r="C229" s="595" t="e">
        <f>VLOOKUP(#REF!,Sheet1!$A$4:$H$2722,7,1)</f>
        <v>#REF!</v>
      </c>
      <c r="D229" s="596" t="e">
        <f>VLOOKUP(#REF!,Sheet1!$A$4:$H$2722,7,1)</f>
        <v>#REF!</v>
      </c>
      <c r="E229" s="31" t="str">
        <f>IFERROR(VLOOKUP(A229,Sheet1!$A$4:$N$2722,7,1),"-")</f>
        <v xml:space="preserve">ml </v>
      </c>
      <c r="F229" s="39">
        <f>IFERROR(VLOOKUP(A229,Sheet1!$A$4:$N$2722,9,1),"-")</f>
        <v>0.6</v>
      </c>
      <c r="G229" s="58">
        <f>IFERROR(VLOOKUP(A229,Sheet1!$A$4:$N$2722,10,1),"-")</f>
        <v>50</v>
      </c>
      <c r="H229" s="39">
        <f>IFERROR(VLOOKUP(A229,Sheet1!$A$4:$N$2722,11,1),"-")</f>
        <v>4000</v>
      </c>
      <c r="I229" s="130">
        <f>IFERROR(VLOOKUP($A229,Sheet1!$A$4:$H$2722,8,1),"-")</f>
        <v>6.76</v>
      </c>
      <c r="J229" s="26">
        <f>I229-(I229*Cuprins!$H$14)</f>
        <v>6.76</v>
      </c>
      <c r="L229" s="701"/>
    </row>
    <row r="230" spans="1:12" ht="15" customHeight="1" x14ac:dyDescent="0.3">
      <c r="A230" s="107">
        <f>Sheet1!A293</f>
        <v>153022740000</v>
      </c>
      <c r="B230" s="593" t="str">
        <f>IFERROR(VLOOKUP(A230,Sheet1!$A$4:$H$2722,5,0),"-")</f>
        <v>Profil UW 75/4000 S G</v>
      </c>
      <c r="C230" s="593" t="e">
        <f>VLOOKUP(#REF!,Sheet1!$A$4:$H$2722,7,1)</f>
        <v>#REF!</v>
      </c>
      <c r="D230" s="593" t="e">
        <f>VLOOKUP(#REF!,Sheet1!$A$4:$H$2722,7,1)</f>
        <v>#REF!</v>
      </c>
      <c r="E230" s="20" t="str">
        <f>IFERROR(VLOOKUP(A230,Sheet1!$A$4:$N$2722,7,1),"-")</f>
        <v xml:space="preserve">ml </v>
      </c>
      <c r="F230" s="38">
        <f>IFERROR(VLOOKUP(A230,Sheet1!$A$4:$N$2722,9,1),"-")</f>
        <v>0.6</v>
      </c>
      <c r="G230" s="38">
        <f>IFERROR(VLOOKUP(A230,Sheet1!$A$4:$N$2722,10,1),"-")</f>
        <v>75</v>
      </c>
      <c r="H230" s="38">
        <f>IFERROR(VLOOKUP(A230,Sheet1!$A$4:$N$2722,11,1),"-")</f>
        <v>4000</v>
      </c>
      <c r="I230" s="129">
        <f>IFERROR(VLOOKUP($A230,Sheet1!$A$4:$H$2722,8,1),"-")</f>
        <v>8.25</v>
      </c>
      <c r="J230" s="25">
        <f>I230-(I230*Cuprins!$H$14)</f>
        <v>8.25</v>
      </c>
      <c r="L230" s="701"/>
    </row>
    <row r="231" spans="1:12" ht="15" customHeight="1" x14ac:dyDescent="0.3">
      <c r="A231" s="105">
        <f>Sheet1!A294</f>
        <v>153022840000</v>
      </c>
      <c r="B231" s="594" t="str">
        <f>IFERROR(VLOOKUP(A231,Sheet1!$A$4:$H$2722,5,0),"-")</f>
        <v xml:space="preserve">Profil UW 100/4000 S G </v>
      </c>
      <c r="C231" s="595" t="e">
        <f>VLOOKUP(#REF!,Sheet1!$A$4:$H$2722,7,1)</f>
        <v>#REF!</v>
      </c>
      <c r="D231" s="596" t="e">
        <f>VLOOKUP(#REF!,Sheet1!$A$4:$H$2722,7,1)</f>
        <v>#REF!</v>
      </c>
      <c r="E231" s="31" t="str">
        <f>IFERROR(VLOOKUP(A231,Sheet1!$A$4:$N$2722,7,1),"-")</f>
        <v xml:space="preserve">ml </v>
      </c>
      <c r="F231" s="39">
        <f>IFERROR(VLOOKUP(A231,Sheet1!$A$4:$N$2722,9,1),"-")</f>
        <v>0.6</v>
      </c>
      <c r="G231" s="58">
        <f>IFERROR(VLOOKUP(A231,Sheet1!$A$4:$N$2722,10,1),"-")</f>
        <v>100</v>
      </c>
      <c r="H231" s="39">
        <f>IFERROR(VLOOKUP(A231,Sheet1!$A$4:$N$2722,11,1),"-")</f>
        <v>4000</v>
      </c>
      <c r="I231" s="130">
        <f>IFERROR(VLOOKUP($A231,Sheet1!$A$4:$H$2722,8,1),"-")</f>
        <v>9.44</v>
      </c>
      <c r="J231" s="26">
        <f>I231-(I231*Cuprins!$H$14)</f>
        <v>9.44</v>
      </c>
      <c r="K231" s="7"/>
      <c r="L231" s="701"/>
    </row>
    <row r="232" spans="1:12" ht="15" customHeight="1" x14ac:dyDescent="0.3">
      <c r="A232" s="107"/>
      <c r="B232" s="593" t="str">
        <f>IFERROR(VLOOKUP(A232,Sheet1!$A$4:$H$2722,5,0),"-")</f>
        <v>-</v>
      </c>
      <c r="C232" s="593" t="e">
        <f>VLOOKUP(#REF!,Sheet1!$A$4:$H$2722,7,1)</f>
        <v>#REF!</v>
      </c>
      <c r="D232" s="593" t="e">
        <f>VLOOKUP(#REF!,Sheet1!$A$4:$H$2722,7,1)</f>
        <v>#REF!</v>
      </c>
      <c r="E232" s="20" t="str">
        <f>IFERROR(VLOOKUP(A232,Sheet1!$A$4:$N$2722,7,1),"-")</f>
        <v>-</v>
      </c>
      <c r="F232" s="38" t="str">
        <f>IFERROR(VLOOKUP(A232,Sheet1!$A$4:$N$2722,9,1),"-")</f>
        <v>-</v>
      </c>
      <c r="G232" s="38" t="str">
        <f>IFERROR(VLOOKUP(A232,Sheet1!$A$4:$N$2722,10,1),"-")</f>
        <v>-</v>
      </c>
      <c r="H232" s="38" t="str">
        <f>IFERROR(VLOOKUP(A232,Sheet1!$A$4:$N$2722,11,1),"-")</f>
        <v>-</v>
      </c>
      <c r="I232" s="129" t="str">
        <f>IFERROR(VLOOKUP($A232,Sheet1!$A$4:$H$2722,8,1),"-")</f>
        <v>-</v>
      </c>
      <c r="J232" s="25" t="str">
        <f>IFERROR(VLOOKUP($A232,Sheet1!$A$4:$H$2722,8,1),"-")</f>
        <v>-</v>
      </c>
      <c r="K232" s="9"/>
      <c r="L232" s="701"/>
    </row>
    <row r="233" spans="1:12" ht="15" customHeight="1" x14ac:dyDescent="0.3">
      <c r="A233" s="105"/>
      <c r="B233" s="594" t="str">
        <f>IFERROR(VLOOKUP(A233,Sheet1!$A$4:$H$2722,5,0),"-")</f>
        <v>-</v>
      </c>
      <c r="C233" s="595" t="e">
        <f>VLOOKUP(#REF!,Sheet1!$A$4:$H$2722,7,1)</f>
        <v>#REF!</v>
      </c>
      <c r="D233" s="596" t="e">
        <f>VLOOKUP(#REF!,Sheet1!$A$4:$H$2722,7,1)</f>
        <v>#REF!</v>
      </c>
      <c r="E233" s="31" t="str">
        <f>IFERROR(VLOOKUP(A233,Sheet1!$A$4:$N$2722,7,1),"-")</f>
        <v>-</v>
      </c>
      <c r="F233" s="39" t="str">
        <f>IFERROR(VLOOKUP(A233,Sheet1!$A$4:$N$2722,9,1),"-")</f>
        <v>-</v>
      </c>
      <c r="G233" s="58" t="str">
        <f>IFERROR(VLOOKUP(A233,Sheet1!$A$4:$N$2722,10,1),"-")</f>
        <v>-</v>
      </c>
      <c r="H233" s="39" t="str">
        <f>IFERROR(VLOOKUP(A233,Sheet1!$A$4:$N$2722,11,1),"-")</f>
        <v>-</v>
      </c>
      <c r="I233" s="130" t="str">
        <f>IFERROR(VLOOKUP($A233,Sheet1!$A$4:$H$2722,8,1),"-")</f>
        <v>-</v>
      </c>
      <c r="J233" s="26" t="str">
        <f>IFERROR(VLOOKUP($A233,Sheet1!$A$4:$H$2722,8,1),"-")</f>
        <v>-</v>
      </c>
      <c r="L233" s="701"/>
    </row>
    <row r="234" spans="1:12" ht="15" customHeight="1" x14ac:dyDescent="0.3">
      <c r="A234" s="108"/>
      <c r="B234" s="609" t="str">
        <f>IFERROR(VLOOKUP(A234,Sheet1!$A$4:$H$2722,5,0),"-")</f>
        <v>-</v>
      </c>
      <c r="C234" s="609" t="e">
        <f>VLOOKUP(#REF!,Sheet1!$A$4:$H$2722,7,1)</f>
        <v>#REF!</v>
      </c>
      <c r="D234" s="609" t="e">
        <f>VLOOKUP(#REF!,Sheet1!$A$4:$H$2722,7,1)</f>
        <v>#REF!</v>
      </c>
      <c r="E234" s="27" t="str">
        <f>IFERROR(VLOOKUP(A234,Sheet1!$A$4:$N$2722,7,1),"-")</f>
        <v>-</v>
      </c>
      <c r="F234" s="35" t="str">
        <f>IFERROR(VLOOKUP(A234,Sheet1!$A$4:$N$2722,9,1),"-")</f>
        <v>-</v>
      </c>
      <c r="G234" s="35" t="str">
        <f>IFERROR(VLOOKUP(A234,Sheet1!$A$4:$N$2722,10,1),"-")</f>
        <v>-</v>
      </c>
      <c r="H234" s="35" t="str">
        <f>IFERROR(VLOOKUP(A234,Sheet1!$A$4:$N$2722,11,1),"-")</f>
        <v>-</v>
      </c>
      <c r="I234" s="131" t="str">
        <f>IFERROR(VLOOKUP($A234,Sheet1!$A$4:$H$2722,8,1),"-")</f>
        <v>-</v>
      </c>
      <c r="J234" s="29" t="str">
        <f>IFERROR(VLOOKUP($A234,Sheet1!$A$4:$H$2722,8,1),"-")</f>
        <v>-</v>
      </c>
      <c r="K234" s="9"/>
      <c r="L234" s="701"/>
    </row>
    <row r="235" spans="1:12" ht="15" customHeight="1" x14ac:dyDescent="0.3">
      <c r="A235" s="13"/>
      <c r="C235" s="13"/>
      <c r="D235" s="13"/>
      <c r="E235" s="13"/>
      <c r="F235" s="13"/>
      <c r="H235" s="13"/>
      <c r="I235" s="139"/>
      <c r="J235" s="13"/>
      <c r="K235" s="9"/>
      <c r="L235" s="701"/>
    </row>
    <row r="236" spans="1:12" ht="15" customHeight="1" x14ac:dyDescent="0.3">
      <c r="A236" s="667"/>
      <c r="B236" s="669" t="s">
        <v>3093</v>
      </c>
      <c r="C236" s="669"/>
      <c r="D236" s="669"/>
      <c r="E236" s="669"/>
      <c r="F236" s="669"/>
      <c r="G236" s="669"/>
      <c r="H236" s="669"/>
      <c r="I236" s="671"/>
      <c r="J236" s="672"/>
      <c r="K236" s="9"/>
      <c r="L236" s="701"/>
    </row>
    <row r="237" spans="1:12" ht="15" customHeight="1" x14ac:dyDescent="0.3">
      <c r="A237" s="668"/>
      <c r="B237" s="670"/>
      <c r="C237" s="670"/>
      <c r="D237" s="670"/>
      <c r="E237" s="670"/>
      <c r="F237" s="670"/>
      <c r="G237" s="670"/>
      <c r="H237" s="670"/>
      <c r="I237" s="673"/>
      <c r="J237" s="674"/>
      <c r="K237" s="9"/>
      <c r="L237" s="701"/>
    </row>
    <row r="238" spans="1:12" ht="15" customHeight="1" x14ac:dyDescent="0.3">
      <c r="A238" s="698" t="s">
        <v>2989</v>
      </c>
      <c r="B238" s="631" t="s">
        <v>2996</v>
      </c>
      <c r="C238" s="631"/>
      <c r="D238" s="631"/>
      <c r="E238" s="642" t="s">
        <v>3035</v>
      </c>
      <c r="F238" s="642" t="s">
        <v>2991</v>
      </c>
      <c r="G238" s="642" t="s">
        <v>2990</v>
      </c>
      <c r="H238" s="642" t="s">
        <v>3010</v>
      </c>
      <c r="I238" s="522" t="s">
        <v>3430</v>
      </c>
      <c r="J238" s="498" t="s">
        <v>3431</v>
      </c>
      <c r="K238" s="9"/>
      <c r="L238" s="701"/>
    </row>
    <row r="239" spans="1:12" ht="15" customHeight="1" x14ac:dyDescent="0.3">
      <c r="A239" s="699"/>
      <c r="B239" s="633"/>
      <c r="C239" s="633"/>
      <c r="D239" s="633"/>
      <c r="E239" s="643"/>
      <c r="F239" s="643"/>
      <c r="G239" s="643"/>
      <c r="H239" s="643"/>
      <c r="I239" s="524"/>
      <c r="J239" s="500"/>
      <c r="K239" s="9"/>
      <c r="L239" s="701"/>
    </row>
    <row r="240" spans="1:12" ht="15" customHeight="1" x14ac:dyDescent="0.3">
      <c r="A240" s="700"/>
      <c r="B240" s="635"/>
      <c r="C240" s="635"/>
      <c r="D240" s="635"/>
      <c r="E240" s="644"/>
      <c r="F240" s="643"/>
      <c r="G240" s="644"/>
      <c r="H240" s="644"/>
      <c r="I240" s="524"/>
      <c r="J240" s="500"/>
      <c r="K240" s="9"/>
      <c r="L240" s="701"/>
    </row>
    <row r="241" spans="1:12" ht="15" customHeight="1" x14ac:dyDescent="0.3">
      <c r="A241" s="109">
        <f>Sheet1!A323</f>
        <v>154022340000</v>
      </c>
      <c r="B241" s="626" t="str">
        <f>IFERROR(VLOOKUP(A241,Sheet1!$A$4:$H$2722,5,0),"-")</f>
        <v>Profil UA 50/4000 S G</v>
      </c>
      <c r="C241" s="627" t="e">
        <f>VLOOKUP(#REF!,Sheet1!$A$4:$H$2722,7,1)</f>
        <v>#REF!</v>
      </c>
      <c r="D241" s="628" t="e">
        <f>VLOOKUP(#REF!,Sheet1!$A$4:$H$2722,7,1)</f>
        <v>#REF!</v>
      </c>
      <c r="E241" s="30" t="str">
        <f>IFERROR(VLOOKUP(A241,Sheet1!$A$4:$N$2722,7,1),"-")</f>
        <v xml:space="preserve">ml </v>
      </c>
      <c r="F241" s="58">
        <f>IFERROR(VLOOKUP(A241,Sheet1!$A$4:$N$2722,9,1),"-")</f>
        <v>2</v>
      </c>
      <c r="G241" s="60">
        <f>IFERROR(VLOOKUP(A241,Sheet1!$A$4:$N$2722,10,1),"-")</f>
        <v>50</v>
      </c>
      <c r="H241" s="46">
        <f>IFERROR(VLOOKUP(A241,Sheet1!$A$4:$N$2722,11,1),"-")</f>
        <v>4000</v>
      </c>
      <c r="I241" s="128">
        <f>IFERROR(VLOOKUP($A241,Sheet1!$A$4:$H$2722,8,1),"-")</f>
        <v>21.79</v>
      </c>
      <c r="J241" s="26">
        <f>I241-(I241*Cuprins!$H$14)</f>
        <v>21.79</v>
      </c>
      <c r="L241" s="701"/>
    </row>
    <row r="242" spans="1:12" ht="15" customHeight="1" x14ac:dyDescent="0.3">
      <c r="A242" s="107">
        <f>Sheet1!A324</f>
        <v>154022430000</v>
      </c>
      <c r="B242" s="593" t="str">
        <f>IFERROR(VLOOKUP(A242,Sheet1!$A$4:$H$2722,5,0),"-")</f>
        <v>Profil UA 75/3000 S G</v>
      </c>
      <c r="C242" s="593" t="e">
        <f>VLOOKUP(#REF!,Sheet1!$A$4:$H$2722,7,1)</f>
        <v>#REF!</v>
      </c>
      <c r="D242" s="593" t="e">
        <f>VLOOKUP(#REF!,Sheet1!$A$4:$H$2722,7,1)</f>
        <v>#REF!</v>
      </c>
      <c r="E242" s="20" t="str">
        <f>IFERROR(VLOOKUP(A242,Sheet1!$A$4:$N$2722,7,1),"-")</f>
        <v xml:space="preserve">ml </v>
      </c>
      <c r="F242" s="38">
        <f>IFERROR(VLOOKUP(A242,Sheet1!$A$4:$N$2722,9,1),"-")</f>
        <v>2</v>
      </c>
      <c r="G242" s="38">
        <f>IFERROR(VLOOKUP(A242,Sheet1!$A$4:$N$2722,10,1),"-")</f>
        <v>75</v>
      </c>
      <c r="H242" s="38">
        <f>IFERROR(VLOOKUP(A242,Sheet1!$A$4:$N$2722,11,1),"-")</f>
        <v>3000</v>
      </c>
      <c r="I242" s="129">
        <f>IFERROR(VLOOKUP($A242,Sheet1!$A$4:$H$2722,8,1),"-")</f>
        <v>25.31</v>
      </c>
      <c r="J242" s="25">
        <f>I242-(I242*Cuprins!$H$14)</f>
        <v>25.31</v>
      </c>
      <c r="L242" s="701"/>
    </row>
    <row r="243" spans="1:12" ht="15" customHeight="1" x14ac:dyDescent="0.3">
      <c r="A243" s="105">
        <f>Sheet1!A325</f>
        <v>154022440000</v>
      </c>
      <c r="B243" s="594" t="str">
        <f>IFERROR(VLOOKUP(A243,Sheet1!$A$4:$H$2722,5,0),"-")</f>
        <v>Profil UA 75/4000 S G</v>
      </c>
      <c r="C243" s="595" t="e">
        <f>VLOOKUP(#REF!,Sheet1!$A$4:$H$2722,7,1)</f>
        <v>#REF!</v>
      </c>
      <c r="D243" s="596" t="e">
        <f>VLOOKUP(#REF!,Sheet1!$A$4:$H$2722,7,1)</f>
        <v>#REF!</v>
      </c>
      <c r="E243" s="31" t="str">
        <f>IFERROR(VLOOKUP(A243,Sheet1!$A$4:$N$2722,7,1),"-")</f>
        <v xml:space="preserve">ml </v>
      </c>
      <c r="F243" s="39">
        <f>IFERROR(VLOOKUP(A243,Sheet1!$A$4:$N$2722,9,1),"-")</f>
        <v>2</v>
      </c>
      <c r="G243" s="58">
        <f>IFERROR(VLOOKUP(A243,Sheet1!$A$4:$N$2722,10,1),"-")</f>
        <v>75</v>
      </c>
      <c r="H243" s="39">
        <f>IFERROR(VLOOKUP(A243,Sheet1!$A$4:$N$2722,11,1),"-")</f>
        <v>4000</v>
      </c>
      <c r="I243" s="130">
        <f>IFERROR(VLOOKUP($A243,Sheet1!$A$4:$H$2722,8,1),"-")</f>
        <v>25.31</v>
      </c>
      <c r="J243" s="26">
        <f>I243-(I243*Cuprins!$H$14)</f>
        <v>25.31</v>
      </c>
      <c r="L243" s="701"/>
    </row>
    <row r="244" spans="1:12" ht="15" customHeight="1" x14ac:dyDescent="0.3">
      <c r="A244" s="107">
        <f>Sheet1!A326</f>
        <v>154022540000</v>
      </c>
      <c r="B244" s="593" t="str">
        <f>IFERROR(VLOOKUP(A244,Sheet1!$A$4:$H$2722,5,0),"-")</f>
        <v>Profil UA 100/4000 S G</v>
      </c>
      <c r="C244" s="593" t="e">
        <f>VLOOKUP(#REF!,Sheet1!$A$4:$H$2722,7,1)</f>
        <v>#REF!</v>
      </c>
      <c r="D244" s="593" t="e">
        <f>VLOOKUP(#REF!,Sheet1!$A$4:$H$2722,7,1)</f>
        <v>#REF!</v>
      </c>
      <c r="E244" s="20" t="str">
        <f>IFERROR(VLOOKUP(A244,Sheet1!$A$4:$N$2722,7,1),"-")</f>
        <v xml:space="preserve">ml </v>
      </c>
      <c r="F244" s="38">
        <f>IFERROR(VLOOKUP(A244,Sheet1!$A$4:$N$2722,9,1),"-")</f>
        <v>2</v>
      </c>
      <c r="G244" s="38">
        <f>IFERROR(VLOOKUP(A244,Sheet1!$A$4:$N$2722,10,1),"-")</f>
        <v>100</v>
      </c>
      <c r="H244" s="38">
        <f>IFERROR(VLOOKUP(A244,Sheet1!$A$4:$N$2722,11,1),"-")</f>
        <v>4000</v>
      </c>
      <c r="I244" s="129">
        <f>IFERROR(VLOOKUP($A244,Sheet1!$A$4:$H$2722,8,1),"-")</f>
        <v>31.41</v>
      </c>
      <c r="J244" s="25">
        <f>I244-(I244*Cuprins!$H$14)</f>
        <v>31.41</v>
      </c>
      <c r="L244" s="701"/>
    </row>
    <row r="245" spans="1:12" ht="15" customHeight="1" x14ac:dyDescent="0.3">
      <c r="A245" s="105" t="s">
        <v>2994</v>
      </c>
      <c r="B245" s="606" t="str">
        <f>IFERROR(VLOOKUP(A245,Sheet1!$A$4:$H$2722,5,0),"-")</f>
        <v>-</v>
      </c>
      <c r="C245" s="607" t="e">
        <f>VLOOKUP(#REF!,Sheet1!$A$4:$H$2722,7,1)</f>
        <v>#REF!</v>
      </c>
      <c r="D245" s="608" t="e">
        <f>VLOOKUP(#REF!,Sheet1!$A$4:$H$2722,7,1)</f>
        <v>#REF!</v>
      </c>
      <c r="E245" s="31" t="str">
        <f>IFERROR(VLOOKUP(A245,Sheet1!$A$4:$N$2722,7,1),"-")</f>
        <v>-</v>
      </c>
      <c r="F245" s="39" t="str">
        <f>IFERROR(VLOOKUP(A245,Sheet1!$A$4:$N$2722,9,1),"-")</f>
        <v>-</v>
      </c>
      <c r="G245" s="58" t="str">
        <f>IFERROR(VLOOKUP(A245,Sheet1!$A$4:$N$2722,10,1),"-")</f>
        <v>-</v>
      </c>
      <c r="H245" s="39" t="str">
        <f>IFERROR(VLOOKUP(A245,Sheet1!$A$4:$N$2722,11,1),"-")</f>
        <v>-</v>
      </c>
      <c r="I245" s="130" t="str">
        <f>IFERROR(VLOOKUP($A245,Sheet1!$A$4:$H$2722,8,1),"-")</f>
        <v>-</v>
      </c>
      <c r="J245" s="26" t="str">
        <f>IFERROR(VLOOKUP($A245,Sheet1!$A$4:$H$2722,8,1),"-")</f>
        <v>-</v>
      </c>
      <c r="L245" s="701"/>
    </row>
    <row r="246" spans="1:12" ht="15" customHeight="1" x14ac:dyDescent="0.3">
      <c r="A246" s="108" t="s">
        <v>2994</v>
      </c>
      <c r="B246" s="597" t="str">
        <f>IFERROR(VLOOKUP(A246,Sheet1!$A$4:$H$2722,5,0),"-")</f>
        <v>-</v>
      </c>
      <c r="C246" s="597" t="e">
        <f>VLOOKUP(#REF!,Sheet1!$A$4:$H$2722,7,1)</f>
        <v>#REF!</v>
      </c>
      <c r="D246" s="597" t="e">
        <f>VLOOKUP(#REF!,Sheet1!$A$4:$H$2722,7,1)</f>
        <v>#REF!</v>
      </c>
      <c r="E246" s="27" t="str">
        <f>IFERROR(VLOOKUP(A246,Sheet1!$A$4:$N$2722,7,1),"-")</f>
        <v>-</v>
      </c>
      <c r="F246" s="35" t="str">
        <f>IFERROR(VLOOKUP(A246,Sheet1!$A$4:$N$2722,9,1),"-")</f>
        <v>-</v>
      </c>
      <c r="G246" s="35" t="str">
        <f>IFERROR(VLOOKUP(A246,Sheet1!$A$4:$N$2722,10,1),"-")</f>
        <v>-</v>
      </c>
      <c r="H246" s="35" t="str">
        <f>IFERROR(VLOOKUP(A246,Sheet1!$A$4:$N$2722,11,1),"-")</f>
        <v>-</v>
      </c>
      <c r="I246" s="131" t="str">
        <f>IFERROR(VLOOKUP($A246,Sheet1!$A$4:$H$2722,8,1),"-")</f>
        <v>-</v>
      </c>
      <c r="J246" s="29" t="str">
        <f>IFERROR(VLOOKUP($A246,Sheet1!$A$4:$H$2722,8,1),"-")</f>
        <v>-</v>
      </c>
      <c r="K246" s="7"/>
      <c r="L246" s="701"/>
    </row>
    <row r="247" spans="1:12" ht="15" customHeight="1" x14ac:dyDescent="0.3">
      <c r="L247" s="701"/>
    </row>
    <row r="248" spans="1:12" ht="15" customHeight="1" x14ac:dyDescent="0.3">
      <c r="A248" s="1"/>
      <c r="B248" s="88"/>
      <c r="C248" s="4"/>
      <c r="D248" s="4"/>
      <c r="E248" s="4"/>
      <c r="F248" s="4"/>
      <c r="G248" s="4"/>
      <c r="H248" s="5"/>
      <c r="I248" s="138"/>
      <c r="J248" s="3"/>
      <c r="L248" s="701"/>
    </row>
    <row r="249" spans="1:12" ht="15" customHeight="1" x14ac:dyDescent="0.3">
      <c r="A249" s="667"/>
      <c r="B249" s="669" t="s">
        <v>3103</v>
      </c>
      <c r="C249" s="669"/>
      <c r="D249" s="669"/>
      <c r="E249" s="669"/>
      <c r="F249" s="669"/>
      <c r="G249" s="669"/>
      <c r="H249" s="669"/>
      <c r="I249" s="671"/>
      <c r="J249" s="672"/>
      <c r="L249" s="701"/>
    </row>
    <row r="250" spans="1:12" ht="15" customHeight="1" x14ac:dyDescent="0.3">
      <c r="A250" s="668"/>
      <c r="B250" s="670"/>
      <c r="C250" s="670"/>
      <c r="D250" s="670"/>
      <c r="E250" s="670"/>
      <c r="F250" s="670"/>
      <c r="G250" s="670"/>
      <c r="H250" s="670"/>
      <c r="I250" s="673"/>
      <c r="J250" s="674"/>
      <c r="K250" s="7"/>
      <c r="L250" s="701"/>
    </row>
    <row r="251" spans="1:12" ht="15" customHeight="1" x14ac:dyDescent="0.3">
      <c r="A251" s="698" t="s">
        <v>2989</v>
      </c>
      <c r="B251" s="631" t="s">
        <v>2996</v>
      </c>
      <c r="C251" s="631"/>
      <c r="D251" s="631"/>
      <c r="E251" s="642" t="s">
        <v>3035</v>
      </c>
      <c r="F251" s="642" t="s">
        <v>2991</v>
      </c>
      <c r="G251" s="642" t="s">
        <v>2990</v>
      </c>
      <c r="H251" s="642" t="s">
        <v>3010</v>
      </c>
      <c r="I251" s="522" t="s">
        <v>3430</v>
      </c>
      <c r="J251" s="498" t="s">
        <v>3431</v>
      </c>
      <c r="L251" s="701"/>
    </row>
    <row r="252" spans="1:12" ht="15" customHeight="1" x14ac:dyDescent="0.3">
      <c r="A252" s="699"/>
      <c r="B252" s="633"/>
      <c r="C252" s="633"/>
      <c r="D252" s="633"/>
      <c r="E252" s="643"/>
      <c r="F252" s="643"/>
      <c r="G252" s="643"/>
      <c r="H252" s="643"/>
      <c r="I252" s="524"/>
      <c r="J252" s="500"/>
      <c r="L252" s="701"/>
    </row>
    <row r="253" spans="1:12" ht="15" customHeight="1" x14ac:dyDescent="0.3">
      <c r="A253" s="700"/>
      <c r="B253" s="635"/>
      <c r="C253" s="635"/>
      <c r="D253" s="635"/>
      <c r="E253" s="644"/>
      <c r="F253" s="643"/>
      <c r="G253" s="644"/>
      <c r="H253" s="644"/>
      <c r="I253" s="524"/>
      <c r="J253" s="500"/>
      <c r="L253" s="701"/>
    </row>
    <row r="254" spans="1:12" ht="15" customHeight="1" x14ac:dyDescent="0.3">
      <c r="A254" s="109">
        <f>Sheet1!A364</f>
        <v>155022153000</v>
      </c>
      <c r="B254" s="626" t="str">
        <f>IFERROR(VLOOKUP(A254,Sheet1!$A$4:$H$2722,5,0),"-")</f>
        <v>Profil metalic tip J 12,5 x 2500</v>
      </c>
      <c r="C254" s="627" t="e">
        <f>VLOOKUP(#REF!,Sheet1!$A$4:$H$2722,7,1)</f>
        <v>#REF!</v>
      </c>
      <c r="D254" s="628" t="e">
        <f>VLOOKUP(#REF!,Sheet1!$A$4:$H$2722,7,1)</f>
        <v>#REF!</v>
      </c>
      <c r="E254" s="30" t="str">
        <f>IFERROR(VLOOKUP(A254,Sheet1!$A$4:$N$2722,7,1),"-")</f>
        <v xml:space="preserve">ml </v>
      </c>
      <c r="F254" s="232">
        <f>IFERROR(VLOOKUP(A254,Sheet1!$A$4:$N$2722,9,1),"-")</f>
        <v>12.5</v>
      </c>
      <c r="G254" s="233">
        <f>IFERROR(VLOOKUP(A254,Sheet1!$A$4:$N$2722,10,1),"-")</f>
        <v>0</v>
      </c>
      <c r="H254" s="46">
        <f>IFERROR(VLOOKUP(A254,Sheet1!$A$4:$N$2722,11,1),"-")</f>
        <v>2500</v>
      </c>
      <c r="I254" s="128">
        <f>IFERROR(VLOOKUP($A254,Sheet1!$A$4:$H$2722,8,1),"-")</f>
        <v>5.91</v>
      </c>
      <c r="J254" s="26">
        <f>I254-(I254*Cuprins!$H$14)</f>
        <v>5.91</v>
      </c>
      <c r="L254" s="701"/>
    </row>
    <row r="255" spans="1:12" ht="15" customHeight="1" x14ac:dyDescent="0.3">
      <c r="A255" s="107">
        <f>Sheet1!A365</f>
        <v>155022153500</v>
      </c>
      <c r="B255" s="593" t="str">
        <f>IFERROR(VLOOKUP(A255,Sheet1!$A$4:$H$2722,5,0),"-")</f>
        <v>Profil metalic tip J 12,5 x 3000</v>
      </c>
      <c r="C255" s="593" t="e">
        <f>VLOOKUP(#REF!,Sheet1!$A$4:$H$2722,7,1)</f>
        <v>#REF!</v>
      </c>
      <c r="D255" s="593" t="e">
        <f>VLOOKUP(#REF!,Sheet1!$A$4:$H$2722,7,1)</f>
        <v>#REF!</v>
      </c>
      <c r="E255" s="20" t="str">
        <f>IFERROR(VLOOKUP(A255,Sheet1!$A$4:$N$2722,7,1),"-")</f>
        <v xml:space="preserve">ml </v>
      </c>
      <c r="F255" s="242">
        <f>IFERROR(VLOOKUP(A255,Sheet1!$A$4:$N$2722,9,1),"-")</f>
        <v>12.5</v>
      </c>
      <c r="G255" s="242">
        <f>IFERROR(VLOOKUP(A255,Sheet1!$A$4:$N$2722,10,1),"-")</f>
        <v>0</v>
      </c>
      <c r="H255" s="38">
        <f>IFERROR(VLOOKUP(A255,Sheet1!$A$4:$N$2722,11,1),"-")</f>
        <v>3000</v>
      </c>
      <c r="I255" s="129">
        <f>IFERROR(VLOOKUP($A255,Sheet1!$A$4:$H$2722,8,1),"-")</f>
        <v>5.91</v>
      </c>
      <c r="J255" s="25">
        <f>I255-(I255*Cuprins!$H$14)</f>
        <v>5.91</v>
      </c>
      <c r="L255" s="701"/>
    </row>
    <row r="256" spans="1:12" ht="15" customHeight="1" x14ac:dyDescent="0.3">
      <c r="A256" s="105">
        <f>Sheet1!A366</f>
        <v>155022201000</v>
      </c>
      <c r="B256" s="594" t="str">
        <f>IFERROR(VLOOKUP(A256,Sheet1!$A$4:$H$2722,5,0),"-")</f>
        <v>Profil coltar AL 25x25x0,4 x 3000 S G</v>
      </c>
      <c r="C256" s="595" t="e">
        <f>VLOOKUP(#REF!,Sheet1!$A$4:$H$2722,7,1)</f>
        <v>#REF!</v>
      </c>
      <c r="D256" s="596" t="e">
        <f>VLOOKUP(#REF!,Sheet1!$A$4:$H$2722,7,1)</f>
        <v>#REF!</v>
      </c>
      <c r="E256" s="31" t="str">
        <f>IFERROR(VLOOKUP(A256,Sheet1!$A$4:$N$2722,7,1),"-")</f>
        <v xml:space="preserve">ml </v>
      </c>
      <c r="F256" s="39">
        <f>IFERROR(VLOOKUP(A256,Sheet1!$A$4:$N$2722,9,1),"-")</f>
        <v>0.4</v>
      </c>
      <c r="G256" s="58">
        <f>IFERROR(VLOOKUP(A256,Sheet1!$A$4:$N$2722,10,1),"-")</f>
        <v>25</v>
      </c>
      <c r="H256" s="39">
        <f>IFERROR(VLOOKUP(A256,Sheet1!$A$4:$N$2722,11,1),"-")</f>
        <v>3000</v>
      </c>
      <c r="I256" s="130">
        <f>IFERROR(VLOOKUP($A256,Sheet1!$A$4:$H$2722,8,1),"-")</f>
        <v>1.67</v>
      </c>
      <c r="J256" s="26">
        <f>I256-(I256*Cuprins!$H$14)</f>
        <v>1.67</v>
      </c>
      <c r="L256" s="701"/>
    </row>
    <row r="257" spans="1:12" ht="15" customHeight="1" x14ac:dyDescent="0.3">
      <c r="A257" s="108"/>
      <c r="B257" s="609" t="str">
        <f>IFERROR(VLOOKUP(A257,Sheet1!$A$4:$H$2722,5,0),"-")</f>
        <v>-</v>
      </c>
      <c r="C257" s="609" t="e">
        <f>VLOOKUP(#REF!,Sheet1!$A$4:$H$2722,7,1)</f>
        <v>#REF!</v>
      </c>
      <c r="D257" s="609" t="e">
        <f>VLOOKUP(#REF!,Sheet1!$A$4:$H$2722,7,1)</f>
        <v>#REF!</v>
      </c>
      <c r="E257" s="27" t="str">
        <f>IFERROR(VLOOKUP(A257,Sheet1!$A$4:$N$2722,7,1),"-")</f>
        <v>-</v>
      </c>
      <c r="F257" s="35" t="str">
        <f>IFERROR(VLOOKUP(A257,Sheet1!$A$4:$N$2722,9,1),"-")</f>
        <v>-</v>
      </c>
      <c r="G257" s="35" t="str">
        <f>IFERROR(VLOOKUP(A257,Sheet1!$A$4:$N$2722,10,1),"-")</f>
        <v>-</v>
      </c>
      <c r="H257" s="35" t="str">
        <f>IFERROR(VLOOKUP(A257,Sheet1!$A$4:$N$2722,11,1),"-")</f>
        <v>-</v>
      </c>
      <c r="I257" s="131" t="str">
        <f>IFERROR(VLOOKUP($A257,Sheet1!$A$4:$H$2722,8,1),"-")</f>
        <v>-</v>
      </c>
      <c r="J257" s="29" t="str">
        <f>IFERROR(VLOOKUP($A257,Sheet1!$A$4:$H$2722,8,1),"-")</f>
        <v>-</v>
      </c>
      <c r="L257" s="701"/>
    </row>
    <row r="258" spans="1:12" ht="15" customHeight="1" x14ac:dyDescent="0.3">
      <c r="A258" s="158"/>
      <c r="B258" s="293"/>
      <c r="C258" s="293"/>
      <c r="D258" s="293"/>
      <c r="E258" s="160"/>
      <c r="F258" s="161"/>
      <c r="G258" s="161"/>
      <c r="H258" s="161"/>
      <c r="I258" s="294"/>
      <c r="J258" s="126"/>
      <c r="L258" s="701"/>
    </row>
    <row r="259" spans="1:12" ht="15" customHeight="1" x14ac:dyDescent="0.3">
      <c r="A259" s="158"/>
      <c r="B259" s="293"/>
      <c r="C259" s="293"/>
      <c r="D259" s="293"/>
      <c r="E259" s="160"/>
      <c r="F259" s="161"/>
      <c r="G259" s="161"/>
      <c r="H259" s="161"/>
      <c r="I259" s="294"/>
      <c r="J259" s="126"/>
      <c r="L259" s="701"/>
    </row>
    <row r="260" spans="1:12" ht="15" customHeight="1" x14ac:dyDescent="0.3">
      <c r="A260" s="158"/>
      <c r="B260" s="293"/>
      <c r="C260" s="293"/>
      <c r="D260" s="293"/>
      <c r="E260" s="160"/>
      <c r="F260" s="161"/>
      <c r="G260" s="161"/>
      <c r="H260" s="161"/>
      <c r="I260" s="294"/>
      <c r="J260" s="126"/>
      <c r="L260" s="701"/>
    </row>
    <row r="261" spans="1:12" ht="15" customHeight="1" x14ac:dyDescent="0.3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L261" s="701"/>
    </row>
    <row r="262" spans="1:12" ht="15" customHeight="1" x14ac:dyDescent="0.3">
      <c r="I262"/>
      <c r="K262" s="161"/>
      <c r="L262" s="702" t="s">
        <v>3091</v>
      </c>
    </row>
    <row r="263" spans="1:12" ht="15" customHeight="1" thickBot="1" x14ac:dyDescent="0.35">
      <c r="L263" s="702"/>
    </row>
    <row r="264" spans="1:12" ht="15" customHeight="1" x14ac:dyDescent="0.3">
      <c r="A264" s="658"/>
      <c r="B264" s="661" t="s">
        <v>3098</v>
      </c>
      <c r="C264" s="661"/>
      <c r="D264" s="661"/>
      <c r="E264" s="661"/>
      <c r="F264" s="661"/>
      <c r="G264" s="661"/>
      <c r="H264" s="661"/>
      <c r="I264" s="661"/>
      <c r="J264" s="664"/>
      <c r="L264" s="702"/>
    </row>
    <row r="265" spans="1:12" ht="15" customHeight="1" x14ac:dyDescent="0.3">
      <c r="A265" s="659"/>
      <c r="B265" s="662"/>
      <c r="C265" s="662"/>
      <c r="D265" s="662"/>
      <c r="E265" s="662"/>
      <c r="F265" s="662"/>
      <c r="G265" s="662"/>
      <c r="H265" s="662"/>
      <c r="I265" s="662"/>
      <c r="J265" s="665"/>
      <c r="L265" s="702"/>
    </row>
    <row r="266" spans="1:12" ht="15" customHeight="1" thickBot="1" x14ac:dyDescent="0.35">
      <c r="A266" s="660"/>
      <c r="B266" s="663"/>
      <c r="C266" s="663"/>
      <c r="D266" s="663"/>
      <c r="E266" s="663"/>
      <c r="F266" s="663"/>
      <c r="G266" s="663"/>
      <c r="H266" s="663"/>
      <c r="I266" s="663"/>
      <c r="J266" s="666"/>
      <c r="L266" s="702"/>
    </row>
    <row r="267" spans="1:12" ht="15" customHeight="1" x14ac:dyDescent="0.3">
      <c r="A267" s="1"/>
      <c r="B267" s="88"/>
      <c r="C267" s="4"/>
      <c r="D267" s="4"/>
      <c r="E267" s="4"/>
      <c r="F267" s="4"/>
      <c r="G267" s="4"/>
      <c r="H267" s="5"/>
      <c r="I267" s="138"/>
      <c r="J267" s="3"/>
      <c r="L267" s="702"/>
    </row>
    <row r="268" spans="1:12" ht="15" customHeight="1" x14ac:dyDescent="0.3">
      <c r="A268" s="667"/>
      <c r="B268" s="669" t="s">
        <v>3099</v>
      </c>
      <c r="C268" s="669"/>
      <c r="D268" s="669"/>
      <c r="E268" s="669"/>
      <c r="F268" s="669"/>
      <c r="G268" s="669"/>
      <c r="H268" s="669"/>
      <c r="I268" s="671"/>
      <c r="J268" s="672"/>
      <c r="L268" s="702"/>
    </row>
    <row r="269" spans="1:12" ht="15" customHeight="1" x14ac:dyDescent="0.3">
      <c r="A269" s="668"/>
      <c r="B269" s="670"/>
      <c r="C269" s="670"/>
      <c r="D269" s="670"/>
      <c r="E269" s="670"/>
      <c r="F269" s="670"/>
      <c r="G269" s="670"/>
      <c r="H269" s="670"/>
      <c r="I269" s="673"/>
      <c r="J269" s="674"/>
      <c r="L269" s="702"/>
    </row>
    <row r="270" spans="1:12" ht="15" customHeight="1" x14ac:dyDescent="0.3">
      <c r="A270" s="698" t="s">
        <v>2989</v>
      </c>
      <c r="B270" s="631" t="s">
        <v>2996</v>
      </c>
      <c r="C270" s="631"/>
      <c r="D270" s="631"/>
      <c r="E270" s="642" t="s">
        <v>3035</v>
      </c>
      <c r="F270" s="642" t="s">
        <v>2991</v>
      </c>
      <c r="G270" s="642" t="s">
        <v>2990</v>
      </c>
      <c r="H270" s="642" t="s">
        <v>3010</v>
      </c>
      <c r="I270" s="522" t="s">
        <v>3430</v>
      </c>
      <c r="J270" s="498" t="s">
        <v>3431</v>
      </c>
      <c r="L270" s="702"/>
    </row>
    <row r="271" spans="1:12" ht="15" customHeight="1" x14ac:dyDescent="0.3">
      <c r="A271" s="699"/>
      <c r="B271" s="633"/>
      <c r="C271" s="633"/>
      <c r="D271" s="633"/>
      <c r="E271" s="643"/>
      <c r="F271" s="643"/>
      <c r="G271" s="643"/>
      <c r="H271" s="643"/>
      <c r="I271" s="524"/>
      <c r="J271" s="500"/>
      <c r="L271" s="702"/>
    </row>
    <row r="272" spans="1:12" ht="15" customHeight="1" x14ac:dyDescent="0.3">
      <c r="A272" s="700"/>
      <c r="B272" s="635"/>
      <c r="C272" s="635"/>
      <c r="D272" s="635"/>
      <c r="E272" s="644"/>
      <c r="F272" s="643"/>
      <c r="G272" s="644"/>
      <c r="H272" s="644"/>
      <c r="I272" s="524"/>
      <c r="J272" s="500"/>
      <c r="L272" s="702"/>
    </row>
    <row r="273" spans="1:12" ht="15" customHeight="1" x14ac:dyDescent="0.3">
      <c r="A273" s="109">
        <f>Sheet1!A223</f>
        <v>152025130000</v>
      </c>
      <c r="B273" s="626" t="str">
        <f>IFERROR(VLOOKUP(A273,Sheet1!$A$4:$H$2722,5,0),"-")</f>
        <v>Profil CD 60/05/3000 FCTC</v>
      </c>
      <c r="C273" s="627" t="e">
        <f>VLOOKUP(#REF!,Sheet1!$A$4:$H$2722,7,1)</f>
        <v>#REF!</v>
      </c>
      <c r="D273" s="628" t="e">
        <f>VLOOKUP(#REF!,Sheet1!$A$4:$H$2722,7,1)</f>
        <v>#REF!</v>
      </c>
      <c r="E273" s="30" t="str">
        <f>IFERROR(VLOOKUP(A273,Sheet1!$A$4:$N$2722,7,1),"-")</f>
        <v xml:space="preserve">ml </v>
      </c>
      <c r="F273" s="58">
        <f>IFERROR(VLOOKUP(A273,Sheet1!$A$4:$N$2722,9,1),"-")</f>
        <v>5</v>
      </c>
      <c r="G273" s="60">
        <f>IFERROR(VLOOKUP(A273,Sheet1!$A$4:$N$2722,10,1),"-")</f>
        <v>60</v>
      </c>
      <c r="H273" s="46">
        <f>IFERROR(VLOOKUP(A273,Sheet1!$A$4:$N$2722,11,1),"-")</f>
        <v>3000</v>
      </c>
      <c r="I273" s="128">
        <f>IFERROR(VLOOKUP($A273,Sheet1!$A$4:$H$2722,8,1),"-")</f>
        <v>3.47</v>
      </c>
      <c r="J273" s="26">
        <f>I273-(I273*Cuprins!$H$14)</f>
        <v>3.47</v>
      </c>
      <c r="L273" s="702"/>
    </row>
    <row r="274" spans="1:12" ht="15" customHeight="1" x14ac:dyDescent="0.3">
      <c r="A274" s="107">
        <f>Sheet1!A224</f>
        <v>152025140000</v>
      </c>
      <c r="B274" s="593" t="str">
        <f>IFERROR(VLOOKUP(A274,Sheet1!$A$4:$H$2722,5,0),"-")</f>
        <v>Profil CD 60/05/4000 FCTC</v>
      </c>
      <c r="C274" s="593" t="e">
        <f>VLOOKUP(#REF!,Sheet1!$A$4:$H$2722,7,1)</f>
        <v>#REF!</v>
      </c>
      <c r="D274" s="593" t="e">
        <f>VLOOKUP(#REF!,Sheet1!$A$4:$H$2722,7,1)</f>
        <v>#REF!</v>
      </c>
      <c r="E274" s="20" t="str">
        <f>IFERROR(VLOOKUP(A274,Sheet1!$A$4:$N$2722,7,1),"-")</f>
        <v xml:space="preserve">ml </v>
      </c>
      <c r="F274" s="38">
        <f>IFERROR(VLOOKUP(A274,Sheet1!$A$4:$N$2722,9,1),"-")</f>
        <v>0.5</v>
      </c>
      <c r="G274" s="38">
        <f>IFERROR(VLOOKUP(A274,Sheet1!$A$4:$N$2722,10,1),"-")</f>
        <v>60</v>
      </c>
      <c r="H274" s="38">
        <f>IFERROR(VLOOKUP(A274,Sheet1!$A$4:$N$2722,11,1),"-")</f>
        <v>4000</v>
      </c>
      <c r="I274" s="129">
        <f>IFERROR(VLOOKUP($A274,Sheet1!$A$4:$H$2722,8,1),"-")</f>
        <v>3.47</v>
      </c>
      <c r="J274" s="25">
        <f>I274-(I274*Cuprins!$H$14)</f>
        <v>3.47</v>
      </c>
      <c r="K274" s="7"/>
      <c r="L274" s="702"/>
    </row>
    <row r="275" spans="1:12" ht="15" customHeight="1" x14ac:dyDescent="0.3">
      <c r="A275" s="105">
        <f>Sheet1!A225</f>
        <v>152025230000</v>
      </c>
      <c r="B275" s="594" t="str">
        <f>IFERROR(VLOOKUP(A275,Sheet1!$A$4:$H$2722,5,0),"-")</f>
        <v>Profil UD 28/05/3000 FCTC</v>
      </c>
      <c r="C275" s="595" t="e">
        <f>VLOOKUP(#REF!,Sheet1!$A$4:$H$2722,7,1)</f>
        <v>#REF!</v>
      </c>
      <c r="D275" s="596" t="e">
        <f>VLOOKUP(#REF!,Sheet1!$A$4:$H$2722,7,1)</f>
        <v>#REF!</v>
      </c>
      <c r="E275" s="31" t="str">
        <f>IFERROR(VLOOKUP(A275,Sheet1!$A$4:$N$2722,7,1),"-")</f>
        <v xml:space="preserve">ml </v>
      </c>
      <c r="F275" s="39">
        <f>IFERROR(VLOOKUP(A275,Sheet1!$A$4:$N$2722,9,1),"-")</f>
        <v>0.5</v>
      </c>
      <c r="G275" s="58">
        <f>IFERROR(VLOOKUP(A275,Sheet1!$A$4:$N$2722,10,1),"-")</f>
        <v>28</v>
      </c>
      <c r="H275" s="39">
        <f>IFERROR(VLOOKUP(A275,Sheet1!$A$4:$N$2722,11,1),"-")</f>
        <v>3000</v>
      </c>
      <c r="I275" s="130">
        <f>IFERROR(VLOOKUP($A275,Sheet1!$A$4:$H$2722,8,1),"-")</f>
        <v>2.0699999999999998</v>
      </c>
      <c r="J275" s="26">
        <f>I275-(I275*Cuprins!$H$14)</f>
        <v>2.0699999999999998</v>
      </c>
      <c r="L275" s="702"/>
    </row>
    <row r="276" spans="1:12" ht="15" customHeight="1" x14ac:dyDescent="0.3">
      <c r="A276" s="107">
        <f>Sheet1!A226</f>
        <v>152025240000</v>
      </c>
      <c r="B276" s="593" t="str">
        <f>IFERROR(VLOOKUP(A276,Sheet1!$A$4:$H$2722,5,0),"-")</f>
        <v>Profil UD 28/05/4000 FCTC</v>
      </c>
      <c r="C276" s="593" t="e">
        <f>VLOOKUP(#REF!,Sheet1!$A$4:$H$2722,7,1)</f>
        <v>#REF!</v>
      </c>
      <c r="D276" s="593" t="e">
        <f>VLOOKUP(#REF!,Sheet1!$A$4:$H$2722,7,1)</f>
        <v>#REF!</v>
      </c>
      <c r="E276" s="20" t="str">
        <f>IFERROR(VLOOKUP(A276,Sheet1!$A$4:$N$2722,7,1),"-")</f>
        <v xml:space="preserve">ml </v>
      </c>
      <c r="F276" s="38">
        <f>IFERROR(VLOOKUP(A276,Sheet1!$A$4:$N$2722,9,1),"-")</f>
        <v>0.5</v>
      </c>
      <c r="G276" s="38">
        <f>IFERROR(VLOOKUP(A276,Sheet1!$A$4:$N$2722,10,1),"-")</f>
        <v>28</v>
      </c>
      <c r="H276" s="38">
        <f>IFERROR(VLOOKUP(A276,Sheet1!$A$4:$N$2722,11,1),"-")</f>
        <v>4000</v>
      </c>
      <c r="I276" s="129">
        <f>IFERROR(VLOOKUP($A276,Sheet1!$A$4:$H$2722,8,1),"-")</f>
        <v>2.0699999999999998</v>
      </c>
      <c r="J276" s="25">
        <f>I276-(I276*Cuprins!$H$14)</f>
        <v>2.0699999999999998</v>
      </c>
      <c r="L276" s="702"/>
    </row>
    <row r="277" spans="1:12" ht="15" customHeight="1" x14ac:dyDescent="0.3">
      <c r="A277" s="105">
        <f>Sheet1!A227</f>
        <v>152025330000</v>
      </c>
      <c r="B277" s="594" t="str">
        <f>IFERROR(VLOOKUP(A277,Sheet1!$A$4:$H$2722,5,0),"-")</f>
        <v>Profil CW 50/05/3000 FCTC</v>
      </c>
      <c r="C277" s="595" t="e">
        <f>VLOOKUP(#REF!,Sheet1!$A$4:$H$2722,7,1)</f>
        <v>#REF!</v>
      </c>
      <c r="D277" s="596" t="e">
        <f>VLOOKUP(#REF!,Sheet1!$A$4:$H$2722,7,1)</f>
        <v>#REF!</v>
      </c>
      <c r="E277" s="31" t="str">
        <f>IFERROR(VLOOKUP(A277,Sheet1!$A$4:$N$2722,7,1),"-")</f>
        <v xml:space="preserve">ml </v>
      </c>
      <c r="F277" s="39">
        <f>IFERROR(VLOOKUP(A277,Sheet1!$A$4:$N$2722,9,1),"-")</f>
        <v>0.5</v>
      </c>
      <c r="G277" s="58">
        <f>IFERROR(VLOOKUP(A277,Sheet1!$A$4:$N$2722,10,1),"-")</f>
        <v>50</v>
      </c>
      <c r="H277" s="39">
        <f>IFERROR(VLOOKUP(A277,Sheet1!$A$4:$N$2722,11,1),"-")</f>
        <v>3000</v>
      </c>
      <c r="I277" s="130">
        <f>IFERROR(VLOOKUP($A277,Sheet1!$A$4:$H$2722,8,1),"-")</f>
        <v>3.76</v>
      </c>
      <c r="J277" s="26">
        <f>I277-(I277*Cuprins!$H$14)</f>
        <v>3.76</v>
      </c>
      <c r="L277" s="494">
        <f>L225+1</f>
        <v>27</v>
      </c>
    </row>
    <row r="278" spans="1:12" ht="15" customHeight="1" x14ac:dyDescent="0.3">
      <c r="A278" s="107">
        <f>Sheet1!A228</f>
        <v>152025340000</v>
      </c>
      <c r="B278" s="593" t="str">
        <f>IFERROR(VLOOKUP(A278,Sheet1!$A$4:$H$2722,5,0),"-")</f>
        <v>Profil CW 50/05/4000 FCTC</v>
      </c>
      <c r="C278" s="593" t="e">
        <f>VLOOKUP(#REF!,Sheet1!$A$4:$H$2722,7,1)</f>
        <v>#REF!</v>
      </c>
      <c r="D278" s="593" t="e">
        <f>VLOOKUP(#REF!,Sheet1!$A$4:$H$2722,7,1)</f>
        <v>#REF!</v>
      </c>
      <c r="E278" s="20" t="str">
        <f>IFERROR(VLOOKUP(A278,Sheet1!$A$4:$N$2722,7,1),"-")</f>
        <v xml:space="preserve">ml </v>
      </c>
      <c r="F278" s="38">
        <f>IFERROR(VLOOKUP(A278,Sheet1!$A$4:$N$2722,9,1),"-")</f>
        <v>0.5</v>
      </c>
      <c r="G278" s="38">
        <f>IFERROR(VLOOKUP(A278,Sheet1!$A$4:$N$2722,10,1),"-")</f>
        <v>50</v>
      </c>
      <c r="H278" s="38">
        <f>IFERROR(VLOOKUP(A278,Sheet1!$A$4:$N$2722,11,1),"-")</f>
        <v>4000</v>
      </c>
      <c r="I278" s="129">
        <f>IFERROR(VLOOKUP($A278,Sheet1!$A$4:$H$2722,8,1),"-")</f>
        <v>3.76</v>
      </c>
      <c r="J278" s="25">
        <f>I278-(I278*Cuprins!$H$14)</f>
        <v>3.76</v>
      </c>
      <c r="L278" s="494"/>
    </row>
    <row r="279" spans="1:12" ht="15" customHeight="1" x14ac:dyDescent="0.3">
      <c r="A279" s="105">
        <f>Sheet1!A229</f>
        <v>152025430000</v>
      </c>
      <c r="B279" s="594" t="str">
        <f>IFERROR(VLOOKUP(A279,Sheet1!$A$4:$H$2722,5,0),"-")</f>
        <v>Profil CW 75/05/3000 FCTC</v>
      </c>
      <c r="C279" s="595" t="e">
        <f>VLOOKUP(#REF!,Sheet1!$A$4:$H$2722,7,1)</f>
        <v>#REF!</v>
      </c>
      <c r="D279" s="596" t="e">
        <f>VLOOKUP(#REF!,Sheet1!$A$4:$H$2722,7,1)</f>
        <v>#REF!</v>
      </c>
      <c r="E279" s="31" t="str">
        <f>IFERROR(VLOOKUP(A279,Sheet1!$A$4:$N$2722,7,1),"-")</f>
        <v xml:space="preserve">ml </v>
      </c>
      <c r="F279" s="39">
        <f>IFERROR(VLOOKUP(A279,Sheet1!$A$4:$N$2722,9,1),"-")</f>
        <v>0.5</v>
      </c>
      <c r="G279" s="58">
        <f>IFERROR(VLOOKUP(A279,Sheet1!$A$4:$N$2722,10,1),"-")</f>
        <v>75</v>
      </c>
      <c r="H279" s="39">
        <f>IFERROR(VLOOKUP(A279,Sheet1!$A$4:$N$2722,11,1),"-")</f>
        <v>3000</v>
      </c>
      <c r="I279" s="130">
        <f>IFERROR(VLOOKUP($A279,Sheet1!$A$4:$H$2722,8,1),"-")</f>
        <v>4.5</v>
      </c>
      <c r="J279" s="26">
        <f>I279-(I279*Cuprins!$H$14)</f>
        <v>4.5</v>
      </c>
      <c r="K279" s="8"/>
      <c r="L279" s="701" t="s">
        <v>3001</v>
      </c>
    </row>
    <row r="280" spans="1:12" ht="15" customHeight="1" x14ac:dyDescent="0.3">
      <c r="A280" s="107">
        <f>Sheet1!A230</f>
        <v>152025440000</v>
      </c>
      <c r="B280" s="593" t="str">
        <f>IFERROR(VLOOKUP(A280,Sheet1!$A$4:$H$2722,5,0),"-")</f>
        <v>Profil CW 75/05/4000 FCTC</v>
      </c>
      <c r="C280" s="593" t="e">
        <f>VLOOKUP(#REF!,Sheet1!$A$4:$H$2722,7,1)</f>
        <v>#REF!</v>
      </c>
      <c r="D280" s="593" t="e">
        <f>VLOOKUP(#REF!,Sheet1!$A$4:$H$2722,7,1)</f>
        <v>#REF!</v>
      </c>
      <c r="E280" s="20" t="str">
        <f>IFERROR(VLOOKUP(A280,Sheet1!$A$4:$N$2722,7,1),"-")</f>
        <v xml:space="preserve">ml </v>
      </c>
      <c r="F280" s="38">
        <f>IFERROR(VLOOKUP(A280,Sheet1!$A$4:$N$2722,9,1),"-")</f>
        <v>0.5</v>
      </c>
      <c r="G280" s="38">
        <f>IFERROR(VLOOKUP(A280,Sheet1!$A$4:$N$2722,10,1),"-")</f>
        <v>75</v>
      </c>
      <c r="H280" s="38">
        <f>IFERROR(VLOOKUP(A280,Sheet1!$A$4:$N$2722,11,1),"-")</f>
        <v>4000</v>
      </c>
      <c r="I280" s="129">
        <f>IFERROR(VLOOKUP($A280,Sheet1!$A$4:$H$2722,8,1),"-")</f>
        <v>4.5</v>
      </c>
      <c r="J280" s="25">
        <f>I280-(I280*Cuprins!$H$14)</f>
        <v>4.5</v>
      </c>
      <c r="L280" s="701"/>
    </row>
    <row r="281" spans="1:12" ht="15" customHeight="1" x14ac:dyDescent="0.3">
      <c r="A281" s="105">
        <f>Sheet1!A231</f>
        <v>152025530000</v>
      </c>
      <c r="B281" s="594" t="str">
        <f>IFERROR(VLOOKUP(A281,Sheet1!$A$4:$H$2722,5,0),"-")</f>
        <v>Profil CW 100/05/3000 FCTC</v>
      </c>
      <c r="C281" s="595" t="e">
        <f>VLOOKUP(#REF!,Sheet1!$A$4:$H$2722,7,1)</f>
        <v>#REF!</v>
      </c>
      <c r="D281" s="596" t="e">
        <f>VLOOKUP(#REF!,Sheet1!$A$4:$H$2722,7,1)</f>
        <v>#REF!</v>
      </c>
      <c r="E281" s="31" t="str">
        <f>IFERROR(VLOOKUP(A281,Sheet1!$A$4:$N$2722,7,1),"-")</f>
        <v xml:space="preserve">ml </v>
      </c>
      <c r="F281" s="39">
        <f>IFERROR(VLOOKUP(A281,Sheet1!$A$4:$N$2722,9,1),"-")</f>
        <v>0.5</v>
      </c>
      <c r="G281" s="58">
        <f>IFERROR(VLOOKUP(A281,Sheet1!$A$4:$N$2722,10,1),"-")</f>
        <v>100</v>
      </c>
      <c r="H281" s="39">
        <f>IFERROR(VLOOKUP(A281,Sheet1!$A$4:$N$2722,11,1),"-")</f>
        <v>3000</v>
      </c>
      <c r="I281" s="130">
        <f>IFERROR(VLOOKUP($A281,Sheet1!$A$4:$H$2722,8,1),"-")</f>
        <v>5.24</v>
      </c>
      <c r="J281" s="26">
        <f>I281-(I281*Cuprins!$H$14)</f>
        <v>5.24</v>
      </c>
      <c r="L281" s="701"/>
    </row>
    <row r="282" spans="1:12" ht="15" customHeight="1" x14ac:dyDescent="0.3">
      <c r="A282" s="107">
        <f>Sheet1!A232</f>
        <v>152025540000</v>
      </c>
      <c r="B282" s="593" t="str">
        <f>IFERROR(VLOOKUP(A282,Sheet1!$A$4:$H$2722,5,0),"-")</f>
        <v>Profil CW 100/05/4000 FCTC</v>
      </c>
      <c r="C282" s="593" t="e">
        <f>VLOOKUP(#REF!,Sheet1!$A$4:$H$2722,7,1)</f>
        <v>#REF!</v>
      </c>
      <c r="D282" s="593" t="e">
        <f>VLOOKUP(#REF!,Sheet1!$A$4:$H$2722,7,1)</f>
        <v>#REF!</v>
      </c>
      <c r="E282" s="20" t="str">
        <f>IFERROR(VLOOKUP(A282,Sheet1!$A$4:$N$2722,7,1),"-")</f>
        <v xml:space="preserve">ml </v>
      </c>
      <c r="F282" s="38">
        <f>IFERROR(VLOOKUP(A282,Sheet1!$A$4:$N$2722,9,1),"-")</f>
        <v>0.5</v>
      </c>
      <c r="G282" s="38">
        <f>IFERROR(VLOOKUP(A282,Sheet1!$A$4:$N$2722,10,1),"-")</f>
        <v>100</v>
      </c>
      <c r="H282" s="38">
        <f>IFERROR(VLOOKUP(A282,Sheet1!$A$4:$N$2722,11,1),"-")</f>
        <v>4000</v>
      </c>
      <c r="I282" s="129">
        <f>IFERROR(VLOOKUP($A282,Sheet1!$A$4:$H$2722,8,1),"-")</f>
        <v>5.24</v>
      </c>
      <c r="J282" s="25">
        <f>I282-(I282*Cuprins!$H$14)</f>
        <v>5.24</v>
      </c>
      <c r="L282" s="701"/>
    </row>
    <row r="283" spans="1:12" ht="15" customHeight="1" x14ac:dyDescent="0.3">
      <c r="A283" s="105">
        <f>Sheet1!A233</f>
        <v>152025630000</v>
      </c>
      <c r="B283" s="594" t="str">
        <f>IFERROR(VLOOKUP(A283,Sheet1!$A$4:$H$2722,5,0),"-")</f>
        <v>Profil UW 50/05/3000 FCTC</v>
      </c>
      <c r="C283" s="595" t="e">
        <f>VLOOKUP(#REF!,Sheet1!$A$4:$H$2722,7,1)</f>
        <v>#REF!</v>
      </c>
      <c r="D283" s="596" t="e">
        <f>VLOOKUP(#REF!,Sheet1!$A$4:$H$2722,7,1)</f>
        <v>#REF!</v>
      </c>
      <c r="E283" s="31" t="str">
        <f>IFERROR(VLOOKUP(A283,Sheet1!$A$4:$N$2722,7,1),"-")</f>
        <v xml:space="preserve">ml </v>
      </c>
      <c r="F283" s="39">
        <f>IFERROR(VLOOKUP(A283,Sheet1!$A$4:$N$2722,9,1),"-")</f>
        <v>0.5</v>
      </c>
      <c r="G283" s="58">
        <f>IFERROR(VLOOKUP(A283,Sheet1!$A$4:$N$2722,10,1),"-")</f>
        <v>50</v>
      </c>
      <c r="H283" s="39">
        <f>IFERROR(VLOOKUP(A283,Sheet1!$A$4:$N$2722,11,1),"-")</f>
        <v>3000</v>
      </c>
      <c r="I283" s="130">
        <f>IFERROR(VLOOKUP($A283,Sheet1!$A$4:$H$2722,8,1),"-")</f>
        <v>3.19</v>
      </c>
      <c r="J283" s="26">
        <f>I283-(I283*Cuprins!$H$14)</f>
        <v>3.19</v>
      </c>
      <c r="K283" s="7"/>
      <c r="L283" s="701"/>
    </row>
    <row r="284" spans="1:12" ht="15" customHeight="1" x14ac:dyDescent="0.3">
      <c r="A284" s="107">
        <f>Sheet1!A234</f>
        <v>152025640000</v>
      </c>
      <c r="B284" s="593" t="str">
        <f>IFERROR(VLOOKUP(A284,Sheet1!$A$4:$H$2722,5,0),"-")</f>
        <v>Profil UW 50/05/4000 FCTC</v>
      </c>
      <c r="C284" s="593" t="e">
        <f>VLOOKUP(#REF!,Sheet1!$A$4:$H$2722,7,1)</f>
        <v>#REF!</v>
      </c>
      <c r="D284" s="593" t="e">
        <f>VLOOKUP(#REF!,Sheet1!$A$4:$H$2722,7,1)</f>
        <v>#REF!</v>
      </c>
      <c r="E284" s="20" t="str">
        <f>IFERROR(VLOOKUP(A284,Sheet1!$A$4:$N$2722,7,1),"-")</f>
        <v xml:space="preserve">ml </v>
      </c>
      <c r="F284" s="38">
        <f>IFERROR(VLOOKUP(A284,Sheet1!$A$4:$N$2722,9,1),"-")</f>
        <v>0.5</v>
      </c>
      <c r="G284" s="38">
        <f>IFERROR(VLOOKUP(A284,Sheet1!$A$4:$N$2722,10,1),"-")</f>
        <v>50</v>
      </c>
      <c r="H284" s="38">
        <f>IFERROR(VLOOKUP(A284,Sheet1!$A$4:$N$2722,11,1),"-")</f>
        <v>4000</v>
      </c>
      <c r="I284" s="129">
        <f>IFERROR(VLOOKUP($A284,Sheet1!$A$4:$H$2722,8,1),"-")</f>
        <v>3.19</v>
      </c>
      <c r="J284" s="25">
        <f>I284-(I284*Cuprins!$H$14)</f>
        <v>3.19</v>
      </c>
      <c r="K284" s="9"/>
      <c r="L284" s="701"/>
    </row>
    <row r="285" spans="1:12" ht="15" customHeight="1" x14ac:dyDescent="0.3">
      <c r="A285" s="105">
        <f>Sheet1!A235</f>
        <v>152025730000</v>
      </c>
      <c r="B285" s="594" t="str">
        <f>IFERROR(VLOOKUP(A285,Sheet1!$A$4:$H$2722,5,0),"-")</f>
        <v>Profil UW 75/05/3000 FCTC</v>
      </c>
      <c r="C285" s="595" t="e">
        <f>VLOOKUP(#REF!,Sheet1!$A$4:$H$2722,7,1)</f>
        <v>#REF!</v>
      </c>
      <c r="D285" s="596" t="e">
        <f>VLOOKUP(#REF!,Sheet1!$A$4:$H$2722,7,1)</f>
        <v>#REF!</v>
      </c>
      <c r="E285" s="31" t="str">
        <f>IFERROR(VLOOKUP(A285,Sheet1!$A$4:$N$2722,7,1),"-")</f>
        <v xml:space="preserve">ml </v>
      </c>
      <c r="F285" s="39">
        <f>IFERROR(VLOOKUP(A285,Sheet1!$A$4:$N$2722,9,1),"-")</f>
        <v>0.5</v>
      </c>
      <c r="G285" s="58">
        <f>IFERROR(VLOOKUP(A285,Sheet1!$A$4:$N$2722,10,1),"-")</f>
        <v>75</v>
      </c>
      <c r="H285" s="39">
        <f>IFERROR(VLOOKUP(A285,Sheet1!$A$4:$N$2722,11,1),"-")</f>
        <v>3000</v>
      </c>
      <c r="I285" s="130">
        <f>IFERROR(VLOOKUP($A285,Sheet1!$A$4:$H$2722,8,1),"-")</f>
        <v>3.93</v>
      </c>
      <c r="J285" s="26">
        <f>I285-(I285*Cuprins!$H$14)</f>
        <v>3.93</v>
      </c>
      <c r="L285" s="701"/>
    </row>
    <row r="286" spans="1:12" ht="15" customHeight="1" x14ac:dyDescent="0.3">
      <c r="A286" s="107">
        <f>Sheet1!A236</f>
        <v>152025740000</v>
      </c>
      <c r="B286" s="593" t="str">
        <f>IFERROR(VLOOKUP(A286,Sheet1!$A$4:$H$2722,5,0),"-")</f>
        <v>Profil UW 75/05/4000 FCTC</v>
      </c>
      <c r="C286" s="593" t="e">
        <f>VLOOKUP(#REF!,Sheet1!$A$4:$H$2722,7,1)</f>
        <v>#REF!</v>
      </c>
      <c r="D286" s="593" t="e">
        <f>VLOOKUP(#REF!,Sheet1!$A$4:$H$2722,7,1)</f>
        <v>#REF!</v>
      </c>
      <c r="E286" s="20" t="str">
        <f>IFERROR(VLOOKUP(A286,Sheet1!$A$4:$N$2722,7,1),"-")</f>
        <v xml:space="preserve">ml </v>
      </c>
      <c r="F286" s="38">
        <f>IFERROR(VLOOKUP(A286,Sheet1!$A$4:$N$2722,9,1),"-")</f>
        <v>0.5</v>
      </c>
      <c r="G286" s="38">
        <f>IFERROR(VLOOKUP(A286,Sheet1!$A$4:$N$2722,10,1),"-")</f>
        <v>75</v>
      </c>
      <c r="H286" s="38">
        <f>IFERROR(VLOOKUP(A286,Sheet1!$A$4:$N$2722,11,1),"-")</f>
        <v>4000</v>
      </c>
      <c r="I286" s="129">
        <f>IFERROR(VLOOKUP($A286,Sheet1!$A$4:$H$2722,8,1),"-")</f>
        <v>3.93</v>
      </c>
      <c r="J286" s="25">
        <f>I286-(I286*Cuprins!$H$14)</f>
        <v>3.93</v>
      </c>
      <c r="K286" s="9"/>
      <c r="L286" s="701"/>
    </row>
    <row r="287" spans="1:12" ht="15" customHeight="1" x14ac:dyDescent="0.3">
      <c r="A287" s="105">
        <f>Sheet1!A237</f>
        <v>152025830000</v>
      </c>
      <c r="B287" s="594" t="str">
        <f>IFERROR(VLOOKUP(A287,Sheet1!$A$4:$H$2722,5,0),"-")</f>
        <v>Profil UW 100/05/3000 FCTC</v>
      </c>
      <c r="C287" s="595" t="e">
        <f>VLOOKUP(#REF!,Sheet1!$A$4:$H$2722,7,1)</f>
        <v>#REF!</v>
      </c>
      <c r="D287" s="596" t="e">
        <f>VLOOKUP(#REF!,Sheet1!$A$4:$H$2722,7,1)</f>
        <v>#REF!</v>
      </c>
      <c r="E287" s="31" t="str">
        <f>IFERROR(VLOOKUP(A287,Sheet1!$A$4:$N$2722,7,1),"-")</f>
        <v xml:space="preserve">ml </v>
      </c>
      <c r="F287" s="39">
        <f>IFERROR(VLOOKUP(A287,Sheet1!$A$4:$N$2722,9,1),"-")</f>
        <v>0.5</v>
      </c>
      <c r="G287" s="58">
        <f>IFERROR(VLOOKUP(A287,Sheet1!$A$4:$N$2722,10,1),"-")</f>
        <v>100</v>
      </c>
      <c r="H287" s="39">
        <f>IFERROR(VLOOKUP(A287,Sheet1!$A$4:$N$2722,11,1),"-")</f>
        <v>3000</v>
      </c>
      <c r="I287" s="130">
        <f>IFERROR(VLOOKUP($A287,Sheet1!$A$4:$H$2722,8,1),"-")</f>
        <v>4.6500000000000004</v>
      </c>
      <c r="J287" s="26">
        <f>I287-(I287*Cuprins!$H$14)</f>
        <v>4.6500000000000004</v>
      </c>
      <c r="K287" s="9"/>
      <c r="L287" s="701"/>
    </row>
    <row r="288" spans="1:12" ht="15" customHeight="1" x14ac:dyDescent="0.3">
      <c r="A288" s="108">
        <f>Sheet1!A238</f>
        <v>152025840000</v>
      </c>
      <c r="B288" s="609" t="str">
        <f>IFERROR(VLOOKUP(A288,Sheet1!$A$4:$H$2722,5,0),"-")</f>
        <v>Profil UW 100/05/4000 FCTC</v>
      </c>
      <c r="C288" s="609" t="e">
        <f>VLOOKUP(#REF!,Sheet1!$A$4:$H$2722,7,1)</f>
        <v>#REF!</v>
      </c>
      <c r="D288" s="609" t="e">
        <f>VLOOKUP(#REF!,Sheet1!$A$4:$H$2722,7,1)</f>
        <v>#REF!</v>
      </c>
      <c r="E288" s="27" t="str">
        <f>IFERROR(VLOOKUP(A288,Sheet1!$A$4:$N$2722,7,1),"-")</f>
        <v xml:space="preserve">ml </v>
      </c>
      <c r="F288" s="35">
        <f>IFERROR(VLOOKUP(A288,Sheet1!$A$4:$N$2722,9,1),"-")</f>
        <v>0.5</v>
      </c>
      <c r="G288" s="35">
        <f>IFERROR(VLOOKUP(A288,Sheet1!$A$4:$N$2722,10,1),"-")</f>
        <v>100</v>
      </c>
      <c r="H288" s="35">
        <f>IFERROR(VLOOKUP(A288,Sheet1!$A$4:$N$2722,11,1),"-")</f>
        <v>4000</v>
      </c>
      <c r="I288" s="131">
        <f>IFERROR(VLOOKUP($A288,Sheet1!$A$4:$H$2722,8,1),"-")</f>
        <v>4.6500000000000004</v>
      </c>
      <c r="J288" s="29">
        <f>I288-(I288*Cuprins!$H$14)</f>
        <v>4.6500000000000004</v>
      </c>
      <c r="K288" s="9"/>
      <c r="L288" s="701"/>
    </row>
    <row r="289" spans="1:12" ht="15" customHeight="1" x14ac:dyDescent="0.3">
      <c r="A289" s="13"/>
      <c r="C289" s="13"/>
      <c r="D289" s="13"/>
      <c r="E289" s="13"/>
      <c r="F289" s="13"/>
      <c r="H289" s="13"/>
      <c r="I289" s="139"/>
      <c r="J289" s="13"/>
      <c r="K289" s="9"/>
      <c r="L289" s="701"/>
    </row>
    <row r="290" spans="1:12" ht="15" customHeight="1" x14ac:dyDescent="0.3">
      <c r="A290" s="667"/>
      <c r="B290" s="669" t="s">
        <v>3100</v>
      </c>
      <c r="C290" s="669"/>
      <c r="D290" s="669"/>
      <c r="E290" s="669"/>
      <c r="F290" s="669"/>
      <c r="G290" s="669"/>
      <c r="H290" s="669"/>
      <c r="I290" s="671"/>
      <c r="J290" s="672"/>
      <c r="K290" s="9"/>
      <c r="L290" s="701"/>
    </row>
    <row r="291" spans="1:12" ht="15" customHeight="1" x14ac:dyDescent="0.3">
      <c r="A291" s="668"/>
      <c r="B291" s="670"/>
      <c r="C291" s="670"/>
      <c r="D291" s="670"/>
      <c r="E291" s="670"/>
      <c r="F291" s="670"/>
      <c r="G291" s="670"/>
      <c r="H291" s="670"/>
      <c r="I291" s="673"/>
      <c r="J291" s="674"/>
      <c r="K291" s="9"/>
      <c r="L291" s="701"/>
    </row>
    <row r="292" spans="1:12" ht="15" customHeight="1" x14ac:dyDescent="0.3">
      <c r="A292" s="698" t="s">
        <v>2989</v>
      </c>
      <c r="B292" s="631" t="s">
        <v>2996</v>
      </c>
      <c r="C292" s="631"/>
      <c r="D292" s="631"/>
      <c r="E292" s="642" t="s">
        <v>3035</v>
      </c>
      <c r="F292" s="642" t="s">
        <v>2991</v>
      </c>
      <c r="G292" s="642" t="s">
        <v>2990</v>
      </c>
      <c r="H292" s="642" t="s">
        <v>3010</v>
      </c>
      <c r="I292" s="522" t="s">
        <v>3430</v>
      </c>
      <c r="J292" s="498" t="s">
        <v>3431</v>
      </c>
      <c r="L292" s="701"/>
    </row>
    <row r="293" spans="1:12" ht="15" customHeight="1" x14ac:dyDescent="0.3">
      <c r="A293" s="699"/>
      <c r="B293" s="633"/>
      <c r="C293" s="633"/>
      <c r="D293" s="633"/>
      <c r="E293" s="643"/>
      <c r="F293" s="643"/>
      <c r="G293" s="643"/>
      <c r="H293" s="643"/>
      <c r="I293" s="524"/>
      <c r="J293" s="500"/>
      <c r="L293" s="701"/>
    </row>
    <row r="294" spans="1:12" ht="15" customHeight="1" x14ac:dyDescent="0.3">
      <c r="A294" s="700"/>
      <c r="B294" s="635"/>
      <c r="C294" s="635"/>
      <c r="D294" s="635"/>
      <c r="E294" s="644"/>
      <c r="F294" s="643"/>
      <c r="G294" s="644"/>
      <c r="H294" s="644"/>
      <c r="I294" s="524"/>
      <c r="J294" s="500"/>
      <c r="L294" s="701"/>
    </row>
    <row r="295" spans="1:12" ht="15" customHeight="1" x14ac:dyDescent="0.3">
      <c r="A295" s="109">
        <f>Sheet1!A295</f>
        <v>153025130000</v>
      </c>
      <c r="B295" s="626" t="str">
        <f>IFERROR(VLOOKUP(A295,Sheet1!$A$4:$H$2722,5,0),"-")</f>
        <v>Profil CD 60/06/3000 FCTC</v>
      </c>
      <c r="C295" s="627" t="e">
        <f>VLOOKUP(#REF!,Sheet1!$A$4:$H$2722,7,1)</f>
        <v>#REF!</v>
      </c>
      <c r="D295" s="628" t="e">
        <f>VLOOKUP(#REF!,Sheet1!$A$4:$H$2722,7,1)</f>
        <v>#REF!</v>
      </c>
      <c r="E295" s="30" t="str">
        <f>IFERROR(VLOOKUP(A295,Sheet1!$A$4:$N$2722,7,1),"-")</f>
        <v xml:space="preserve">ml </v>
      </c>
      <c r="F295" s="58">
        <f>IFERROR(VLOOKUP(A295,Sheet1!$A$4:$N$2722,9,1),"-")</f>
        <v>0.6</v>
      </c>
      <c r="G295" s="60">
        <f>IFERROR(VLOOKUP(A295,Sheet1!$A$4:$N$2722,10,1),"-")</f>
        <v>60</v>
      </c>
      <c r="H295" s="46">
        <f>IFERROR(VLOOKUP(A295,Sheet1!$A$4:$N$2722,11,1),"-")</f>
        <v>3000</v>
      </c>
      <c r="I295" s="128">
        <f>IFERROR(VLOOKUP($A295,Sheet1!$A$4:$H$2722,8,1),"-")</f>
        <v>3.93</v>
      </c>
      <c r="J295" s="26">
        <f>I295-(I295*Cuprins!$H$14)</f>
        <v>3.93</v>
      </c>
      <c r="K295" s="7"/>
      <c r="L295" s="701"/>
    </row>
    <row r="296" spans="1:12" ht="15" customHeight="1" x14ac:dyDescent="0.3">
      <c r="A296" s="107">
        <f>Sheet1!A296</f>
        <v>153025140000</v>
      </c>
      <c r="B296" s="593" t="str">
        <f>IFERROR(VLOOKUP(A296,Sheet1!$A$4:$H$2722,5,0),"-")</f>
        <v>Profil CD 60/06/4000 FCTC</v>
      </c>
      <c r="C296" s="593" t="e">
        <f>VLOOKUP(#REF!,Sheet1!$A$4:$H$2722,7,1)</f>
        <v>#REF!</v>
      </c>
      <c r="D296" s="593" t="e">
        <f>VLOOKUP(#REF!,Sheet1!$A$4:$H$2722,7,1)</f>
        <v>#REF!</v>
      </c>
      <c r="E296" s="20" t="str">
        <f>IFERROR(VLOOKUP(A296,Sheet1!$A$4:$N$2722,7,1),"-")</f>
        <v xml:space="preserve">ml </v>
      </c>
      <c r="F296" s="38">
        <f>IFERROR(VLOOKUP(A296,Sheet1!$A$4:$N$2722,9,1),"-")</f>
        <v>0.6</v>
      </c>
      <c r="G296" s="38">
        <f>IFERROR(VLOOKUP(A296,Sheet1!$A$4:$N$2722,10,1),"-")</f>
        <v>60</v>
      </c>
      <c r="H296" s="38">
        <f>IFERROR(VLOOKUP(A296,Sheet1!$A$4:$N$2722,11,1),"-")</f>
        <v>4000</v>
      </c>
      <c r="I296" s="129">
        <f>IFERROR(VLOOKUP($A296,Sheet1!$A$4:$H$2722,8,1),"-")</f>
        <v>3.93</v>
      </c>
      <c r="J296" s="25">
        <f>I296-(I296*Cuprins!$H$14)</f>
        <v>3.93</v>
      </c>
      <c r="L296" s="701"/>
    </row>
    <row r="297" spans="1:12" ht="15" customHeight="1" x14ac:dyDescent="0.3">
      <c r="A297" s="105">
        <f>Sheet1!A297</f>
        <v>153025230000</v>
      </c>
      <c r="B297" s="594" t="str">
        <f>IFERROR(VLOOKUP(A297,Sheet1!$A$4:$H$2722,5,0),"-")</f>
        <v>Profil UD 28/06/3000 FCTC</v>
      </c>
      <c r="C297" s="595" t="e">
        <f>VLOOKUP(#REF!,Sheet1!$A$4:$H$2722,7,1)</f>
        <v>#REF!</v>
      </c>
      <c r="D297" s="596" t="e">
        <f>VLOOKUP(#REF!,Sheet1!$A$4:$H$2722,7,1)</f>
        <v>#REF!</v>
      </c>
      <c r="E297" s="31" t="str">
        <f>IFERROR(VLOOKUP(A297,Sheet1!$A$4:$N$2722,7,1),"-")</f>
        <v xml:space="preserve">ml </v>
      </c>
      <c r="F297" s="39">
        <f>IFERROR(VLOOKUP(A297,Sheet1!$A$4:$N$2722,9,1),"-")</f>
        <v>0.6</v>
      </c>
      <c r="G297" s="58">
        <f>IFERROR(VLOOKUP(A297,Sheet1!$A$4:$N$2722,10,1),"-")</f>
        <v>28</v>
      </c>
      <c r="H297" s="39">
        <f>IFERROR(VLOOKUP(A297,Sheet1!$A$4:$N$2722,11,1),"-")</f>
        <v>3000</v>
      </c>
      <c r="I297" s="130">
        <f>IFERROR(VLOOKUP($A297,Sheet1!$A$4:$H$2722,8,1),"-")</f>
        <v>2.33</v>
      </c>
      <c r="J297" s="26">
        <f>I297-(I297*Cuprins!$H$14)</f>
        <v>2.33</v>
      </c>
      <c r="L297" s="701"/>
    </row>
    <row r="298" spans="1:12" ht="15" customHeight="1" x14ac:dyDescent="0.3">
      <c r="A298" s="107">
        <f>Sheet1!A298</f>
        <v>153025240000</v>
      </c>
      <c r="B298" s="593" t="str">
        <f>IFERROR(VLOOKUP(A298,Sheet1!$A$4:$H$2722,5,0),"-")</f>
        <v>Profil UD 28/06/4000 FCTC</v>
      </c>
      <c r="C298" s="593" t="e">
        <f>VLOOKUP(#REF!,Sheet1!$A$4:$H$2722,7,1)</f>
        <v>#REF!</v>
      </c>
      <c r="D298" s="593" t="e">
        <f>VLOOKUP(#REF!,Sheet1!$A$4:$H$2722,7,1)</f>
        <v>#REF!</v>
      </c>
      <c r="E298" s="20" t="str">
        <f>IFERROR(VLOOKUP(A298,Sheet1!$A$4:$N$2722,7,1),"-")</f>
        <v xml:space="preserve">ml </v>
      </c>
      <c r="F298" s="38">
        <f>IFERROR(VLOOKUP(A298,Sheet1!$A$4:$N$2722,9,1),"-")</f>
        <v>0.6</v>
      </c>
      <c r="G298" s="38">
        <f>IFERROR(VLOOKUP(A298,Sheet1!$A$4:$N$2722,10,1),"-")</f>
        <v>28</v>
      </c>
      <c r="H298" s="38">
        <f>IFERROR(VLOOKUP(A298,Sheet1!$A$4:$N$2722,11,1),"-")</f>
        <v>4000</v>
      </c>
      <c r="I298" s="129">
        <f>IFERROR(VLOOKUP($A298,Sheet1!$A$4:$H$2722,8,1),"-")</f>
        <v>2.33</v>
      </c>
      <c r="J298" s="25">
        <f>I298-(I298*Cuprins!$H$14)</f>
        <v>2.33</v>
      </c>
      <c r="K298" s="9"/>
      <c r="L298" s="701"/>
    </row>
    <row r="299" spans="1:12" ht="15" customHeight="1" x14ac:dyDescent="0.3">
      <c r="A299" s="105">
        <f>Sheet1!A299</f>
        <v>153025330000</v>
      </c>
      <c r="B299" s="594" t="str">
        <f>IFERROR(VLOOKUP(A299,Sheet1!$A$4:$H$2722,5,0),"-")</f>
        <v>Profil CW 50/06/3000 FCTC</v>
      </c>
      <c r="C299" s="595" t="e">
        <f>VLOOKUP(#REF!,Sheet1!$A$4:$H$2722,7,1)</f>
        <v>#REF!</v>
      </c>
      <c r="D299" s="596" t="e">
        <f>VLOOKUP(#REF!,Sheet1!$A$4:$H$2722,7,1)</f>
        <v>#REF!</v>
      </c>
      <c r="E299" s="31" t="str">
        <f>IFERROR(VLOOKUP(A299,Sheet1!$A$4:$N$2722,7,1),"-")</f>
        <v xml:space="preserve">ml </v>
      </c>
      <c r="F299" s="39">
        <f>IFERROR(VLOOKUP(A299,Sheet1!$A$4:$N$2722,9,1),"-")</f>
        <v>0.6</v>
      </c>
      <c r="G299" s="58">
        <f>IFERROR(VLOOKUP(A299,Sheet1!$A$4:$N$2722,10,1),"-")</f>
        <v>50</v>
      </c>
      <c r="H299" s="39">
        <f>IFERROR(VLOOKUP(A299,Sheet1!$A$4:$N$2722,11,1),"-")</f>
        <v>3000</v>
      </c>
      <c r="I299" s="130">
        <f>IFERROR(VLOOKUP($A299,Sheet1!$A$4:$H$2722,8,1),"-")</f>
        <v>4.24</v>
      </c>
      <c r="J299" s="26">
        <f>I299-(I299*Cuprins!$H$14)</f>
        <v>4.24</v>
      </c>
      <c r="L299" s="701"/>
    </row>
    <row r="300" spans="1:12" ht="15" customHeight="1" x14ac:dyDescent="0.3">
      <c r="A300" s="107">
        <f>Sheet1!A300</f>
        <v>153025340000</v>
      </c>
      <c r="B300" s="593" t="str">
        <f>IFERROR(VLOOKUP(A300,Sheet1!$A$4:$H$2722,5,0),"-")</f>
        <v>Profil CW 50/06/4000 FCTC</v>
      </c>
      <c r="C300" s="593" t="e">
        <f>VLOOKUP(#REF!,Sheet1!$A$4:$H$2722,7,1)</f>
        <v>#REF!</v>
      </c>
      <c r="D300" s="593" t="e">
        <f>VLOOKUP(#REF!,Sheet1!$A$4:$H$2722,7,1)</f>
        <v>#REF!</v>
      </c>
      <c r="E300" s="20" t="str">
        <f>IFERROR(VLOOKUP(A300,Sheet1!$A$4:$N$2722,7,1),"-")</f>
        <v xml:space="preserve">ml </v>
      </c>
      <c r="F300" s="38">
        <f>IFERROR(VLOOKUP(A300,Sheet1!$A$4:$N$2722,9,1),"-")</f>
        <v>0.6</v>
      </c>
      <c r="G300" s="38">
        <f>IFERROR(VLOOKUP(A300,Sheet1!$A$4:$N$2722,10,1),"-")</f>
        <v>50</v>
      </c>
      <c r="H300" s="38">
        <f>IFERROR(VLOOKUP(A300,Sheet1!$A$4:$N$2722,11,1),"-")</f>
        <v>4000</v>
      </c>
      <c r="I300" s="129">
        <f>IFERROR(VLOOKUP($A300,Sheet1!$A$4:$H$2722,8,1),"-")</f>
        <v>4.24</v>
      </c>
      <c r="J300" s="25">
        <f>I300-(I300*Cuprins!$H$14)</f>
        <v>4.24</v>
      </c>
      <c r="L300" s="701"/>
    </row>
    <row r="301" spans="1:12" ht="15" customHeight="1" x14ac:dyDescent="0.3">
      <c r="A301" s="105">
        <f>Sheet1!A301</f>
        <v>153025430000</v>
      </c>
      <c r="B301" s="594" t="str">
        <f>IFERROR(VLOOKUP(A301,Sheet1!$A$4:$H$2722,5,0),"-")</f>
        <v>Profil CW 75/06/3000 FCTC</v>
      </c>
      <c r="C301" s="595" t="e">
        <f>VLOOKUP(#REF!,Sheet1!$A$4:$H$2722,7,1)</f>
        <v>#REF!</v>
      </c>
      <c r="D301" s="596" t="e">
        <f>VLOOKUP(#REF!,Sheet1!$A$4:$H$2722,7,1)</f>
        <v>#REF!</v>
      </c>
      <c r="E301" s="31" t="str">
        <f>IFERROR(VLOOKUP(A301,Sheet1!$A$4:$N$2722,7,1),"-")</f>
        <v xml:space="preserve">ml </v>
      </c>
      <c r="F301" s="39">
        <f>IFERROR(VLOOKUP(A301,Sheet1!$A$4:$N$2722,9,1),"-")</f>
        <v>0.6</v>
      </c>
      <c r="G301" s="58">
        <f>IFERROR(VLOOKUP(A301,Sheet1!$A$4:$N$2722,10,1),"-")</f>
        <v>75</v>
      </c>
      <c r="H301" s="39">
        <f>IFERROR(VLOOKUP(A301,Sheet1!$A$4:$N$2722,11,1),"-")</f>
        <v>3000</v>
      </c>
      <c r="I301" s="130">
        <f>IFERROR(VLOOKUP($A301,Sheet1!$A$4:$H$2722,8,1),"-")</f>
        <v>5.07</v>
      </c>
      <c r="J301" s="26">
        <f>I301-(I301*Cuprins!$H$14)</f>
        <v>5.07</v>
      </c>
      <c r="L301" s="701"/>
    </row>
    <row r="302" spans="1:12" ht="15" customHeight="1" x14ac:dyDescent="0.3">
      <c r="A302" s="107">
        <f>Sheet1!A302</f>
        <v>153025440000</v>
      </c>
      <c r="B302" s="593" t="str">
        <f>IFERROR(VLOOKUP(A302,Sheet1!$A$4:$H$2722,5,0),"-")</f>
        <v>Profil CW 75/06/4000 FCTC</v>
      </c>
      <c r="C302" s="593" t="e">
        <f>VLOOKUP(#REF!,Sheet1!$A$4:$H$2722,7,1)</f>
        <v>#REF!</v>
      </c>
      <c r="D302" s="593" t="e">
        <f>VLOOKUP(#REF!,Sheet1!$A$4:$H$2722,7,1)</f>
        <v>#REF!</v>
      </c>
      <c r="E302" s="20" t="str">
        <f>IFERROR(VLOOKUP(A302,Sheet1!$A$4:$N$2722,7,1),"-")</f>
        <v xml:space="preserve">ml </v>
      </c>
      <c r="F302" s="38">
        <f>IFERROR(VLOOKUP(A302,Sheet1!$A$4:$N$2722,9,1),"-")</f>
        <v>0.6</v>
      </c>
      <c r="G302" s="38">
        <f>IFERROR(VLOOKUP(A302,Sheet1!$A$4:$N$2722,10,1),"-")</f>
        <v>75</v>
      </c>
      <c r="H302" s="38">
        <f>IFERROR(VLOOKUP(A302,Sheet1!$A$4:$N$2722,11,1),"-")</f>
        <v>4000</v>
      </c>
      <c r="I302" s="129">
        <f>IFERROR(VLOOKUP($A302,Sheet1!$A$4:$H$2722,8,1),"-")</f>
        <v>5.07</v>
      </c>
      <c r="J302" s="25">
        <f>I302-(I302*Cuprins!$H$14)</f>
        <v>5.07</v>
      </c>
      <c r="K302" s="7"/>
      <c r="L302" s="701"/>
    </row>
    <row r="303" spans="1:12" ht="15" customHeight="1" x14ac:dyDescent="0.3">
      <c r="A303" s="105">
        <f>Sheet1!A303</f>
        <v>153025530000</v>
      </c>
      <c r="B303" s="594" t="str">
        <f>IFERROR(VLOOKUP(A303,Sheet1!$A$4:$H$2722,5,0),"-")</f>
        <v>Profil CW 100/06/3000 FCTC</v>
      </c>
      <c r="C303" s="595" t="e">
        <f>VLOOKUP(#REF!,Sheet1!$A$4:$H$2722,7,1)</f>
        <v>#REF!</v>
      </c>
      <c r="D303" s="596" t="e">
        <f>VLOOKUP(#REF!,Sheet1!$A$4:$H$2722,7,1)</f>
        <v>#REF!</v>
      </c>
      <c r="E303" s="31" t="str">
        <f>IFERROR(VLOOKUP(A303,Sheet1!$A$4:$N$2722,7,1),"-")</f>
        <v xml:space="preserve">ml </v>
      </c>
      <c r="F303" s="39">
        <f>IFERROR(VLOOKUP(A303,Sheet1!$A$4:$N$2722,9,1),"-")</f>
        <v>0.6</v>
      </c>
      <c r="G303" s="58">
        <f>IFERROR(VLOOKUP(A303,Sheet1!$A$4:$N$2722,10,1),"-")</f>
        <v>100</v>
      </c>
      <c r="H303" s="39">
        <f>IFERROR(VLOOKUP(A303,Sheet1!$A$4:$N$2722,11,1),"-")</f>
        <v>3000</v>
      </c>
      <c r="I303" s="130">
        <f>IFERROR(VLOOKUP($A303,Sheet1!$A$4:$H$2722,8,1),"-")</f>
        <v>5.9</v>
      </c>
      <c r="J303" s="26">
        <f>I303-(I303*Cuprins!$H$14)</f>
        <v>5.9</v>
      </c>
      <c r="L303" s="701"/>
    </row>
    <row r="304" spans="1:12" ht="15" customHeight="1" x14ac:dyDescent="0.3">
      <c r="A304" s="107">
        <f>Sheet1!A304</f>
        <v>153025540000</v>
      </c>
      <c r="B304" s="593" t="str">
        <f>IFERROR(VLOOKUP(A304,Sheet1!$A$4:$H$2722,5,0),"-")</f>
        <v>Profil CW 100/06/4000 FCTC</v>
      </c>
      <c r="C304" s="593" t="e">
        <f>VLOOKUP(#REF!,Sheet1!$A$4:$H$2722,7,1)</f>
        <v>#REF!</v>
      </c>
      <c r="D304" s="593" t="e">
        <f>VLOOKUP(#REF!,Sheet1!$A$4:$H$2722,7,1)</f>
        <v>#REF!</v>
      </c>
      <c r="E304" s="20" t="str">
        <f>IFERROR(VLOOKUP(A304,Sheet1!$A$4:$N$2722,7,1),"-")</f>
        <v xml:space="preserve">ml </v>
      </c>
      <c r="F304" s="38">
        <f>IFERROR(VLOOKUP(A304,Sheet1!$A$4:$N$2722,9,1),"-")</f>
        <v>0.6</v>
      </c>
      <c r="G304" s="38">
        <f>IFERROR(VLOOKUP(A304,Sheet1!$A$4:$N$2722,10,1),"-")</f>
        <v>100</v>
      </c>
      <c r="H304" s="38">
        <f>IFERROR(VLOOKUP(A304,Sheet1!$A$4:$N$2722,11,1),"-")</f>
        <v>4000</v>
      </c>
      <c r="I304" s="129">
        <f>IFERROR(VLOOKUP($A304,Sheet1!$A$4:$H$2722,8,1),"-")</f>
        <v>5.9</v>
      </c>
      <c r="J304" s="25">
        <f>I304-(I304*Cuprins!$H$14)</f>
        <v>5.9</v>
      </c>
      <c r="L304" s="701"/>
    </row>
    <row r="305" spans="1:12" ht="15" customHeight="1" x14ac:dyDescent="0.3">
      <c r="A305" s="105">
        <f>Sheet1!A305</f>
        <v>153025630000</v>
      </c>
      <c r="B305" s="594" t="str">
        <f>IFERROR(VLOOKUP(A305,Sheet1!$A$4:$H$2722,5,0),"-")</f>
        <v>Profil UW 50/06/3000 FCTC</v>
      </c>
      <c r="C305" s="595" t="e">
        <f>VLOOKUP(#REF!,Sheet1!$A$4:$H$2722,7,1)</f>
        <v>#REF!</v>
      </c>
      <c r="D305" s="596" t="e">
        <f>VLOOKUP(#REF!,Sheet1!$A$4:$H$2722,7,1)</f>
        <v>#REF!</v>
      </c>
      <c r="E305" s="31" t="str">
        <f>IFERROR(VLOOKUP(A305,Sheet1!$A$4:$N$2722,7,1),"-")</f>
        <v xml:space="preserve">ml </v>
      </c>
      <c r="F305" s="39">
        <f>IFERROR(VLOOKUP(A305,Sheet1!$A$4:$N$2722,9,1),"-")</f>
        <v>0.6</v>
      </c>
      <c r="G305" s="58">
        <f>IFERROR(VLOOKUP(A305,Sheet1!$A$4:$N$2722,10,1),"-")</f>
        <v>50</v>
      </c>
      <c r="H305" s="39">
        <f>IFERROR(VLOOKUP(A305,Sheet1!$A$4:$N$2722,11,1),"-")</f>
        <v>3000</v>
      </c>
      <c r="I305" s="130">
        <f>IFERROR(VLOOKUP($A305,Sheet1!$A$4:$H$2722,8,1),"-")</f>
        <v>3.61</v>
      </c>
      <c r="J305" s="26">
        <f>I305-(I305*Cuprins!$H$14)</f>
        <v>3.61</v>
      </c>
      <c r="L305" s="701"/>
    </row>
    <row r="306" spans="1:12" ht="15" customHeight="1" x14ac:dyDescent="0.3">
      <c r="A306" s="107">
        <f>Sheet1!A306</f>
        <v>153025640000</v>
      </c>
      <c r="B306" s="593" t="str">
        <f>IFERROR(VLOOKUP(A306,Sheet1!$A$4:$H$2722,5,0),"-")</f>
        <v>Profil UW 50/06/4000 FCTC</v>
      </c>
      <c r="C306" s="593" t="e">
        <f>VLOOKUP(#REF!,Sheet1!$A$4:$H$2722,7,1)</f>
        <v>#REF!</v>
      </c>
      <c r="D306" s="593" t="e">
        <f>VLOOKUP(#REF!,Sheet1!$A$4:$H$2722,7,1)</f>
        <v>#REF!</v>
      </c>
      <c r="E306" s="20" t="str">
        <f>IFERROR(VLOOKUP(A306,Sheet1!$A$4:$N$2722,7,1),"-")</f>
        <v xml:space="preserve">ml </v>
      </c>
      <c r="F306" s="38">
        <f>IFERROR(VLOOKUP(A306,Sheet1!$A$4:$N$2722,9,1),"-")</f>
        <v>0.6</v>
      </c>
      <c r="G306" s="38">
        <f>IFERROR(VLOOKUP(A306,Sheet1!$A$4:$N$2722,10,1),"-")</f>
        <v>50</v>
      </c>
      <c r="H306" s="38">
        <f>IFERROR(VLOOKUP(A306,Sheet1!$A$4:$N$2722,11,1),"-")</f>
        <v>4000</v>
      </c>
      <c r="I306" s="129">
        <f>IFERROR(VLOOKUP($A306,Sheet1!$A$4:$H$2722,8,1),"-")</f>
        <v>3.61</v>
      </c>
      <c r="J306" s="25">
        <f>I306-(I306*Cuprins!$H$14)</f>
        <v>3.61</v>
      </c>
      <c r="L306" s="701"/>
    </row>
    <row r="307" spans="1:12" ht="15" customHeight="1" x14ac:dyDescent="0.3">
      <c r="A307" s="105">
        <f>Sheet1!A307</f>
        <v>153025730000</v>
      </c>
      <c r="B307" s="594" t="str">
        <f>IFERROR(VLOOKUP(A307,Sheet1!$A$4:$H$2722,5,0),"-")</f>
        <v>Profil UW 75/06/3000 FCTC</v>
      </c>
      <c r="C307" s="595" t="e">
        <f>VLOOKUP(#REF!,Sheet1!$A$4:$H$2722,7,1)</f>
        <v>#REF!</v>
      </c>
      <c r="D307" s="596" t="e">
        <f>VLOOKUP(#REF!,Sheet1!$A$4:$H$2722,7,1)</f>
        <v>#REF!</v>
      </c>
      <c r="E307" s="31" t="str">
        <f>IFERROR(VLOOKUP(A307,Sheet1!$A$4:$N$2722,7,1),"-")</f>
        <v xml:space="preserve">ml </v>
      </c>
      <c r="F307" s="39">
        <f>IFERROR(VLOOKUP(A307,Sheet1!$A$4:$N$2722,9,1),"-")</f>
        <v>0.6</v>
      </c>
      <c r="G307" s="58">
        <f>IFERROR(VLOOKUP(A307,Sheet1!$A$4:$N$2722,10,1),"-")</f>
        <v>75</v>
      </c>
      <c r="H307" s="39">
        <f>IFERROR(VLOOKUP(A307,Sheet1!$A$4:$N$2722,11,1),"-")</f>
        <v>3000</v>
      </c>
      <c r="I307" s="130">
        <f>IFERROR(VLOOKUP($A307,Sheet1!$A$4:$H$2722,8,1),"-")</f>
        <v>4.43</v>
      </c>
      <c r="J307" s="26">
        <f>I307-(I307*Cuprins!$H$14)</f>
        <v>4.43</v>
      </c>
      <c r="L307" s="701"/>
    </row>
    <row r="308" spans="1:12" ht="15" customHeight="1" x14ac:dyDescent="0.3">
      <c r="A308" s="107">
        <f>Sheet1!A308</f>
        <v>153025740000</v>
      </c>
      <c r="B308" s="593" t="str">
        <f>IFERROR(VLOOKUP(A308,Sheet1!$A$4:$H$2722,5,0),"-")</f>
        <v>Profil UW 75/06/4000 FCTC</v>
      </c>
      <c r="C308" s="593" t="e">
        <f>VLOOKUP(#REF!,Sheet1!$A$4:$H$2722,7,1)</f>
        <v>#REF!</v>
      </c>
      <c r="D308" s="593" t="e">
        <f>VLOOKUP(#REF!,Sheet1!$A$4:$H$2722,7,1)</f>
        <v>#REF!</v>
      </c>
      <c r="E308" s="20" t="str">
        <f>IFERROR(VLOOKUP(A308,Sheet1!$A$4:$N$2722,7,1),"-")</f>
        <v xml:space="preserve">ml </v>
      </c>
      <c r="F308" s="38">
        <f>IFERROR(VLOOKUP(A308,Sheet1!$A$4:$N$2722,9,1),"-")</f>
        <v>0.6</v>
      </c>
      <c r="G308" s="38">
        <f>IFERROR(VLOOKUP(A308,Sheet1!$A$4:$N$2722,10,1),"-")</f>
        <v>75</v>
      </c>
      <c r="H308" s="38">
        <f>IFERROR(VLOOKUP(A308,Sheet1!$A$4:$N$2722,11,1),"-")</f>
        <v>4000</v>
      </c>
      <c r="I308" s="129">
        <f>IFERROR(VLOOKUP($A308,Sheet1!$A$4:$H$2722,8,1),"-")</f>
        <v>4.43</v>
      </c>
      <c r="J308" s="25">
        <f>I308-(I308*Cuprins!$H$14)</f>
        <v>4.43</v>
      </c>
      <c r="L308" s="701"/>
    </row>
    <row r="309" spans="1:12" ht="15" customHeight="1" x14ac:dyDescent="0.3">
      <c r="A309" s="105">
        <f>Sheet1!A309</f>
        <v>153025830000</v>
      </c>
      <c r="B309" s="594" t="str">
        <f>IFERROR(VLOOKUP(A309,Sheet1!$A$4:$H$2722,5,0),"-")</f>
        <v>Profil UW 100/06/3000 FCTC</v>
      </c>
      <c r="C309" s="595" t="e">
        <f>VLOOKUP(#REF!,Sheet1!$A$4:$H$2722,7,1)</f>
        <v>#REF!</v>
      </c>
      <c r="D309" s="596" t="e">
        <f>VLOOKUP(#REF!,Sheet1!$A$4:$H$2722,7,1)</f>
        <v>#REF!</v>
      </c>
      <c r="E309" s="31" t="str">
        <f>IFERROR(VLOOKUP(A309,Sheet1!$A$4:$N$2722,7,1),"-")</f>
        <v xml:space="preserve">ml </v>
      </c>
      <c r="F309" s="39">
        <f>IFERROR(VLOOKUP(A309,Sheet1!$A$4:$N$2722,9,1),"-")</f>
        <v>0.6</v>
      </c>
      <c r="G309" s="58">
        <f>IFERROR(VLOOKUP(A309,Sheet1!$A$4:$N$2722,10,1),"-")</f>
        <v>100</v>
      </c>
      <c r="H309" s="39">
        <f>IFERROR(VLOOKUP(A309,Sheet1!$A$4:$N$2722,11,1),"-")</f>
        <v>3000</v>
      </c>
      <c r="I309" s="130">
        <f>IFERROR(VLOOKUP($A309,Sheet1!$A$4:$H$2722,8,1),"-")</f>
        <v>5.27</v>
      </c>
      <c r="J309" s="26">
        <f>I309-(I309*Cuprins!$H$14)</f>
        <v>5.27</v>
      </c>
      <c r="L309" s="701"/>
    </row>
    <row r="310" spans="1:12" ht="15" customHeight="1" x14ac:dyDescent="0.3">
      <c r="A310" s="108">
        <f>Sheet1!A310</f>
        <v>153025840000</v>
      </c>
      <c r="B310" s="609" t="str">
        <f>IFERROR(VLOOKUP(A310,Sheet1!$A$4:$H$2722,5,0),"-")</f>
        <v>Profil UW 100/06/4000 FCTC</v>
      </c>
      <c r="C310" s="609" t="e">
        <f>VLOOKUP(#REF!,Sheet1!$A$4:$H$2722,7,1)</f>
        <v>#REF!</v>
      </c>
      <c r="D310" s="609" t="e">
        <f>VLOOKUP(#REF!,Sheet1!$A$4:$H$2722,7,1)</f>
        <v>#REF!</v>
      </c>
      <c r="E310" s="27" t="str">
        <f>IFERROR(VLOOKUP(A310,Sheet1!$A$4:$N$2722,7,1),"-")</f>
        <v xml:space="preserve">ml </v>
      </c>
      <c r="F310" s="35">
        <f>IFERROR(VLOOKUP(A310,Sheet1!$A$4:$N$2722,9,1),"-")</f>
        <v>0.6</v>
      </c>
      <c r="G310" s="35">
        <f>IFERROR(VLOOKUP(A310,Sheet1!$A$4:$N$2722,10,1),"-")</f>
        <v>100</v>
      </c>
      <c r="H310" s="35">
        <f>IFERROR(VLOOKUP(A310,Sheet1!$A$4:$N$2722,11,1),"-")</f>
        <v>4000</v>
      </c>
      <c r="I310" s="131">
        <f>IFERROR(VLOOKUP($A310,Sheet1!$A$4:$H$2722,8,1),"-")</f>
        <v>5.27</v>
      </c>
      <c r="J310" s="29">
        <f>I310-(I310*Cuprins!$H$14)</f>
        <v>5.27</v>
      </c>
      <c r="L310" s="701"/>
    </row>
    <row r="311" spans="1:12" ht="15" customHeight="1" x14ac:dyDescent="0.3">
      <c r="A311" s="158"/>
      <c r="B311" s="293"/>
      <c r="C311" s="293"/>
      <c r="D311" s="293"/>
      <c r="E311" s="160"/>
      <c r="F311" s="161"/>
      <c r="G311" s="161"/>
      <c r="H311" s="161"/>
      <c r="I311" s="294"/>
      <c r="J311" s="126"/>
      <c r="L311" s="701"/>
    </row>
    <row r="312" spans="1:12" ht="15" customHeight="1" x14ac:dyDescent="0.3">
      <c r="A312" s="158"/>
      <c r="B312" s="293"/>
      <c r="C312" s="293"/>
      <c r="D312" s="293"/>
      <c r="E312" s="160"/>
      <c r="F312" s="161"/>
      <c r="G312" s="161"/>
      <c r="H312" s="161"/>
      <c r="I312" s="294"/>
      <c r="J312" s="126"/>
      <c r="L312" s="701"/>
    </row>
    <row r="313" spans="1:12" ht="15" customHeight="1" x14ac:dyDescent="0.3">
      <c r="A313" s="158"/>
      <c r="B313" s="293"/>
      <c r="C313" s="293"/>
      <c r="D313" s="293"/>
      <c r="E313" s="160"/>
      <c r="F313" s="161"/>
      <c r="G313" s="161"/>
      <c r="H313" s="161"/>
      <c r="I313" s="294"/>
      <c r="J313" s="126"/>
      <c r="L313" s="701"/>
    </row>
    <row r="314" spans="1:12" ht="15" customHeight="1" x14ac:dyDescent="0.3">
      <c r="A314" s="158"/>
      <c r="B314" s="293"/>
      <c r="C314" s="293"/>
      <c r="D314" s="293"/>
      <c r="E314" s="160"/>
      <c r="F314" s="161"/>
      <c r="G314" s="161"/>
      <c r="H314" s="161"/>
      <c r="I314" s="294"/>
      <c r="J314" s="126"/>
      <c r="L314" s="702" t="s">
        <v>3091</v>
      </c>
    </row>
    <row r="315" spans="1:12" ht="15" customHeight="1" x14ac:dyDescent="0.3">
      <c r="L315" s="702"/>
    </row>
    <row r="316" spans="1:12" ht="15" customHeight="1" x14ac:dyDescent="0.3">
      <c r="A316" s="667"/>
      <c r="B316" s="669" t="s">
        <v>3093</v>
      </c>
      <c r="C316" s="669"/>
      <c r="D316" s="669"/>
      <c r="E316" s="669"/>
      <c r="F316" s="669"/>
      <c r="G316" s="669"/>
      <c r="H316" s="669"/>
      <c r="I316" s="671"/>
      <c r="J316" s="672"/>
      <c r="L316" s="702"/>
    </row>
    <row r="317" spans="1:12" ht="15" customHeight="1" x14ac:dyDescent="0.3">
      <c r="A317" s="668"/>
      <c r="B317" s="670"/>
      <c r="C317" s="670"/>
      <c r="D317" s="670"/>
      <c r="E317" s="670"/>
      <c r="F317" s="670"/>
      <c r="G317" s="670"/>
      <c r="H317" s="670"/>
      <c r="I317" s="673"/>
      <c r="J317" s="674"/>
      <c r="L317" s="702"/>
    </row>
    <row r="318" spans="1:12" ht="15" customHeight="1" x14ac:dyDescent="0.3">
      <c r="A318" s="698" t="s">
        <v>2989</v>
      </c>
      <c r="B318" s="631" t="s">
        <v>2996</v>
      </c>
      <c r="C318" s="631"/>
      <c r="D318" s="631"/>
      <c r="E318" s="642" t="s">
        <v>3035</v>
      </c>
      <c r="F318" s="642" t="s">
        <v>2991</v>
      </c>
      <c r="G318" s="642" t="s">
        <v>2990</v>
      </c>
      <c r="H318" s="642" t="s">
        <v>3010</v>
      </c>
      <c r="I318" s="522" t="s">
        <v>3430</v>
      </c>
      <c r="J318" s="498" t="s">
        <v>3431</v>
      </c>
      <c r="L318" s="702"/>
    </row>
    <row r="319" spans="1:12" ht="15" customHeight="1" x14ac:dyDescent="0.3">
      <c r="A319" s="699"/>
      <c r="B319" s="633"/>
      <c r="C319" s="633"/>
      <c r="D319" s="633"/>
      <c r="E319" s="643"/>
      <c r="F319" s="643"/>
      <c r="G319" s="643"/>
      <c r="H319" s="643"/>
      <c r="I319" s="524"/>
      <c r="J319" s="500"/>
      <c r="L319" s="702"/>
    </row>
    <row r="320" spans="1:12" ht="15" customHeight="1" x14ac:dyDescent="0.3">
      <c r="A320" s="700"/>
      <c r="B320" s="635"/>
      <c r="C320" s="635"/>
      <c r="D320" s="635"/>
      <c r="E320" s="644"/>
      <c r="F320" s="643"/>
      <c r="G320" s="644"/>
      <c r="H320" s="644"/>
      <c r="I320" s="524"/>
      <c r="J320" s="500"/>
      <c r="L320" s="702"/>
    </row>
    <row r="321" spans="1:12" ht="15" customHeight="1" x14ac:dyDescent="0.3">
      <c r="A321" s="109">
        <f>Sheet1!A327</f>
        <v>154025330000</v>
      </c>
      <c r="B321" s="626" t="str">
        <f>IFERROR(VLOOKUP(A321,Sheet1!$A$4:$H$2722,5,0),"-")</f>
        <v>Profil UA 50/3000 FCTC</v>
      </c>
      <c r="C321" s="627" t="e">
        <f>VLOOKUP(#REF!,Sheet1!$A$4:$H$2722,7,1)</f>
        <v>#REF!</v>
      </c>
      <c r="D321" s="628" t="e">
        <f>VLOOKUP(#REF!,Sheet1!$A$4:$H$2722,7,1)</f>
        <v>#REF!</v>
      </c>
      <c r="E321" s="30" t="str">
        <f>IFERROR(VLOOKUP(A321,Sheet1!$A$4:$N$2722,7,1),"-")</f>
        <v xml:space="preserve">ml </v>
      </c>
      <c r="F321" s="58">
        <f>IFERROR(VLOOKUP(A321,Sheet1!$A$4:$N$2722,9,1),"-")</f>
        <v>2</v>
      </c>
      <c r="G321" s="60">
        <f>IFERROR(VLOOKUP(A321,Sheet1!$A$4:$N$2722,10,1),"-")</f>
        <v>50</v>
      </c>
      <c r="H321" s="46">
        <f>IFERROR(VLOOKUP(A321,Sheet1!$A$4:$N$2722,11,1),"-")</f>
        <v>3000</v>
      </c>
      <c r="I321" s="128">
        <f>IFERROR(VLOOKUP($A321,Sheet1!$A$4:$H$2722,8,1),"-")</f>
        <v>14.3</v>
      </c>
      <c r="J321" s="26">
        <f>I321-(I321*Cuprins!$H$14)</f>
        <v>14.3</v>
      </c>
      <c r="L321" s="702"/>
    </row>
    <row r="322" spans="1:12" ht="15" customHeight="1" x14ac:dyDescent="0.3">
      <c r="A322" s="107">
        <f>Sheet1!A328</f>
        <v>154025340000</v>
      </c>
      <c r="B322" s="593" t="str">
        <f>IFERROR(VLOOKUP(A322,Sheet1!$A$4:$H$2722,5,0),"-")</f>
        <v>Profil UA 50/4000 FCTC</v>
      </c>
      <c r="C322" s="593" t="e">
        <f>VLOOKUP(#REF!,Sheet1!$A$4:$H$2722,7,1)</f>
        <v>#REF!</v>
      </c>
      <c r="D322" s="593" t="e">
        <f>VLOOKUP(#REF!,Sheet1!$A$4:$H$2722,7,1)</f>
        <v>#REF!</v>
      </c>
      <c r="E322" s="20" t="str">
        <f>IFERROR(VLOOKUP(A322,Sheet1!$A$4:$N$2722,7,1),"-")</f>
        <v xml:space="preserve">ml </v>
      </c>
      <c r="F322" s="38">
        <f>IFERROR(VLOOKUP(A322,Sheet1!$A$4:$N$2722,9,1),"-")</f>
        <v>2</v>
      </c>
      <c r="G322" s="38">
        <f>IFERROR(VLOOKUP(A322,Sheet1!$A$4:$N$2722,10,1),"-")</f>
        <v>50</v>
      </c>
      <c r="H322" s="38">
        <f>IFERROR(VLOOKUP(A322,Sheet1!$A$4:$N$2722,11,1),"-")</f>
        <v>4000</v>
      </c>
      <c r="I322" s="129">
        <f>IFERROR(VLOOKUP($A322,Sheet1!$A$4:$H$2722,8,1),"-")</f>
        <v>14.3</v>
      </c>
      <c r="J322" s="25">
        <f>I322-(I322*Cuprins!$H$14)</f>
        <v>14.3</v>
      </c>
      <c r="L322" s="702"/>
    </row>
    <row r="323" spans="1:12" ht="15" customHeight="1" x14ac:dyDescent="0.3">
      <c r="A323" s="105">
        <f>Sheet1!A329</f>
        <v>154025430000</v>
      </c>
      <c r="B323" s="594" t="str">
        <f>IFERROR(VLOOKUP(A323,Sheet1!$A$4:$H$2722,5,0),"-")</f>
        <v>Profil UA 75/3000 FCTC</v>
      </c>
      <c r="C323" s="595" t="e">
        <f>VLOOKUP(#REF!,Sheet1!$A$4:$H$2722,7,1)</f>
        <v>#REF!</v>
      </c>
      <c r="D323" s="596" t="e">
        <f>VLOOKUP(#REF!,Sheet1!$A$4:$H$2722,7,1)</f>
        <v>#REF!</v>
      </c>
      <c r="E323" s="31" t="str">
        <f>IFERROR(VLOOKUP(A323,Sheet1!$A$4:$N$2722,7,1),"-")</f>
        <v xml:space="preserve">ml </v>
      </c>
      <c r="F323" s="39">
        <f>IFERROR(VLOOKUP(A323,Sheet1!$A$4:$N$2722,9,1),"-")</f>
        <v>2</v>
      </c>
      <c r="G323" s="58">
        <f>IFERROR(VLOOKUP(A323,Sheet1!$A$4:$N$2722,10,1),"-")</f>
        <v>75</v>
      </c>
      <c r="H323" s="39">
        <f>IFERROR(VLOOKUP(A323,Sheet1!$A$4:$N$2722,11,1),"-")</f>
        <v>3000</v>
      </c>
      <c r="I323" s="130">
        <f>IFERROR(VLOOKUP($A323,Sheet1!$A$4:$H$2722,8,1),"-")</f>
        <v>17.32</v>
      </c>
      <c r="J323" s="26">
        <f>I323-(I323*Cuprins!$H$14)</f>
        <v>17.32</v>
      </c>
      <c r="L323" s="702"/>
    </row>
    <row r="324" spans="1:12" ht="15" customHeight="1" x14ac:dyDescent="0.3">
      <c r="A324" s="107">
        <f>Sheet1!A330</f>
        <v>154025440000</v>
      </c>
      <c r="B324" s="593" t="str">
        <f>IFERROR(VLOOKUP(A324,Sheet1!$A$4:$H$2722,5,0),"-")</f>
        <v>Profil UA 75/4000 FCTC</v>
      </c>
      <c r="C324" s="593" t="e">
        <f>VLOOKUP(#REF!,Sheet1!$A$4:$H$2722,7,1)</f>
        <v>#REF!</v>
      </c>
      <c r="D324" s="593" t="e">
        <f>VLOOKUP(#REF!,Sheet1!$A$4:$H$2722,7,1)</f>
        <v>#REF!</v>
      </c>
      <c r="E324" s="20" t="str">
        <f>IFERROR(VLOOKUP(A324,Sheet1!$A$4:$N$2722,7,1),"-")</f>
        <v xml:space="preserve">ml </v>
      </c>
      <c r="F324" s="38">
        <f>IFERROR(VLOOKUP(A324,Sheet1!$A$4:$N$2722,9,1),"-")</f>
        <v>2</v>
      </c>
      <c r="G324" s="38">
        <f>IFERROR(VLOOKUP(A324,Sheet1!$A$4:$N$2722,10,1),"-")</f>
        <v>75</v>
      </c>
      <c r="H324" s="38">
        <f>IFERROR(VLOOKUP(A324,Sheet1!$A$4:$N$2722,11,1),"-")</f>
        <v>4000</v>
      </c>
      <c r="I324" s="129">
        <f>IFERROR(VLOOKUP($A324,Sheet1!$A$4:$H$2722,8,1),"-")</f>
        <v>17.32</v>
      </c>
      <c r="J324" s="25">
        <f>I324-(I324*Cuprins!$H$14)</f>
        <v>17.32</v>
      </c>
      <c r="L324" s="702"/>
    </row>
    <row r="325" spans="1:12" ht="15" customHeight="1" x14ac:dyDescent="0.3">
      <c r="A325" s="105">
        <f>Sheet1!A331</f>
        <v>154025530000</v>
      </c>
      <c r="B325" s="594" t="str">
        <f>IFERROR(VLOOKUP(A325,Sheet1!$A$4:$H$2722,5,0),"-")</f>
        <v xml:space="preserve">Profil UA 100/3000 FCTC </v>
      </c>
      <c r="C325" s="595" t="e">
        <f>VLOOKUP(#REF!,Sheet1!$A$4:$H$2722,7,1)</f>
        <v>#REF!</v>
      </c>
      <c r="D325" s="596" t="e">
        <f>VLOOKUP(#REF!,Sheet1!$A$4:$H$2722,7,1)</f>
        <v>#REF!</v>
      </c>
      <c r="E325" s="31" t="str">
        <f>IFERROR(VLOOKUP(A325,Sheet1!$A$4:$N$2722,7,1),"-")</f>
        <v xml:space="preserve">ml </v>
      </c>
      <c r="F325" s="39">
        <f>IFERROR(VLOOKUP(A325,Sheet1!$A$4:$N$2722,9,1),"-")</f>
        <v>3</v>
      </c>
      <c r="G325" s="58">
        <f>IFERROR(VLOOKUP(A325,Sheet1!$A$4:$N$2722,10,1),"-")</f>
        <v>100</v>
      </c>
      <c r="H325" s="39">
        <f>IFERROR(VLOOKUP(A325,Sheet1!$A$4:$N$2722,11,1),"-")</f>
        <v>3000</v>
      </c>
      <c r="I325" s="130">
        <f>IFERROR(VLOOKUP($A325,Sheet1!$A$4:$H$2722,8,1),"-")</f>
        <v>20.309999999999999</v>
      </c>
      <c r="J325" s="26">
        <f>I325-(I325*Cuprins!$H$14)</f>
        <v>20.309999999999999</v>
      </c>
      <c r="L325" s="702"/>
    </row>
    <row r="326" spans="1:12" ht="15" customHeight="1" x14ac:dyDescent="0.3">
      <c r="A326" s="108">
        <f>Sheet1!A332</f>
        <v>154025540000</v>
      </c>
      <c r="B326" s="609" t="str">
        <f>IFERROR(VLOOKUP(A326,Sheet1!$A$4:$H$2722,5,0),"-")</f>
        <v xml:space="preserve">Profil UA 100/4000 FCTC </v>
      </c>
      <c r="C326" s="609" t="e">
        <f>VLOOKUP(#REF!,Sheet1!$A$4:$H$2722,7,1)</f>
        <v>#REF!</v>
      </c>
      <c r="D326" s="609" t="e">
        <f>VLOOKUP(#REF!,Sheet1!$A$4:$H$2722,7,1)</f>
        <v>#REF!</v>
      </c>
      <c r="E326" s="27" t="str">
        <f>IFERROR(VLOOKUP(A326,Sheet1!$A$4:$N$2722,7,1),"-")</f>
        <v xml:space="preserve">ml </v>
      </c>
      <c r="F326" s="35">
        <f>IFERROR(VLOOKUP(A326,Sheet1!$A$4:$N$2722,9,1),"-")</f>
        <v>2</v>
      </c>
      <c r="G326" s="35">
        <f>IFERROR(VLOOKUP(A326,Sheet1!$A$4:$N$2722,10,1),"-")</f>
        <v>100</v>
      </c>
      <c r="H326" s="35">
        <f>IFERROR(VLOOKUP(A326,Sheet1!$A$4:$N$2722,11,1),"-")</f>
        <v>4000</v>
      </c>
      <c r="I326" s="131">
        <f>IFERROR(VLOOKUP($A326,Sheet1!$A$4:$H$2722,8,1),"-")</f>
        <v>20.309999999999999</v>
      </c>
      <c r="J326" s="29">
        <f>I326-(I326*Cuprins!$H$14)</f>
        <v>20.309999999999999</v>
      </c>
      <c r="L326" s="702"/>
    </row>
    <row r="327" spans="1:12" ht="15" customHeight="1" x14ac:dyDescent="0.3">
      <c r="A327" s="158"/>
      <c r="B327" s="293"/>
      <c r="C327" s="293"/>
      <c r="D327" s="293"/>
      <c r="E327" s="160"/>
      <c r="F327" s="161"/>
      <c r="G327" s="161"/>
      <c r="H327" s="161"/>
      <c r="I327" s="294"/>
      <c r="J327" s="126"/>
      <c r="L327" s="702"/>
    </row>
    <row r="328" spans="1:12" ht="15" customHeight="1" x14ac:dyDescent="0.3">
      <c r="A328" s="158"/>
      <c r="B328" s="293"/>
      <c r="C328" s="293"/>
      <c r="D328" s="293"/>
      <c r="E328" s="160"/>
      <c r="F328" s="161"/>
      <c r="G328" s="161"/>
      <c r="H328" s="161"/>
      <c r="I328" s="294"/>
      <c r="J328" s="126"/>
      <c r="L328" s="702"/>
    </row>
    <row r="329" spans="1:12" ht="15" customHeight="1" x14ac:dyDescent="0.3">
      <c r="A329" s="158"/>
      <c r="B329" s="293"/>
      <c r="C329" s="293"/>
      <c r="D329" s="293"/>
      <c r="E329" s="160"/>
      <c r="F329" s="161"/>
      <c r="G329" s="161"/>
      <c r="H329" s="161"/>
      <c r="I329" s="294"/>
      <c r="J329" s="126"/>
      <c r="L329" s="494">
        <f>L277+1</f>
        <v>28</v>
      </c>
    </row>
    <row r="330" spans="1:12" ht="15" customHeight="1" x14ac:dyDescent="0.3">
      <c r="A330" s="158"/>
      <c r="B330" s="293"/>
      <c r="C330" s="293"/>
      <c r="D330" s="293"/>
      <c r="E330" s="160"/>
      <c r="F330" s="161"/>
      <c r="G330" s="161"/>
      <c r="H330" s="161"/>
      <c r="I330" s="294"/>
      <c r="J330" s="126"/>
      <c r="L330" s="494"/>
    </row>
    <row r="331" spans="1:12" ht="15" customHeight="1" x14ac:dyDescent="0.3">
      <c r="A331" s="158"/>
      <c r="B331" s="293"/>
      <c r="C331" s="293"/>
      <c r="D331" s="293"/>
      <c r="E331" s="160"/>
      <c r="F331" s="161"/>
      <c r="G331" s="161"/>
      <c r="H331" s="161"/>
      <c r="I331" s="294"/>
      <c r="J331" s="126"/>
      <c r="L331" s="701" t="s">
        <v>3001</v>
      </c>
    </row>
    <row r="332" spans="1:12" ht="15" customHeight="1" x14ac:dyDescent="0.3">
      <c r="A332" s="158"/>
      <c r="B332" s="293"/>
      <c r="C332" s="293"/>
      <c r="D332" s="293"/>
      <c r="E332" s="160"/>
      <c r="F332" s="161"/>
      <c r="G332" s="161"/>
      <c r="H332" s="161"/>
      <c r="I332" s="294"/>
      <c r="J332" s="126"/>
      <c r="L332" s="701"/>
    </row>
    <row r="333" spans="1:12" ht="15" customHeight="1" x14ac:dyDescent="0.3">
      <c r="A333" s="158"/>
      <c r="B333" s="293"/>
      <c r="C333" s="293"/>
      <c r="D333" s="293"/>
      <c r="E333" s="160"/>
      <c r="F333" s="161"/>
      <c r="G333" s="161"/>
      <c r="H333" s="161"/>
      <c r="I333" s="294"/>
      <c r="J333" s="126"/>
      <c r="L333" s="701"/>
    </row>
    <row r="334" spans="1:12" ht="15" customHeight="1" x14ac:dyDescent="0.3">
      <c r="A334" s="158"/>
      <c r="B334" s="293"/>
      <c r="C334" s="293"/>
      <c r="D334" s="293"/>
      <c r="E334" s="160"/>
      <c r="F334" s="161"/>
      <c r="G334" s="161"/>
      <c r="H334" s="161"/>
      <c r="I334" s="294"/>
      <c r="J334" s="126"/>
      <c r="L334" s="701"/>
    </row>
    <row r="335" spans="1:12" ht="15" customHeight="1" x14ac:dyDescent="0.3">
      <c r="A335" s="158"/>
      <c r="B335" s="293"/>
      <c r="C335" s="293"/>
      <c r="D335" s="293"/>
      <c r="E335" s="160"/>
      <c r="F335" s="161"/>
      <c r="G335" s="161"/>
      <c r="H335" s="161"/>
      <c r="I335" s="294"/>
      <c r="J335" s="126"/>
      <c r="L335" s="701"/>
    </row>
    <row r="336" spans="1:12" ht="15" customHeight="1" x14ac:dyDescent="0.3">
      <c r="A336" s="158"/>
      <c r="B336" s="293"/>
      <c r="C336" s="293"/>
      <c r="D336" s="293"/>
      <c r="E336" s="160"/>
      <c r="F336" s="161"/>
      <c r="G336" s="161"/>
      <c r="H336" s="161"/>
      <c r="I336" s="294"/>
      <c r="J336" s="126"/>
      <c r="L336" s="701"/>
    </row>
    <row r="337" spans="1:12" ht="15" customHeight="1" x14ac:dyDescent="0.3">
      <c r="A337" s="158"/>
      <c r="B337" s="293"/>
      <c r="C337" s="293"/>
      <c r="D337" s="293"/>
      <c r="E337" s="160"/>
      <c r="F337" s="161"/>
      <c r="G337" s="161"/>
      <c r="H337" s="161"/>
      <c r="I337" s="294"/>
      <c r="J337" s="126"/>
      <c r="L337" s="701"/>
    </row>
    <row r="338" spans="1:12" ht="15" customHeight="1" x14ac:dyDescent="0.3">
      <c r="A338" s="158"/>
      <c r="B338" s="293"/>
      <c r="C338" s="293"/>
      <c r="D338" s="293"/>
      <c r="E338" s="160"/>
      <c r="F338" s="161"/>
      <c r="G338" s="161"/>
      <c r="H338" s="161"/>
      <c r="I338" s="294"/>
      <c r="J338" s="126"/>
      <c r="L338" s="701"/>
    </row>
    <row r="339" spans="1:12" ht="15" customHeight="1" x14ac:dyDescent="0.3">
      <c r="A339" s="158"/>
      <c r="B339" s="293"/>
      <c r="C339" s="293"/>
      <c r="D339" s="293"/>
      <c r="E339" s="160"/>
      <c r="F339" s="161"/>
      <c r="G339" s="161"/>
      <c r="H339" s="161"/>
      <c r="I339" s="294"/>
      <c r="J339" s="126"/>
      <c r="L339" s="701"/>
    </row>
    <row r="340" spans="1:12" ht="15" customHeight="1" x14ac:dyDescent="0.3">
      <c r="A340" s="158"/>
      <c r="B340" s="293"/>
      <c r="C340" s="293"/>
      <c r="D340" s="293"/>
      <c r="E340" s="160"/>
      <c r="F340" s="161"/>
      <c r="G340" s="161"/>
      <c r="H340" s="161"/>
      <c r="I340" s="294"/>
      <c r="J340" s="126"/>
      <c r="L340" s="701"/>
    </row>
    <row r="341" spans="1:12" ht="15" customHeight="1" x14ac:dyDescent="0.3">
      <c r="A341" s="158"/>
      <c r="B341" s="293"/>
      <c r="C341" s="293"/>
      <c r="D341" s="293"/>
      <c r="E341" s="160"/>
      <c r="F341" s="161"/>
      <c r="G341" s="161"/>
      <c r="H341" s="161"/>
      <c r="I341" s="294"/>
      <c r="J341" s="126"/>
      <c r="L341" s="701"/>
    </row>
    <row r="342" spans="1:12" ht="15" customHeight="1" x14ac:dyDescent="0.3">
      <c r="A342" s="158"/>
      <c r="B342" s="293"/>
      <c r="C342" s="293"/>
      <c r="D342" s="293"/>
      <c r="E342" s="160"/>
      <c r="F342" s="161"/>
      <c r="G342" s="161"/>
      <c r="H342" s="161"/>
      <c r="I342" s="294"/>
      <c r="J342" s="126"/>
      <c r="L342" s="701"/>
    </row>
    <row r="343" spans="1:12" ht="15" customHeight="1" x14ac:dyDescent="0.3">
      <c r="A343" s="158"/>
      <c r="B343" s="293"/>
      <c r="C343" s="293"/>
      <c r="D343" s="293"/>
      <c r="E343" s="160"/>
      <c r="F343" s="161"/>
      <c r="G343" s="161"/>
      <c r="H343" s="161"/>
      <c r="I343" s="294"/>
      <c r="J343" s="126"/>
      <c r="L343" s="701"/>
    </row>
    <row r="344" spans="1:12" ht="15" customHeight="1" x14ac:dyDescent="0.3">
      <c r="A344" s="158"/>
      <c r="B344" s="293"/>
      <c r="C344" s="293"/>
      <c r="D344" s="293"/>
      <c r="E344" s="160"/>
      <c r="F344" s="161"/>
      <c r="G344" s="161"/>
      <c r="H344" s="161"/>
      <c r="I344" s="294"/>
      <c r="J344" s="126"/>
      <c r="L344" s="701"/>
    </row>
    <row r="345" spans="1:12" ht="15" customHeight="1" x14ac:dyDescent="0.3">
      <c r="A345" s="158"/>
      <c r="B345" s="293"/>
      <c r="C345" s="293"/>
      <c r="D345" s="293"/>
      <c r="E345" s="160"/>
      <c r="F345" s="161"/>
      <c r="G345" s="161"/>
      <c r="H345" s="161"/>
      <c r="I345" s="294"/>
      <c r="J345" s="126"/>
      <c r="L345" s="701"/>
    </row>
    <row r="346" spans="1:12" ht="15" customHeight="1" x14ac:dyDescent="0.3">
      <c r="A346" s="158"/>
      <c r="B346" s="293"/>
      <c r="C346" s="293"/>
      <c r="D346" s="293"/>
      <c r="E346" s="160"/>
      <c r="F346" s="161"/>
      <c r="G346" s="161"/>
      <c r="H346" s="161"/>
      <c r="I346" s="294"/>
      <c r="J346" s="126"/>
      <c r="L346" s="701"/>
    </row>
    <row r="347" spans="1:12" ht="15" customHeight="1" x14ac:dyDescent="0.3">
      <c r="A347" s="158"/>
      <c r="B347" s="293"/>
      <c r="C347" s="293"/>
      <c r="D347" s="293"/>
      <c r="E347" s="160"/>
      <c r="F347" s="161"/>
      <c r="G347" s="161"/>
      <c r="H347" s="161"/>
      <c r="I347" s="294"/>
      <c r="J347" s="126"/>
      <c r="L347" s="701"/>
    </row>
    <row r="348" spans="1:12" ht="15" customHeight="1" x14ac:dyDescent="0.3">
      <c r="A348" s="158"/>
      <c r="B348" s="293"/>
      <c r="C348" s="293"/>
      <c r="D348" s="293"/>
      <c r="E348" s="160"/>
      <c r="F348" s="161"/>
      <c r="G348" s="161"/>
      <c r="H348" s="161"/>
      <c r="I348" s="294"/>
      <c r="J348" s="126"/>
      <c r="L348" s="701"/>
    </row>
    <row r="349" spans="1:12" ht="15" customHeight="1" x14ac:dyDescent="0.3">
      <c r="A349" s="158"/>
      <c r="B349" s="293"/>
      <c r="C349" s="293"/>
      <c r="D349" s="293"/>
      <c r="E349" s="160"/>
      <c r="F349" s="161"/>
      <c r="G349" s="161"/>
      <c r="H349" s="161"/>
      <c r="I349" s="294"/>
      <c r="J349" s="126"/>
      <c r="L349" s="701"/>
    </row>
    <row r="350" spans="1:12" ht="15" customHeight="1" x14ac:dyDescent="0.3">
      <c r="A350" s="158"/>
      <c r="B350" s="293"/>
      <c r="C350" s="293"/>
      <c r="D350" s="293"/>
      <c r="E350" s="160"/>
      <c r="F350" s="161"/>
      <c r="G350" s="161"/>
      <c r="H350" s="161"/>
      <c r="I350" s="294"/>
      <c r="J350" s="126"/>
      <c r="L350" s="701"/>
    </row>
    <row r="351" spans="1:12" ht="15" customHeight="1" x14ac:dyDescent="0.3">
      <c r="A351" s="158"/>
      <c r="B351" s="293"/>
      <c r="C351" s="293"/>
      <c r="D351" s="293"/>
      <c r="E351" s="160"/>
      <c r="F351" s="161"/>
      <c r="G351" s="161"/>
      <c r="H351" s="161"/>
      <c r="I351" s="294"/>
      <c r="J351" s="126"/>
      <c r="L351" s="701"/>
    </row>
    <row r="352" spans="1:12" ht="15" customHeight="1" x14ac:dyDescent="0.3">
      <c r="A352" s="158"/>
      <c r="B352" s="293"/>
      <c r="C352" s="293"/>
      <c r="D352" s="293"/>
      <c r="E352" s="160"/>
      <c r="F352" s="161"/>
      <c r="G352" s="161"/>
      <c r="H352" s="161"/>
      <c r="I352" s="294"/>
      <c r="J352" s="126"/>
      <c r="L352" s="701"/>
    </row>
    <row r="353" spans="1:12" ht="15" customHeight="1" x14ac:dyDescent="0.3">
      <c r="A353" s="158"/>
      <c r="B353" s="293"/>
      <c r="C353" s="293"/>
      <c r="D353" s="293"/>
      <c r="E353" s="160"/>
      <c r="F353" s="161"/>
      <c r="G353" s="161"/>
      <c r="H353" s="161"/>
      <c r="I353" s="294"/>
      <c r="J353" s="126"/>
      <c r="L353" s="701"/>
    </row>
    <row r="354" spans="1:12" ht="15" customHeight="1" x14ac:dyDescent="0.3">
      <c r="A354" s="158"/>
      <c r="B354" s="293"/>
      <c r="C354" s="293"/>
      <c r="D354" s="293"/>
      <c r="E354" s="160"/>
      <c r="F354" s="161"/>
      <c r="G354" s="161"/>
      <c r="H354" s="161"/>
      <c r="I354" s="294"/>
      <c r="J354" s="126"/>
      <c r="L354" s="701"/>
    </row>
    <row r="355" spans="1:12" ht="15" customHeight="1" x14ac:dyDescent="0.3">
      <c r="A355" s="158"/>
      <c r="B355" s="293"/>
      <c r="C355" s="293"/>
      <c r="D355" s="293"/>
      <c r="E355" s="160"/>
      <c r="F355" s="161"/>
      <c r="G355" s="161"/>
      <c r="H355" s="161"/>
      <c r="I355" s="294"/>
      <c r="J355" s="126"/>
      <c r="L355" s="701"/>
    </row>
    <row r="356" spans="1:12" ht="15" customHeight="1" x14ac:dyDescent="0.3">
      <c r="A356" s="158"/>
      <c r="B356" s="293"/>
      <c r="C356" s="293"/>
      <c r="D356" s="293"/>
      <c r="E356" s="160"/>
      <c r="F356" s="161"/>
      <c r="G356" s="161"/>
      <c r="H356" s="161"/>
      <c r="I356" s="294"/>
      <c r="J356" s="126"/>
      <c r="L356" s="701"/>
    </row>
    <row r="357" spans="1:12" ht="15" customHeight="1" x14ac:dyDescent="0.3">
      <c r="A357" s="158"/>
      <c r="B357" s="293"/>
      <c r="C357" s="293"/>
      <c r="D357" s="293"/>
      <c r="E357" s="160"/>
      <c r="F357" s="161"/>
      <c r="G357" s="161"/>
      <c r="H357" s="161"/>
      <c r="I357" s="294"/>
      <c r="J357" s="126"/>
      <c r="L357" s="701"/>
    </row>
    <row r="358" spans="1:12" ht="15" customHeight="1" x14ac:dyDescent="0.3">
      <c r="A358" s="158"/>
      <c r="B358" s="293"/>
      <c r="C358" s="293"/>
      <c r="D358" s="293"/>
      <c r="E358" s="160"/>
      <c r="F358" s="161"/>
      <c r="G358" s="161"/>
      <c r="H358" s="161"/>
      <c r="I358" s="294"/>
      <c r="J358" s="126"/>
      <c r="L358" s="701"/>
    </row>
    <row r="359" spans="1:12" ht="15" customHeight="1" x14ac:dyDescent="0.3">
      <c r="A359" s="158"/>
      <c r="B359" s="293"/>
      <c r="C359" s="293"/>
      <c r="D359" s="293"/>
      <c r="E359" s="160"/>
      <c r="F359" s="161"/>
      <c r="G359" s="161"/>
      <c r="H359" s="161"/>
      <c r="I359" s="294"/>
      <c r="J359" s="126"/>
      <c r="L359" s="701"/>
    </row>
    <row r="360" spans="1:12" ht="15" customHeight="1" x14ac:dyDescent="0.3">
      <c r="A360" s="158"/>
      <c r="B360" s="293"/>
      <c r="C360" s="293"/>
      <c r="D360" s="293"/>
      <c r="E360" s="160"/>
      <c r="F360" s="161"/>
      <c r="G360" s="161"/>
      <c r="H360" s="161"/>
      <c r="I360" s="294"/>
      <c r="J360" s="126"/>
      <c r="L360" s="701"/>
    </row>
    <row r="361" spans="1:12" ht="15" customHeight="1" x14ac:dyDescent="0.3">
      <c r="A361" s="158"/>
      <c r="B361" s="293"/>
      <c r="C361" s="293"/>
      <c r="D361" s="293"/>
      <c r="E361" s="160"/>
      <c r="F361" s="161"/>
      <c r="G361" s="161"/>
      <c r="H361" s="161"/>
      <c r="I361" s="294"/>
      <c r="J361" s="126"/>
      <c r="L361" s="701"/>
    </row>
    <row r="362" spans="1:12" ht="15" customHeight="1" x14ac:dyDescent="0.3">
      <c r="A362" s="158"/>
      <c r="B362" s="293"/>
      <c r="C362" s="293"/>
      <c r="D362" s="293"/>
      <c r="E362" s="160"/>
      <c r="F362" s="161"/>
      <c r="G362" s="161"/>
      <c r="H362" s="161"/>
      <c r="I362" s="294"/>
      <c r="J362" s="126"/>
      <c r="L362" s="701"/>
    </row>
    <row r="363" spans="1:12" ht="15" customHeight="1" x14ac:dyDescent="0.3">
      <c r="A363" s="158"/>
      <c r="B363" s="293"/>
      <c r="C363" s="293"/>
      <c r="D363" s="293"/>
      <c r="E363" s="160"/>
      <c r="F363" s="161"/>
      <c r="G363" s="161"/>
      <c r="H363" s="161"/>
      <c r="I363" s="294"/>
      <c r="J363" s="126"/>
      <c r="L363" s="701"/>
    </row>
    <row r="364" spans="1:12" ht="15" customHeight="1" x14ac:dyDescent="0.3">
      <c r="A364" s="158"/>
      <c r="B364" s="293"/>
      <c r="C364" s="293"/>
      <c r="D364" s="293"/>
      <c r="E364" s="160"/>
      <c r="F364" s="161"/>
      <c r="G364" s="161"/>
      <c r="H364" s="161"/>
      <c r="I364" s="294"/>
      <c r="J364" s="126"/>
      <c r="L364" s="701"/>
    </row>
    <row r="365" spans="1:12" ht="15" customHeight="1" x14ac:dyDescent="0.3">
      <c r="A365" s="158"/>
      <c r="B365" s="293"/>
      <c r="C365" s="293"/>
      <c r="D365" s="293"/>
      <c r="E365" s="160"/>
      <c r="F365" s="161"/>
      <c r="G365" s="161"/>
      <c r="H365" s="161"/>
      <c r="I365" s="294"/>
      <c r="J365" s="126"/>
      <c r="L365" s="701"/>
    </row>
    <row r="366" spans="1:12" ht="15" customHeight="1" x14ac:dyDescent="0.3">
      <c r="A366" s="158"/>
      <c r="B366" s="293"/>
      <c r="C366" s="293"/>
      <c r="D366" s="293"/>
      <c r="E366" s="160"/>
      <c r="F366" s="161"/>
      <c r="G366" s="161"/>
      <c r="H366" s="161"/>
      <c r="I366" s="294"/>
      <c r="J366" s="126"/>
      <c r="L366" s="702" t="s">
        <v>3091</v>
      </c>
    </row>
    <row r="367" spans="1:12" ht="15" customHeight="1" thickBot="1" x14ac:dyDescent="0.35">
      <c r="L367" s="702"/>
    </row>
    <row r="368" spans="1:12" ht="15" customHeight="1" x14ac:dyDescent="0.3">
      <c r="A368" s="658"/>
      <c r="B368" s="661" t="s">
        <v>3104</v>
      </c>
      <c r="C368" s="661"/>
      <c r="D368" s="661"/>
      <c r="E368" s="661"/>
      <c r="F368" s="661"/>
      <c r="G368" s="661"/>
      <c r="H368" s="661"/>
      <c r="I368" s="661"/>
      <c r="J368" s="664"/>
      <c r="K368" s="8"/>
      <c r="L368" s="702"/>
    </row>
    <row r="369" spans="1:12" ht="15" customHeight="1" x14ac:dyDescent="0.3">
      <c r="A369" s="659"/>
      <c r="B369" s="662"/>
      <c r="C369" s="662"/>
      <c r="D369" s="662"/>
      <c r="E369" s="662"/>
      <c r="F369" s="662"/>
      <c r="G369" s="662"/>
      <c r="H369" s="662"/>
      <c r="I369" s="662"/>
      <c r="J369" s="665"/>
      <c r="L369" s="702"/>
    </row>
    <row r="370" spans="1:12" ht="15" customHeight="1" thickBot="1" x14ac:dyDescent="0.35">
      <c r="A370" s="660"/>
      <c r="B370" s="663"/>
      <c r="C370" s="663"/>
      <c r="D370" s="663"/>
      <c r="E370" s="663"/>
      <c r="F370" s="663"/>
      <c r="G370" s="663"/>
      <c r="H370" s="663"/>
      <c r="I370" s="663"/>
      <c r="J370" s="666"/>
      <c r="L370" s="702"/>
    </row>
    <row r="371" spans="1:12" ht="15" customHeight="1" x14ac:dyDescent="0.3">
      <c r="A371" s="1"/>
      <c r="B371" s="88"/>
      <c r="C371" s="4"/>
      <c r="D371" s="4"/>
      <c r="E371" s="4"/>
      <c r="F371" s="4"/>
      <c r="G371" s="4"/>
      <c r="H371" s="5"/>
      <c r="I371" s="138"/>
      <c r="J371" s="3"/>
      <c r="L371" s="702"/>
    </row>
    <row r="372" spans="1:12" ht="15" customHeight="1" x14ac:dyDescent="0.3">
      <c r="A372" s="667"/>
      <c r="B372" s="669" t="s">
        <v>3105</v>
      </c>
      <c r="C372" s="669"/>
      <c r="D372" s="669"/>
      <c r="E372" s="669"/>
      <c r="F372" s="669"/>
      <c r="G372" s="669"/>
      <c r="H372" s="669"/>
      <c r="I372" s="671"/>
      <c r="J372" s="672"/>
      <c r="K372" s="7"/>
      <c r="L372" s="702"/>
    </row>
    <row r="373" spans="1:12" ht="15" customHeight="1" x14ac:dyDescent="0.3">
      <c r="A373" s="668"/>
      <c r="B373" s="670"/>
      <c r="C373" s="670"/>
      <c r="D373" s="670"/>
      <c r="E373" s="670"/>
      <c r="F373" s="670"/>
      <c r="G373" s="670"/>
      <c r="H373" s="670"/>
      <c r="I373" s="673"/>
      <c r="J373" s="674"/>
      <c r="K373" s="9"/>
      <c r="L373" s="702"/>
    </row>
    <row r="374" spans="1:12" ht="15" customHeight="1" x14ac:dyDescent="0.3">
      <c r="A374" s="698" t="s">
        <v>2989</v>
      </c>
      <c r="B374" s="631" t="s">
        <v>2996</v>
      </c>
      <c r="C374" s="631"/>
      <c r="D374" s="631"/>
      <c r="E374" s="642" t="s">
        <v>3035</v>
      </c>
      <c r="F374" s="642" t="s">
        <v>2991</v>
      </c>
      <c r="G374" s="642" t="s">
        <v>2990</v>
      </c>
      <c r="H374" s="642" t="s">
        <v>3010</v>
      </c>
      <c r="I374" s="522" t="s">
        <v>3430</v>
      </c>
      <c r="J374" s="498" t="s">
        <v>3431</v>
      </c>
      <c r="L374" s="702"/>
    </row>
    <row r="375" spans="1:12" ht="15" customHeight="1" x14ac:dyDescent="0.3">
      <c r="A375" s="699"/>
      <c r="B375" s="633"/>
      <c r="C375" s="633"/>
      <c r="D375" s="633"/>
      <c r="E375" s="643"/>
      <c r="F375" s="643"/>
      <c r="G375" s="643"/>
      <c r="H375" s="643"/>
      <c r="I375" s="524"/>
      <c r="J375" s="500"/>
      <c r="K375" s="9"/>
      <c r="L375" s="702"/>
    </row>
    <row r="376" spans="1:12" ht="15" customHeight="1" x14ac:dyDescent="0.3">
      <c r="A376" s="700"/>
      <c r="B376" s="635"/>
      <c r="C376" s="635"/>
      <c r="D376" s="635"/>
      <c r="E376" s="644"/>
      <c r="F376" s="643"/>
      <c r="G376" s="644"/>
      <c r="H376" s="644"/>
      <c r="I376" s="524"/>
      <c r="J376" s="500"/>
      <c r="K376" s="9"/>
      <c r="L376" s="702"/>
    </row>
    <row r="377" spans="1:12" ht="15" customHeight="1" x14ac:dyDescent="0.3">
      <c r="A377" s="109">
        <f>Sheet1!A367</f>
        <v>155099130200</v>
      </c>
      <c r="B377" s="626" t="str">
        <f>IFERROR(VLOOKUP(A377,Sheet1!$A$4:$H$2722,5,0),"-")</f>
        <v>Coltar din aluminiu, perf. 20/20/2500</v>
      </c>
      <c r="C377" s="627" t="e">
        <f>VLOOKUP(#REF!,Sheet1!$A$4:$H$2722,7,1)</f>
        <v>#REF!</v>
      </c>
      <c r="D377" s="628" t="e">
        <f>VLOOKUP(#REF!,Sheet1!$A$4:$H$2722,7,1)</f>
        <v>#REF!</v>
      </c>
      <c r="E377" s="30" t="str">
        <f>IFERROR(VLOOKUP(A377,Sheet1!$A$4:$N$2722,7,1),"-")</f>
        <v xml:space="preserve">ml </v>
      </c>
      <c r="F377" s="58">
        <f>IFERROR(VLOOKUP(A377,Sheet1!$A$4:$N$2722,9,1),"-")</f>
        <v>0.4</v>
      </c>
      <c r="G377" s="60">
        <f>IFERROR(VLOOKUP(A377,Sheet1!$A$4:$N$2722,10,1),"-")</f>
        <v>20</v>
      </c>
      <c r="H377" s="46">
        <f>IFERROR(VLOOKUP(A377,Sheet1!$A$4:$N$2722,11,1),"-")</f>
        <v>2500</v>
      </c>
      <c r="I377" s="128">
        <f>IFERROR(VLOOKUP($A377,Sheet1!$A$4:$H$2722,8,1),"-")</f>
        <v>0.67</v>
      </c>
      <c r="J377" s="26">
        <f>I377-(I377*Cuprins!$H$14)</f>
        <v>0.67</v>
      </c>
      <c r="K377" s="9"/>
      <c r="L377" s="702"/>
    </row>
    <row r="378" spans="1:12" ht="15" customHeight="1" x14ac:dyDescent="0.3">
      <c r="A378" s="107">
        <f>Sheet1!A368</f>
        <v>155099130500</v>
      </c>
      <c r="B378" s="593" t="str">
        <f>IFERROR(VLOOKUP(A378,Sheet1!$A$4:$H$2722,5,0),"-")</f>
        <v>Coltar din aluminiu, perforat 20/20/3000</v>
      </c>
      <c r="C378" s="593" t="e">
        <f>VLOOKUP(#REF!,Sheet1!$A$4:$H$2722,7,1)</f>
        <v>#REF!</v>
      </c>
      <c r="D378" s="593" t="e">
        <f>VLOOKUP(#REF!,Sheet1!$A$4:$H$2722,7,1)</f>
        <v>#REF!</v>
      </c>
      <c r="E378" s="20" t="str">
        <f>IFERROR(VLOOKUP(A378,Sheet1!$A$4:$N$2722,7,1),"-")</f>
        <v xml:space="preserve">ml </v>
      </c>
      <c r="F378" s="38">
        <f>IFERROR(VLOOKUP(A378,Sheet1!$A$4:$N$2722,9,1),"-")</f>
        <v>0.4</v>
      </c>
      <c r="G378" s="38">
        <f>IFERROR(VLOOKUP(A378,Sheet1!$A$4:$N$2722,10,1),"-")</f>
        <v>20</v>
      </c>
      <c r="H378" s="38">
        <f>IFERROR(VLOOKUP(A378,Sheet1!$A$4:$N$2722,11,1),"-")</f>
        <v>3000</v>
      </c>
      <c r="I378" s="129">
        <f>IFERROR(VLOOKUP($A378,Sheet1!$A$4:$H$2722,8,1),"-")</f>
        <v>0.65</v>
      </c>
      <c r="J378" s="25">
        <f>I378-(I378*Cuprins!$H$14)</f>
        <v>0.65</v>
      </c>
      <c r="K378" s="9"/>
      <c r="L378" s="702"/>
    </row>
    <row r="379" spans="1:12" ht="15" customHeight="1" x14ac:dyDescent="0.3">
      <c r="A379" s="105">
        <f>Sheet1!A369</f>
        <v>155099131200</v>
      </c>
      <c r="B379" s="594" t="str">
        <f>IFERROR(VLOOKUP(A379,Sheet1!$A$4:$H$2722,5,0),"-")</f>
        <v>Coltar din aluminiu, perf. 23/23/2500</v>
      </c>
      <c r="C379" s="595" t="e">
        <f>VLOOKUP(#REF!,Sheet1!$A$4:$H$2722,7,1)</f>
        <v>#REF!</v>
      </c>
      <c r="D379" s="596" t="e">
        <f>VLOOKUP(#REF!,Sheet1!$A$4:$H$2722,7,1)</f>
        <v>#REF!</v>
      </c>
      <c r="E379" s="31" t="str">
        <f>IFERROR(VLOOKUP(A379,Sheet1!$A$4:$N$2722,7,1),"-")</f>
        <v xml:space="preserve">ml </v>
      </c>
      <c r="F379" s="39">
        <f>IFERROR(VLOOKUP(A379,Sheet1!$A$4:$N$2722,9,1),"-")</f>
        <v>0.4</v>
      </c>
      <c r="G379" s="58">
        <f>IFERROR(VLOOKUP(A379,Sheet1!$A$4:$N$2722,10,1),"-")</f>
        <v>23</v>
      </c>
      <c r="H379" s="39">
        <f>IFERROR(VLOOKUP(A379,Sheet1!$A$4:$N$2722,11,1),"-")</f>
        <v>2500</v>
      </c>
      <c r="I379" s="130">
        <f>IFERROR(VLOOKUP($A379,Sheet1!$A$4:$H$2722,8,1),"-")</f>
        <v>1</v>
      </c>
      <c r="J379" s="26">
        <f>I379-(I379*Cuprins!$H$14)</f>
        <v>1</v>
      </c>
      <c r="K379" s="9"/>
      <c r="L379" s="702"/>
    </row>
    <row r="380" spans="1:12" ht="15" customHeight="1" x14ac:dyDescent="0.3">
      <c r="A380" s="107">
        <f>Sheet1!A370</f>
        <v>155099131400</v>
      </c>
      <c r="B380" s="593" t="str">
        <f>IFERROR(VLOOKUP(A380,Sheet1!$A$4:$H$2722,5,0),"-")</f>
        <v>Coltar din aluminiu, perf. 23/23/2800</v>
      </c>
      <c r="C380" s="593" t="e">
        <f>VLOOKUP(#REF!,Sheet1!$A$4:$H$2722,7,1)</f>
        <v>#REF!</v>
      </c>
      <c r="D380" s="593" t="e">
        <f>VLOOKUP(#REF!,Sheet1!$A$4:$H$2722,7,1)</f>
        <v>#REF!</v>
      </c>
      <c r="E380" s="20" t="str">
        <f>IFERROR(VLOOKUP(A380,Sheet1!$A$4:$N$2722,7,1),"-")</f>
        <v xml:space="preserve">ml </v>
      </c>
      <c r="F380" s="38">
        <f>IFERROR(VLOOKUP(A380,Sheet1!$A$4:$N$2722,9,1),"-")</f>
        <v>0.4</v>
      </c>
      <c r="G380" s="38">
        <f>IFERROR(VLOOKUP(A380,Sheet1!$A$4:$N$2722,10,1),"-")</f>
        <v>23</v>
      </c>
      <c r="H380" s="38">
        <f>IFERROR(VLOOKUP(A380,Sheet1!$A$4:$N$2722,11,1),"-")</f>
        <v>2800</v>
      </c>
      <c r="I380" s="129">
        <f>IFERROR(VLOOKUP($A380,Sheet1!$A$4:$H$2722,8,1),"-")</f>
        <v>1</v>
      </c>
      <c r="J380" s="25">
        <f>I380-(I380*Cuprins!$H$14)</f>
        <v>1</v>
      </c>
      <c r="K380" s="9"/>
      <c r="L380" s="702"/>
    </row>
    <row r="381" spans="1:12" ht="15" customHeight="1" x14ac:dyDescent="0.3">
      <c r="A381" s="105">
        <f>Sheet1!A371</f>
        <v>155099131500</v>
      </c>
      <c r="B381" s="594" t="str">
        <f>IFERROR(VLOOKUP(A381,Sheet1!$A$4:$H$2722,5,0),"-")</f>
        <v>Coltar din aluminiu, perf. 23/23/3000</v>
      </c>
      <c r="C381" s="595" t="e">
        <f>VLOOKUP(#REF!,Sheet1!$A$4:$H$2722,7,1)</f>
        <v>#REF!</v>
      </c>
      <c r="D381" s="596" t="e">
        <f>VLOOKUP(#REF!,Sheet1!$A$4:$H$2722,7,1)</f>
        <v>#REF!</v>
      </c>
      <c r="E381" s="31" t="str">
        <f>IFERROR(VLOOKUP(A381,Sheet1!$A$4:$N$2722,7,1),"-")</f>
        <v xml:space="preserve">ml </v>
      </c>
      <c r="F381" s="39">
        <f>IFERROR(VLOOKUP(A381,Sheet1!$A$4:$N$2722,9,1),"-")</f>
        <v>0.4</v>
      </c>
      <c r="G381" s="58">
        <f>IFERROR(VLOOKUP(A381,Sheet1!$A$4:$N$2722,10,1),"-")</f>
        <v>23</v>
      </c>
      <c r="H381" s="39">
        <f>IFERROR(VLOOKUP(A381,Sheet1!$A$4:$N$2722,11,1),"-")</f>
        <v>3000</v>
      </c>
      <c r="I381" s="130">
        <f>IFERROR(VLOOKUP($A381,Sheet1!$A$4:$H$2722,8,1),"-")</f>
        <v>1</v>
      </c>
      <c r="J381" s="26">
        <f>I381-(I381*Cuprins!$H$14)</f>
        <v>1</v>
      </c>
      <c r="K381" s="9"/>
      <c r="L381" s="494">
        <f>L329+1</f>
        <v>29</v>
      </c>
    </row>
    <row r="382" spans="1:12" ht="15" customHeight="1" x14ac:dyDescent="0.3">
      <c r="A382" s="108" t="s">
        <v>2994</v>
      </c>
      <c r="B382" s="609" t="str">
        <f>IFERROR(VLOOKUP(A382,Sheet1!$A$4:$H$2722,5,0),"-")</f>
        <v>-</v>
      </c>
      <c r="C382" s="609" t="e">
        <f>VLOOKUP(#REF!,Sheet1!$A$4:$H$2722,7,1)</f>
        <v>#REF!</v>
      </c>
      <c r="D382" s="609" t="e">
        <f>VLOOKUP(#REF!,Sheet1!$A$4:$H$2722,7,1)</f>
        <v>#REF!</v>
      </c>
      <c r="E382" s="27" t="str">
        <f>IFERROR(VLOOKUP(A382,Sheet1!$A$4:$N$2722,7,1),"-")</f>
        <v>-</v>
      </c>
      <c r="F382" s="35" t="str">
        <f>IFERROR(VLOOKUP(A382,Sheet1!$A$4:$N$2722,9,1),"-")</f>
        <v>-</v>
      </c>
      <c r="G382" s="35" t="str">
        <f>IFERROR(VLOOKUP(A382,Sheet1!$A$4:$N$2722,10,1),"-")</f>
        <v>-</v>
      </c>
      <c r="H382" s="35" t="str">
        <f>IFERROR(VLOOKUP(A382,Sheet1!$A$4:$N$2722,11,1),"-")</f>
        <v>-</v>
      </c>
      <c r="I382" s="131" t="str">
        <f>IFERROR(VLOOKUP($A382,Sheet1!$A$4:$H$2722,8,1),"-")</f>
        <v>-</v>
      </c>
      <c r="J382" s="29" t="str">
        <f>IFERROR(VLOOKUP($A382,Sheet1!$A$4:$H$2722,8,1),"-")</f>
        <v>-</v>
      </c>
      <c r="K382" s="9"/>
      <c r="L382" s="494"/>
    </row>
    <row r="383" spans="1:12" ht="15" customHeight="1" x14ac:dyDescent="0.3">
      <c r="A383" s="13"/>
      <c r="C383" s="13"/>
      <c r="D383" s="13"/>
      <c r="E383" s="13"/>
      <c r="F383" s="13"/>
      <c r="H383" s="13"/>
      <c r="I383" s="139"/>
      <c r="J383" s="13"/>
      <c r="K383" s="9"/>
      <c r="L383" s="701" t="s">
        <v>3001</v>
      </c>
    </row>
    <row r="384" spans="1:12" ht="15" customHeight="1" x14ac:dyDescent="0.3">
      <c r="A384" s="667"/>
      <c r="B384" s="669" t="s">
        <v>3106</v>
      </c>
      <c r="C384" s="669"/>
      <c r="D384" s="669"/>
      <c r="E384" s="669"/>
      <c r="F384" s="669"/>
      <c r="G384" s="669"/>
      <c r="H384" s="669"/>
      <c r="I384" s="671"/>
      <c r="J384" s="672"/>
      <c r="L384" s="701"/>
    </row>
    <row r="385" spans="1:12" ht="15" customHeight="1" x14ac:dyDescent="0.3">
      <c r="A385" s="668"/>
      <c r="B385" s="670"/>
      <c r="C385" s="670"/>
      <c r="D385" s="670"/>
      <c r="E385" s="670"/>
      <c r="F385" s="670"/>
      <c r="G385" s="670"/>
      <c r="H385" s="670"/>
      <c r="I385" s="673"/>
      <c r="J385" s="674"/>
      <c r="L385" s="701"/>
    </row>
    <row r="386" spans="1:12" ht="15" customHeight="1" x14ac:dyDescent="0.3">
      <c r="A386" s="698" t="s">
        <v>2989</v>
      </c>
      <c r="B386" s="631" t="s">
        <v>2996</v>
      </c>
      <c r="C386" s="631"/>
      <c r="D386" s="631"/>
      <c r="E386" s="642" t="s">
        <v>3035</v>
      </c>
      <c r="F386" s="642" t="s">
        <v>2991</v>
      </c>
      <c r="G386" s="642" t="s">
        <v>2990</v>
      </c>
      <c r="H386" s="642" t="s">
        <v>3010</v>
      </c>
      <c r="I386" s="522" t="s">
        <v>3430</v>
      </c>
      <c r="J386" s="498" t="s">
        <v>3431</v>
      </c>
      <c r="L386" s="701"/>
    </row>
    <row r="387" spans="1:12" ht="15" customHeight="1" x14ac:dyDescent="0.3">
      <c r="A387" s="699"/>
      <c r="B387" s="633"/>
      <c r="C387" s="633"/>
      <c r="D387" s="633"/>
      <c r="E387" s="643"/>
      <c r="F387" s="643"/>
      <c r="G387" s="643"/>
      <c r="H387" s="643"/>
      <c r="I387" s="524"/>
      <c r="J387" s="500"/>
      <c r="K387" s="7"/>
      <c r="L387" s="701"/>
    </row>
    <row r="388" spans="1:12" ht="15" customHeight="1" x14ac:dyDescent="0.3">
      <c r="A388" s="700"/>
      <c r="B388" s="635"/>
      <c r="C388" s="635"/>
      <c r="D388" s="635"/>
      <c r="E388" s="644"/>
      <c r="F388" s="643"/>
      <c r="G388" s="644"/>
      <c r="H388" s="644"/>
      <c r="I388" s="524"/>
      <c r="J388" s="500"/>
      <c r="L388" s="701"/>
    </row>
    <row r="389" spans="1:12" ht="15" customHeight="1" x14ac:dyDescent="0.3">
      <c r="A389" s="109">
        <f>Sheet1!A372</f>
        <v>155099135000</v>
      </c>
      <c r="B389" s="626" t="str">
        <f>IFERROR(VLOOKUP(A389,Sheet1!$A$4:$H$2722,5,0),"-")</f>
        <v>Coltar din tabla ZN., perforat. 3000 mm</v>
      </c>
      <c r="C389" s="627" t="e">
        <f>VLOOKUP(#REF!,Sheet1!$A$4:$H$2722,7,1)</f>
        <v>#REF!</v>
      </c>
      <c r="D389" s="628" t="e">
        <f>VLOOKUP(#REF!,Sheet1!$A$4:$H$2722,7,1)</f>
        <v>#REF!</v>
      </c>
      <c r="E389" s="30" t="str">
        <f>IFERROR(VLOOKUP(A389,Sheet1!$A$4:$N$2722,7,1),"-")</f>
        <v xml:space="preserve">ml </v>
      </c>
      <c r="F389" s="232">
        <f>IFERROR(VLOOKUP(A389,Sheet1!$A$4:$N$2722,9,1),"-")</f>
        <v>0.4</v>
      </c>
      <c r="G389" s="233">
        <f>IFERROR(VLOOKUP(A389,Sheet1!$A$4:$N$2722,10,1),"-")</f>
        <v>12.5</v>
      </c>
      <c r="H389" s="46">
        <f>IFERROR(VLOOKUP(A389,Sheet1!$A$4:$N$2722,11,1),"-")</f>
        <v>3000</v>
      </c>
      <c r="I389" s="128">
        <f>IFERROR(VLOOKUP($A389,Sheet1!$A$4:$H$2722,8,1),"-")</f>
        <v>1.8</v>
      </c>
      <c r="J389" s="26">
        <f>I389-(I389*Cuprins!$H$14)</f>
        <v>1.8</v>
      </c>
      <c r="L389" s="701"/>
    </row>
    <row r="390" spans="1:12" ht="15" customHeight="1" x14ac:dyDescent="0.3">
      <c r="A390" s="107" t="s">
        <v>2994</v>
      </c>
      <c r="B390" s="593" t="str">
        <f>IFERROR(VLOOKUP(A390,Sheet1!$A$4:$H$2722,5,0),"-")</f>
        <v>-</v>
      </c>
      <c r="C390" s="593" t="e">
        <f>VLOOKUP(#REF!,Sheet1!$A$4:$H$2722,7,1)</f>
        <v>#REF!</v>
      </c>
      <c r="D390" s="593" t="e">
        <f>VLOOKUP(#REF!,Sheet1!$A$4:$H$2722,7,1)</f>
        <v>#REF!</v>
      </c>
      <c r="E390" s="20" t="str">
        <f>IFERROR(VLOOKUP(A390,Sheet1!$A$4:$N$2722,7,1),"-")</f>
        <v>-</v>
      </c>
      <c r="F390" s="38" t="str">
        <f>IFERROR(VLOOKUP(A390,Sheet1!$A$4:$N$2722,9,1),"-")</f>
        <v>-</v>
      </c>
      <c r="G390" s="38" t="str">
        <f>IFERROR(VLOOKUP(A390,Sheet1!$A$4:$N$2722,10,1),"-")</f>
        <v>-</v>
      </c>
      <c r="H390" s="38" t="str">
        <f>IFERROR(VLOOKUP(A390,Sheet1!$A$4:$N$2722,11,1),"-")</f>
        <v>-</v>
      </c>
      <c r="I390" s="129" t="str">
        <f>IFERROR(VLOOKUP($A390,Sheet1!$A$4:$H$2722,8,1),"-")</f>
        <v>-</v>
      </c>
      <c r="J390" s="25" t="str">
        <f>IFERROR(VLOOKUP($A390,Sheet1!$A$4:$H$2722,8,1),"-")</f>
        <v>-</v>
      </c>
      <c r="K390" s="9"/>
      <c r="L390" s="701"/>
    </row>
    <row r="391" spans="1:12" ht="15" customHeight="1" x14ac:dyDescent="0.3">
      <c r="A391" s="105" t="s">
        <v>2994</v>
      </c>
      <c r="B391" s="594" t="str">
        <f>IFERROR(VLOOKUP(A391,Sheet1!$A$4:$H$2722,5,0),"-")</f>
        <v>-</v>
      </c>
      <c r="C391" s="595" t="e">
        <f>VLOOKUP(#REF!,Sheet1!$A$4:$H$2722,7,1)</f>
        <v>#REF!</v>
      </c>
      <c r="D391" s="596" t="e">
        <f>VLOOKUP(#REF!,Sheet1!$A$4:$H$2722,7,1)</f>
        <v>#REF!</v>
      </c>
      <c r="E391" s="31" t="str">
        <f>IFERROR(VLOOKUP(A391,Sheet1!$A$4:$N$2722,7,1),"-")</f>
        <v>-</v>
      </c>
      <c r="F391" s="39" t="str">
        <f>IFERROR(VLOOKUP(A391,Sheet1!$A$4:$N$2722,9,1),"-")</f>
        <v>-</v>
      </c>
      <c r="G391" s="58" t="str">
        <f>IFERROR(VLOOKUP(A391,Sheet1!$A$4:$N$2722,10,1),"-")</f>
        <v>-</v>
      </c>
      <c r="H391" s="39" t="str">
        <f>IFERROR(VLOOKUP(A391,Sheet1!$A$4:$N$2722,11,1),"-")</f>
        <v>-</v>
      </c>
      <c r="I391" s="130" t="str">
        <f>IFERROR(VLOOKUP($A391,Sheet1!$A$4:$H$2722,8,1),"-")</f>
        <v>-</v>
      </c>
      <c r="J391" s="26" t="str">
        <f>IFERROR(VLOOKUP($A391,Sheet1!$A$4:$H$2722,8,1),"-")</f>
        <v>-</v>
      </c>
      <c r="L391" s="701"/>
    </row>
    <row r="392" spans="1:12" ht="15" customHeight="1" x14ac:dyDescent="0.3">
      <c r="A392" s="108" t="s">
        <v>2994</v>
      </c>
      <c r="B392" s="609" t="str">
        <f>IFERROR(VLOOKUP(A392,Sheet1!$A$4:$H$2722,5,0),"-")</f>
        <v>-</v>
      </c>
      <c r="C392" s="609" t="e">
        <f>VLOOKUP(#REF!,Sheet1!$A$4:$H$2722,7,1)</f>
        <v>#REF!</v>
      </c>
      <c r="D392" s="609" t="e">
        <f>VLOOKUP(#REF!,Sheet1!$A$4:$H$2722,7,1)</f>
        <v>#REF!</v>
      </c>
      <c r="E392" s="27" t="str">
        <f>IFERROR(VLOOKUP(A392,Sheet1!$A$4:$N$2722,7,1),"-")</f>
        <v>-</v>
      </c>
      <c r="F392" s="35" t="str">
        <f>IFERROR(VLOOKUP(A392,Sheet1!$A$4:$N$2722,9,1),"-")</f>
        <v>-</v>
      </c>
      <c r="G392" s="35" t="str">
        <f>IFERROR(VLOOKUP(A392,Sheet1!$A$4:$N$2722,10,1),"-")</f>
        <v>-</v>
      </c>
      <c r="H392" s="35" t="str">
        <f>IFERROR(VLOOKUP(A392,Sheet1!$A$4:$N$2722,11,1),"-")</f>
        <v>-</v>
      </c>
      <c r="I392" s="131" t="str">
        <f>IFERROR(VLOOKUP($A392,Sheet1!$A$4:$H$2722,8,1),"-")</f>
        <v>-</v>
      </c>
      <c r="J392" s="29" t="str">
        <f>IFERROR(VLOOKUP($A392,Sheet1!$A$4:$H$2722,8,1),"-")</f>
        <v>-</v>
      </c>
      <c r="L392" s="701"/>
    </row>
    <row r="393" spans="1:12" ht="15" customHeight="1" x14ac:dyDescent="0.3">
      <c r="L393" s="701"/>
    </row>
    <row r="394" spans="1:12" ht="15" customHeight="1" x14ac:dyDescent="0.3">
      <c r="A394" s="667"/>
      <c r="B394" s="669" t="s">
        <v>3107</v>
      </c>
      <c r="C394" s="669"/>
      <c r="D394" s="669"/>
      <c r="E394" s="669"/>
      <c r="F394" s="669"/>
      <c r="G394" s="669"/>
      <c r="H394" s="669"/>
      <c r="I394" s="671"/>
      <c r="J394" s="672"/>
      <c r="K394" s="7"/>
      <c r="L394" s="701"/>
    </row>
    <row r="395" spans="1:12" ht="15" customHeight="1" x14ac:dyDescent="0.3">
      <c r="A395" s="668"/>
      <c r="B395" s="670"/>
      <c r="C395" s="670"/>
      <c r="D395" s="670"/>
      <c r="E395" s="670"/>
      <c r="F395" s="670"/>
      <c r="G395" s="670"/>
      <c r="H395" s="670"/>
      <c r="I395" s="673"/>
      <c r="J395" s="674"/>
      <c r="L395" s="701"/>
    </row>
    <row r="396" spans="1:12" ht="15" customHeight="1" x14ac:dyDescent="0.3">
      <c r="A396" s="698" t="s">
        <v>2989</v>
      </c>
      <c r="B396" s="631" t="s">
        <v>2996</v>
      </c>
      <c r="C396" s="631"/>
      <c r="D396" s="631"/>
      <c r="E396" s="642" t="s">
        <v>3035</v>
      </c>
      <c r="F396" s="642" t="s">
        <v>2991</v>
      </c>
      <c r="G396" s="642" t="s">
        <v>2990</v>
      </c>
      <c r="H396" s="642" t="s">
        <v>3010</v>
      </c>
      <c r="I396" s="522" t="s">
        <v>3430</v>
      </c>
      <c r="J396" s="498" t="s">
        <v>3431</v>
      </c>
      <c r="L396" s="701"/>
    </row>
    <row r="397" spans="1:12" ht="15" customHeight="1" x14ac:dyDescent="0.3">
      <c r="A397" s="699"/>
      <c r="B397" s="633"/>
      <c r="C397" s="633"/>
      <c r="D397" s="633"/>
      <c r="E397" s="643"/>
      <c r="F397" s="643"/>
      <c r="G397" s="643"/>
      <c r="H397" s="643"/>
      <c r="I397" s="524"/>
      <c r="J397" s="500"/>
      <c r="L397" s="701"/>
    </row>
    <row r="398" spans="1:12" ht="15" customHeight="1" x14ac:dyDescent="0.3">
      <c r="A398" s="700"/>
      <c r="B398" s="635"/>
      <c r="C398" s="635"/>
      <c r="D398" s="635"/>
      <c r="E398" s="644"/>
      <c r="F398" s="643"/>
      <c r="G398" s="644"/>
      <c r="H398" s="644"/>
      <c r="I398" s="524"/>
      <c r="J398" s="500"/>
      <c r="L398" s="701"/>
    </row>
    <row r="399" spans="1:12" ht="15" customHeight="1" x14ac:dyDescent="0.3">
      <c r="A399" s="109">
        <f>Sheet1!A373</f>
        <v>155099141500</v>
      </c>
      <c r="B399" s="626" t="str">
        <f>IFERROR(VLOOKUP(A399,Sheet1!$A$4:$H$2722,5,0),"-")</f>
        <v>Profil pt. curburi Vertebra G 75 ( CW 75</v>
      </c>
      <c r="C399" s="627" t="e">
        <f>VLOOKUP(#REF!,Sheet1!$A$4:$H$2722,7,1)</f>
        <v>#REF!</v>
      </c>
      <c r="D399" s="628" t="e">
        <f>VLOOKUP(#REF!,Sheet1!$A$4:$H$2722,7,1)</f>
        <v>#REF!</v>
      </c>
      <c r="E399" s="30" t="str">
        <f>IFERROR(VLOOKUP(A399,Sheet1!$A$4:$N$2722,7,1),"-")</f>
        <v xml:space="preserve">ml </v>
      </c>
      <c r="F399" s="232">
        <f>IFERROR(VLOOKUP(A399,Sheet1!$A$4:$N$2722,9,1),"-")</f>
        <v>0.6</v>
      </c>
      <c r="G399" s="233">
        <f>IFERROR(VLOOKUP(A399,Sheet1!$A$4:$N$2722,10,1),"-")</f>
        <v>75</v>
      </c>
      <c r="H399" s="234">
        <f>IFERROR(VLOOKUP(A399,Sheet1!$A$4:$N$2722,11,1),"-")</f>
        <v>20000</v>
      </c>
      <c r="I399" s="128">
        <f>IFERROR(VLOOKUP($A399,Sheet1!$A$4:$H$2722,8,1),"-")</f>
        <v>42</v>
      </c>
      <c r="J399" s="26">
        <f>I399-(I399*Cuprins!$H$14)</f>
        <v>42</v>
      </c>
      <c r="L399" s="701"/>
    </row>
    <row r="400" spans="1:12" ht="15" customHeight="1" x14ac:dyDescent="0.3">
      <c r="A400" s="107" t="s">
        <v>2994</v>
      </c>
      <c r="B400" s="593" t="str">
        <f>IFERROR(VLOOKUP(A400,Sheet1!$A$4:$H$2722,5,0),"-")</f>
        <v>-</v>
      </c>
      <c r="C400" s="593" t="e">
        <f>VLOOKUP(#REF!,Sheet1!$A$4:$H$2722,7,1)</f>
        <v>#REF!</v>
      </c>
      <c r="D400" s="593" t="e">
        <f>VLOOKUP(#REF!,Sheet1!$A$4:$H$2722,7,1)</f>
        <v>#REF!</v>
      </c>
      <c r="E400" s="20" t="str">
        <f>IFERROR(VLOOKUP(A400,Sheet1!$A$4:$N$2722,7,1),"-")</f>
        <v>-</v>
      </c>
      <c r="F400" s="38" t="str">
        <f>IFERROR(VLOOKUP(A400,Sheet1!$A$4:$N$2722,9,1),"-")</f>
        <v>-</v>
      </c>
      <c r="G400" s="38" t="str">
        <f>IFERROR(VLOOKUP(A400,Sheet1!$A$4:$N$2722,10,1),"-")</f>
        <v>-</v>
      </c>
      <c r="H400" s="38" t="str">
        <f>IFERROR(VLOOKUP(A400,Sheet1!$A$4:$N$2722,11,1),"-")</f>
        <v>-</v>
      </c>
      <c r="I400" s="129" t="str">
        <f>IFERROR(VLOOKUP($A400,Sheet1!$A$4:$H$2722,8,1),"-")</f>
        <v>-</v>
      </c>
      <c r="J400" s="25" t="str">
        <f>IFERROR(VLOOKUP($A400,Sheet1!$A$4:$H$2722,8,1),"-")</f>
        <v>-</v>
      </c>
      <c r="L400" s="701"/>
    </row>
    <row r="401" spans="1:12" ht="15" customHeight="1" x14ac:dyDescent="0.3">
      <c r="A401" s="105" t="s">
        <v>2994</v>
      </c>
      <c r="B401" s="594" t="str">
        <f>IFERROR(VLOOKUP(A401,Sheet1!$A$4:$H$2722,5,0),"-")</f>
        <v>-</v>
      </c>
      <c r="C401" s="595" t="e">
        <f>VLOOKUP(#REF!,Sheet1!$A$4:$H$2722,7,1)</f>
        <v>#REF!</v>
      </c>
      <c r="D401" s="596" t="e">
        <f>VLOOKUP(#REF!,Sheet1!$A$4:$H$2722,7,1)</f>
        <v>#REF!</v>
      </c>
      <c r="E401" s="31" t="str">
        <f>IFERROR(VLOOKUP(A401,Sheet1!$A$4:$N$2722,7,1),"-")</f>
        <v>-</v>
      </c>
      <c r="F401" s="39" t="str">
        <f>IFERROR(VLOOKUP(A401,Sheet1!$A$4:$N$2722,9,1),"-")</f>
        <v>-</v>
      </c>
      <c r="G401" s="58" t="str">
        <f>IFERROR(VLOOKUP(A401,Sheet1!$A$4:$N$2722,10,1),"-")</f>
        <v>-</v>
      </c>
      <c r="H401" s="39" t="str">
        <f>IFERROR(VLOOKUP(A401,Sheet1!$A$4:$N$2722,11,1),"-")</f>
        <v>-</v>
      </c>
      <c r="I401" s="130" t="str">
        <f>IFERROR(VLOOKUP($A401,Sheet1!$A$4:$H$2722,8,1),"-")</f>
        <v>-</v>
      </c>
      <c r="J401" s="26" t="str">
        <f>IFERROR(VLOOKUP($A401,Sheet1!$A$4:$H$2722,8,1),"-")</f>
        <v>-</v>
      </c>
      <c r="L401" s="701"/>
    </row>
    <row r="402" spans="1:12" ht="15" customHeight="1" x14ac:dyDescent="0.3">
      <c r="A402" s="108" t="s">
        <v>2994</v>
      </c>
      <c r="B402" s="609" t="str">
        <f>IFERROR(VLOOKUP(A402,Sheet1!$A$4:$H$2722,5,0),"-")</f>
        <v>-</v>
      </c>
      <c r="C402" s="609" t="e">
        <f>VLOOKUP(#REF!,Sheet1!$A$4:$H$2722,7,1)</f>
        <v>#REF!</v>
      </c>
      <c r="D402" s="609" t="e">
        <f>VLOOKUP(#REF!,Sheet1!$A$4:$H$2722,7,1)</f>
        <v>#REF!</v>
      </c>
      <c r="E402" s="27" t="str">
        <f>IFERROR(VLOOKUP(A402,Sheet1!$A$4:$N$2722,7,1),"-")</f>
        <v>-</v>
      </c>
      <c r="F402" s="35" t="str">
        <f>IFERROR(VLOOKUP(A402,Sheet1!$A$4:$N$2722,9,1),"-")</f>
        <v>-</v>
      </c>
      <c r="G402" s="35" t="str">
        <f>IFERROR(VLOOKUP(A402,Sheet1!$A$4:$N$2722,10,1),"-")</f>
        <v>-</v>
      </c>
      <c r="H402" s="35" t="str">
        <f>IFERROR(VLOOKUP(A402,Sheet1!$A$4:$N$2722,11,1),"-")</f>
        <v>-</v>
      </c>
      <c r="I402" s="131" t="str">
        <f>IFERROR(VLOOKUP($A402,Sheet1!$A$4:$H$2722,8,1),"-")</f>
        <v>-</v>
      </c>
      <c r="J402" s="29" t="str">
        <f>IFERROR(VLOOKUP($A402,Sheet1!$A$4:$H$2722,8,1),"-")</f>
        <v>-</v>
      </c>
      <c r="L402" s="701"/>
    </row>
    <row r="403" spans="1:12" ht="15" customHeight="1" x14ac:dyDescent="0.3">
      <c r="L403" s="701"/>
    </row>
    <row r="404" spans="1:12" ht="15" customHeight="1" x14ac:dyDescent="0.3">
      <c r="L404" s="701"/>
    </row>
    <row r="405" spans="1:12" ht="15" customHeight="1" x14ac:dyDescent="0.3">
      <c r="L405" s="701"/>
    </row>
    <row r="406" spans="1:12" ht="15" customHeight="1" x14ac:dyDescent="0.3">
      <c r="L406" s="701"/>
    </row>
    <row r="407" spans="1:12" ht="15" customHeight="1" x14ac:dyDescent="0.3">
      <c r="L407" s="701"/>
    </row>
    <row r="408" spans="1:12" ht="15" customHeight="1" x14ac:dyDescent="0.3">
      <c r="L408" s="701"/>
    </row>
    <row r="409" spans="1:12" ht="15" customHeight="1" x14ac:dyDescent="0.3">
      <c r="L409" s="701"/>
    </row>
    <row r="410" spans="1:12" ht="15" customHeight="1" x14ac:dyDescent="0.3">
      <c r="L410" s="701"/>
    </row>
    <row r="411" spans="1:12" ht="15" customHeight="1" x14ac:dyDescent="0.3">
      <c r="L411" s="701"/>
    </row>
    <row r="412" spans="1:12" ht="15" customHeight="1" x14ac:dyDescent="0.3">
      <c r="L412" s="701"/>
    </row>
    <row r="413" spans="1:12" ht="15" customHeight="1" x14ac:dyDescent="0.3">
      <c r="L413" s="701"/>
    </row>
    <row r="414" spans="1:12" ht="15" customHeight="1" x14ac:dyDescent="0.3">
      <c r="L414" s="701"/>
    </row>
    <row r="415" spans="1:12" ht="15" customHeight="1" x14ac:dyDescent="0.3">
      <c r="L415" s="701"/>
    </row>
    <row r="416" spans="1:12" ht="15" customHeight="1" x14ac:dyDescent="0.3">
      <c r="L416" s="701"/>
    </row>
    <row r="417" spans="1:12" ht="15" customHeight="1" x14ac:dyDescent="0.3">
      <c r="L417" s="701"/>
    </row>
    <row r="418" spans="1:12" ht="15" customHeight="1" x14ac:dyDescent="0.3">
      <c r="L418" s="702" t="s">
        <v>3091</v>
      </c>
    </row>
    <row r="419" spans="1:12" ht="15" customHeight="1" thickBot="1" x14ac:dyDescent="0.35">
      <c r="L419" s="702"/>
    </row>
    <row r="420" spans="1:12" ht="15" customHeight="1" x14ac:dyDescent="0.3">
      <c r="A420" s="658"/>
      <c r="B420" s="661" t="s">
        <v>3498</v>
      </c>
      <c r="C420" s="661"/>
      <c r="D420" s="661"/>
      <c r="E420" s="661"/>
      <c r="F420" s="661"/>
      <c r="G420" s="661"/>
      <c r="H420" s="661"/>
      <c r="I420" s="661"/>
      <c r="J420" s="664"/>
      <c r="L420" s="702"/>
    </row>
    <row r="421" spans="1:12" ht="15" customHeight="1" x14ac:dyDescent="0.3">
      <c r="A421" s="659"/>
      <c r="B421" s="662"/>
      <c r="C421" s="662"/>
      <c r="D421" s="662"/>
      <c r="E421" s="662"/>
      <c r="F421" s="662"/>
      <c r="G421" s="662"/>
      <c r="H421" s="662"/>
      <c r="I421" s="662"/>
      <c r="J421" s="665"/>
      <c r="L421" s="702"/>
    </row>
    <row r="422" spans="1:12" ht="15" customHeight="1" thickBot="1" x14ac:dyDescent="0.35">
      <c r="A422" s="660"/>
      <c r="B422" s="663"/>
      <c r="C422" s="663"/>
      <c r="D422" s="663"/>
      <c r="E422" s="663"/>
      <c r="F422" s="663"/>
      <c r="G422" s="663"/>
      <c r="H422" s="663"/>
      <c r="I422" s="663"/>
      <c r="J422" s="666"/>
      <c r="L422" s="702"/>
    </row>
    <row r="423" spans="1:12" ht="15" customHeight="1" x14ac:dyDescent="0.3">
      <c r="A423" s="1"/>
      <c r="B423" s="209"/>
      <c r="C423" s="4"/>
      <c r="D423" s="4"/>
      <c r="E423" s="4"/>
      <c r="F423" s="4"/>
      <c r="G423" s="4"/>
      <c r="H423" s="5"/>
      <c r="I423" s="138"/>
      <c r="J423" s="3"/>
      <c r="L423" s="702"/>
    </row>
    <row r="424" spans="1:12" ht="15" customHeight="1" x14ac:dyDescent="0.3">
      <c r="A424" s="667"/>
      <c r="B424" s="669" t="s">
        <v>3500</v>
      </c>
      <c r="C424" s="669"/>
      <c r="D424" s="669"/>
      <c r="E424" s="669"/>
      <c r="F424" s="669"/>
      <c r="G424" s="669"/>
      <c r="H424" s="669"/>
      <c r="I424" s="671"/>
      <c r="J424" s="672"/>
      <c r="L424" s="702"/>
    </row>
    <row r="425" spans="1:12" ht="15" customHeight="1" x14ac:dyDescent="0.3">
      <c r="A425" s="668"/>
      <c r="B425" s="670"/>
      <c r="C425" s="670"/>
      <c r="D425" s="670"/>
      <c r="E425" s="670"/>
      <c r="F425" s="670"/>
      <c r="G425" s="670"/>
      <c r="H425" s="670"/>
      <c r="I425" s="673"/>
      <c r="J425" s="674"/>
      <c r="L425" s="702"/>
    </row>
    <row r="426" spans="1:12" ht="15" customHeight="1" x14ac:dyDescent="0.3">
      <c r="A426" s="698" t="s">
        <v>2989</v>
      </c>
      <c r="B426" s="631" t="s">
        <v>2996</v>
      </c>
      <c r="C426" s="631"/>
      <c r="D426" s="631"/>
      <c r="E426" s="642" t="s">
        <v>3035</v>
      </c>
      <c r="F426" s="642" t="s">
        <v>2991</v>
      </c>
      <c r="G426" s="642" t="s">
        <v>2990</v>
      </c>
      <c r="H426" s="642" t="s">
        <v>3010</v>
      </c>
      <c r="I426" s="522" t="s">
        <v>3430</v>
      </c>
      <c r="J426" s="498" t="s">
        <v>3431</v>
      </c>
      <c r="L426" s="702"/>
    </row>
    <row r="427" spans="1:12" ht="15" customHeight="1" x14ac:dyDescent="0.3">
      <c r="A427" s="699"/>
      <c r="B427" s="633"/>
      <c r="C427" s="633"/>
      <c r="D427" s="633"/>
      <c r="E427" s="643"/>
      <c r="F427" s="643"/>
      <c r="G427" s="643"/>
      <c r="H427" s="643"/>
      <c r="I427" s="524"/>
      <c r="J427" s="500"/>
      <c r="L427" s="702"/>
    </row>
    <row r="428" spans="1:12" ht="15" customHeight="1" x14ac:dyDescent="0.3">
      <c r="A428" s="700"/>
      <c r="B428" s="635"/>
      <c r="C428" s="635"/>
      <c r="D428" s="635"/>
      <c r="E428" s="644"/>
      <c r="F428" s="643"/>
      <c r="G428" s="644"/>
      <c r="H428" s="644"/>
      <c r="I428" s="524"/>
      <c r="J428" s="500"/>
      <c r="L428" s="702"/>
    </row>
    <row r="429" spans="1:12" ht="15" customHeight="1" x14ac:dyDescent="0.3">
      <c r="A429" s="109">
        <f>Sheet1!A240</f>
        <v>153006130000</v>
      </c>
      <c r="B429" s="626" t="str">
        <f>IFERROR(VLOOKUP(A429,Sheet1!$A$4:$H$2722,5,0),"-")</f>
        <v>Profil CD 60/06/3000 Intraprofil</v>
      </c>
      <c r="C429" s="627" t="e">
        <f>VLOOKUP(#REF!,Sheet1!$A$4:$H$2722,7,1)</f>
        <v>#REF!</v>
      </c>
      <c r="D429" s="628" t="e">
        <f>VLOOKUP(#REF!,Sheet1!$A$4:$H$2722,7,1)</f>
        <v>#REF!</v>
      </c>
      <c r="E429" s="30" t="str">
        <f>IFERROR(VLOOKUP(A429,Sheet1!$A$4:$N$2722,7,1),"-")</f>
        <v xml:space="preserve">ml </v>
      </c>
      <c r="F429" s="58">
        <f>IFERROR(VLOOKUP(A429,Sheet1!$A$4:$N$2722,9,1),"-")</f>
        <v>0.6</v>
      </c>
      <c r="G429" s="60">
        <f>IFERROR(VLOOKUP(A429,Sheet1!$A$4:$N$2722,10,1),"-")</f>
        <v>60</v>
      </c>
      <c r="H429" s="46">
        <f>IFERROR(VLOOKUP(A429,Sheet1!$A$4:$N$2722,11,1),"-")</f>
        <v>3000</v>
      </c>
      <c r="I429" s="128">
        <f>IFERROR(VLOOKUP($A429,Sheet1!$A$4:$H$2722,8,1),"-")</f>
        <v>4.04</v>
      </c>
      <c r="J429" s="26">
        <f>I429-(I429*Cuprins!$H$14)</f>
        <v>4.04</v>
      </c>
      <c r="K429" s="8"/>
      <c r="L429" s="702"/>
    </row>
    <row r="430" spans="1:12" ht="15" customHeight="1" x14ac:dyDescent="0.3">
      <c r="A430" s="107">
        <f>Sheet1!A241</f>
        <v>153006140000</v>
      </c>
      <c r="B430" s="593" t="str">
        <f>IFERROR(VLOOKUP(A430,Sheet1!$A$4:$H$2722,5,0),"-")</f>
        <v>Profil CD 60/06/4000 Intraprofil</v>
      </c>
      <c r="C430" s="593" t="e">
        <f>VLOOKUP(#REF!,Sheet1!$A$4:$H$2722,7,1)</f>
        <v>#REF!</v>
      </c>
      <c r="D430" s="593" t="e">
        <f>VLOOKUP(#REF!,Sheet1!$A$4:$H$2722,7,1)</f>
        <v>#REF!</v>
      </c>
      <c r="E430" s="20" t="str">
        <f>IFERROR(VLOOKUP(A430,Sheet1!$A$4:$N$2722,7,1),"-")</f>
        <v xml:space="preserve">ml </v>
      </c>
      <c r="F430" s="38">
        <f>IFERROR(VLOOKUP(A430,Sheet1!$A$4:$N$2722,9,1),"-")</f>
        <v>0.6</v>
      </c>
      <c r="G430" s="38">
        <f>IFERROR(VLOOKUP(A430,Sheet1!$A$4:$N$2722,10,1),"-")</f>
        <v>60</v>
      </c>
      <c r="H430" s="38">
        <f>IFERROR(VLOOKUP(A430,Sheet1!$A$4:$N$2722,11,1),"-")</f>
        <v>4000</v>
      </c>
      <c r="I430" s="129">
        <f>IFERROR(VLOOKUP($A430,Sheet1!$A$4:$H$2722,8,1),"-")</f>
        <v>4.04</v>
      </c>
      <c r="J430" s="25">
        <f>I430-(I430*Cuprins!$H$14)</f>
        <v>4.04</v>
      </c>
      <c r="K430" s="8"/>
      <c r="L430" s="702"/>
    </row>
    <row r="431" spans="1:12" ht="15" customHeight="1" x14ac:dyDescent="0.3">
      <c r="A431" s="105">
        <f>Sheet1!A242</f>
        <v>153006230000</v>
      </c>
      <c r="B431" s="594" t="str">
        <f>IFERROR(VLOOKUP(A431,Sheet1!$A$4:$H$2722,5,0),"-")</f>
        <v>Profil UD 28/06/3000 Intraprofil</v>
      </c>
      <c r="C431" s="595" t="e">
        <f>VLOOKUP(#REF!,Sheet1!$A$4:$H$2722,7,1)</f>
        <v>#REF!</v>
      </c>
      <c r="D431" s="596" t="e">
        <f>VLOOKUP(#REF!,Sheet1!$A$4:$H$2722,7,1)</f>
        <v>#REF!</v>
      </c>
      <c r="E431" s="31" t="str">
        <f>IFERROR(VLOOKUP(A431,Sheet1!$A$4:$N$2722,7,1),"-")</f>
        <v xml:space="preserve">ml </v>
      </c>
      <c r="F431" s="39">
        <f>IFERROR(VLOOKUP(A431,Sheet1!$A$4:$N$2722,9,1),"-")</f>
        <v>0.6</v>
      </c>
      <c r="G431" s="58">
        <f>IFERROR(VLOOKUP(A431,Sheet1!$A$4:$N$2722,10,1),"-")</f>
        <v>28</v>
      </c>
      <c r="H431" s="39">
        <f>IFERROR(VLOOKUP(A431,Sheet1!$A$4:$N$2722,11,1),"-")</f>
        <v>3000</v>
      </c>
      <c r="I431" s="130">
        <f>IFERROR(VLOOKUP($A431,Sheet1!$A$4:$H$2722,8,1),"-")</f>
        <v>2.71</v>
      </c>
      <c r="J431" s="26">
        <f>I431-(I431*Cuprins!$H$14)</f>
        <v>2.71</v>
      </c>
      <c r="L431" s="702"/>
    </row>
    <row r="432" spans="1:12" ht="15" customHeight="1" x14ac:dyDescent="0.3">
      <c r="A432" s="107">
        <f>Sheet1!A243</f>
        <v>153006240000</v>
      </c>
      <c r="B432" s="593" t="str">
        <f>IFERROR(VLOOKUP(A432,Sheet1!$A$4:$H$2722,5,0),"-")</f>
        <v>Profil UD 28/06/4000 Intraprofil</v>
      </c>
      <c r="C432" s="593" t="e">
        <f>VLOOKUP(#REF!,Sheet1!$A$4:$H$2722,7,1)</f>
        <v>#REF!</v>
      </c>
      <c r="D432" s="593" t="e">
        <f>VLOOKUP(#REF!,Sheet1!$A$4:$H$2722,7,1)</f>
        <v>#REF!</v>
      </c>
      <c r="E432" s="20" t="str">
        <f>IFERROR(VLOOKUP(A432,Sheet1!$A$4:$N$2722,7,1),"-")</f>
        <v xml:space="preserve">ml </v>
      </c>
      <c r="F432" s="38">
        <f>IFERROR(VLOOKUP(A432,Sheet1!$A$4:$N$2722,9,1),"-")</f>
        <v>0.6</v>
      </c>
      <c r="G432" s="38">
        <f>IFERROR(VLOOKUP(A432,Sheet1!$A$4:$N$2722,10,1),"-")</f>
        <v>28</v>
      </c>
      <c r="H432" s="38">
        <f>IFERROR(VLOOKUP(A432,Sheet1!$A$4:$N$2722,11,1),"-")</f>
        <v>4000</v>
      </c>
      <c r="I432" s="129">
        <f>IFERROR(VLOOKUP($A432,Sheet1!$A$4:$H$2722,8,1),"-")</f>
        <v>2.71</v>
      </c>
      <c r="J432" s="25">
        <f>I432-(I432*Cuprins!$H$14)</f>
        <v>2.71</v>
      </c>
      <c r="L432" s="702"/>
    </row>
    <row r="433" spans="1:12" ht="15" customHeight="1" x14ac:dyDescent="0.3">
      <c r="A433" s="105">
        <f>Sheet1!A244</f>
        <v>153006330000</v>
      </c>
      <c r="B433" s="594" t="str">
        <f>IFERROR(VLOOKUP(A433,Sheet1!$A$4:$H$2722,5,0),"-")</f>
        <v>Profil CW 50/06/3000 Intraprofil</v>
      </c>
      <c r="C433" s="595" t="e">
        <f>VLOOKUP(#REF!,Sheet1!$A$4:$H$2722,7,1)</f>
        <v>#REF!</v>
      </c>
      <c r="D433" s="596" t="e">
        <f>VLOOKUP(#REF!,Sheet1!$A$4:$H$2722,7,1)</f>
        <v>#REF!</v>
      </c>
      <c r="E433" s="31" t="str">
        <f>IFERROR(VLOOKUP(A433,Sheet1!$A$4:$N$2722,7,1),"-")</f>
        <v xml:space="preserve">ml </v>
      </c>
      <c r="F433" s="39">
        <f>IFERROR(VLOOKUP(A433,Sheet1!$A$4:$N$2722,9,1),"-")</f>
        <v>0.6</v>
      </c>
      <c r="G433" s="58">
        <f>IFERROR(VLOOKUP(A433,Sheet1!$A$4:$N$2722,10,1),"-")</f>
        <v>50</v>
      </c>
      <c r="H433" s="39">
        <f>IFERROR(VLOOKUP(A433,Sheet1!$A$4:$N$2722,11,1),"-")</f>
        <v>3000</v>
      </c>
      <c r="I433" s="130">
        <f>IFERROR(VLOOKUP($A433,Sheet1!$A$4:$H$2722,8,1),"-")</f>
        <v>4.99</v>
      </c>
      <c r="J433" s="26">
        <f>I433-(I433*Cuprins!$H$14)</f>
        <v>4.99</v>
      </c>
      <c r="L433" s="494">
        <f>L381+1</f>
        <v>30</v>
      </c>
    </row>
    <row r="434" spans="1:12" ht="15" customHeight="1" x14ac:dyDescent="0.3">
      <c r="A434" s="107">
        <f>Sheet1!A245</f>
        <v>153006340000</v>
      </c>
      <c r="B434" s="593" t="str">
        <f>IFERROR(VLOOKUP(A434,Sheet1!$A$4:$H$2722,5,0),"-")</f>
        <v>Profil CW 50/06/4000 Intraprofil</v>
      </c>
      <c r="C434" s="593" t="e">
        <f>VLOOKUP(#REF!,Sheet1!$A$4:$H$2722,7,1)</f>
        <v>#REF!</v>
      </c>
      <c r="D434" s="593" t="e">
        <f>VLOOKUP(#REF!,Sheet1!$A$4:$H$2722,7,1)</f>
        <v>#REF!</v>
      </c>
      <c r="E434" s="20" t="str">
        <f>IFERROR(VLOOKUP(A434,Sheet1!$A$4:$N$2722,7,1),"-")</f>
        <v xml:space="preserve">ml </v>
      </c>
      <c r="F434" s="38">
        <f>IFERROR(VLOOKUP(A434,Sheet1!$A$4:$N$2722,9,1),"-")</f>
        <v>0.6</v>
      </c>
      <c r="G434" s="38">
        <f>IFERROR(VLOOKUP(A434,Sheet1!$A$4:$N$2722,10,1),"-")</f>
        <v>50</v>
      </c>
      <c r="H434" s="38">
        <f>IFERROR(VLOOKUP(A434,Sheet1!$A$4:$N$2722,11,1),"-")</f>
        <v>4000</v>
      </c>
      <c r="I434" s="129">
        <f>IFERROR(VLOOKUP($A434,Sheet1!$A$4:$H$2722,8,1),"-")</f>
        <v>4.99</v>
      </c>
      <c r="J434" s="25">
        <f>I434-(I434*Cuprins!$H$14)</f>
        <v>4.99</v>
      </c>
      <c r="L434" s="494"/>
    </row>
    <row r="435" spans="1:12" ht="15" customHeight="1" x14ac:dyDescent="0.3">
      <c r="A435" s="105">
        <f>Sheet1!A246</f>
        <v>153006430000</v>
      </c>
      <c r="B435" s="594" t="str">
        <f>IFERROR(VLOOKUP(A435,Sheet1!$A$4:$H$2722,5,0),"-")</f>
        <v>Profil CW 75/06/3000 Intraprofil</v>
      </c>
      <c r="C435" s="595" t="e">
        <f>VLOOKUP(#REF!,Sheet1!$A$4:$H$2722,7,1)</f>
        <v>#REF!</v>
      </c>
      <c r="D435" s="596" t="e">
        <f>VLOOKUP(#REF!,Sheet1!$A$4:$H$2722,7,1)</f>
        <v>#REF!</v>
      </c>
      <c r="E435" s="31" t="str">
        <f>IFERROR(VLOOKUP(A435,Sheet1!$A$4:$N$2722,7,1),"-")</f>
        <v xml:space="preserve">ml </v>
      </c>
      <c r="F435" s="39">
        <f>IFERROR(VLOOKUP(A435,Sheet1!$A$4:$N$2722,9,1),"-")</f>
        <v>0.6</v>
      </c>
      <c r="G435" s="58">
        <f>IFERROR(VLOOKUP(A435,Sheet1!$A$4:$N$2722,10,1),"-")</f>
        <v>75</v>
      </c>
      <c r="H435" s="39">
        <f>IFERROR(VLOOKUP(A435,Sheet1!$A$4:$N$2722,11,1),"-")</f>
        <v>3000</v>
      </c>
      <c r="I435" s="130">
        <f>IFERROR(VLOOKUP($A435,Sheet1!$A$4:$H$2722,8,1),"-")</f>
        <v>5.81</v>
      </c>
      <c r="J435" s="26">
        <f>I435-(I435*Cuprins!$H$14)</f>
        <v>5.81</v>
      </c>
      <c r="L435" s="701" t="s">
        <v>3001</v>
      </c>
    </row>
    <row r="436" spans="1:12" ht="15" customHeight="1" x14ac:dyDescent="0.3">
      <c r="A436" s="107">
        <f>Sheet1!A247</f>
        <v>153006440000</v>
      </c>
      <c r="B436" s="593" t="str">
        <f>IFERROR(VLOOKUP(A436,Sheet1!$A$4:$H$2722,5,0),"-")</f>
        <v>Profil CW 75/06/4000 Intraprofil</v>
      </c>
      <c r="C436" s="593" t="e">
        <f>VLOOKUP(#REF!,Sheet1!$A$4:$H$2722,7,1)</f>
        <v>#REF!</v>
      </c>
      <c r="D436" s="593" t="e">
        <f>VLOOKUP(#REF!,Sheet1!$A$4:$H$2722,7,1)</f>
        <v>#REF!</v>
      </c>
      <c r="E436" s="20" t="str">
        <f>IFERROR(VLOOKUP(A436,Sheet1!$A$4:$N$2722,7,1),"-")</f>
        <v xml:space="preserve">ml </v>
      </c>
      <c r="F436" s="38">
        <f>IFERROR(VLOOKUP(A436,Sheet1!$A$4:$N$2722,9,1),"-")</f>
        <v>0.6</v>
      </c>
      <c r="G436" s="38">
        <f>IFERROR(VLOOKUP(A436,Sheet1!$A$4:$N$2722,10,1),"-")</f>
        <v>75</v>
      </c>
      <c r="H436" s="38">
        <f>IFERROR(VLOOKUP(A436,Sheet1!$A$4:$N$2722,11,1),"-")</f>
        <v>4000</v>
      </c>
      <c r="I436" s="129">
        <f>IFERROR(VLOOKUP($A436,Sheet1!$A$4:$H$2722,8,1),"-")</f>
        <v>5.81</v>
      </c>
      <c r="J436" s="25">
        <f>I436-(I436*Cuprins!$H$14)</f>
        <v>5.81</v>
      </c>
      <c r="K436" s="7"/>
      <c r="L436" s="701"/>
    </row>
    <row r="437" spans="1:12" ht="15" customHeight="1" x14ac:dyDescent="0.3">
      <c r="A437" s="105">
        <f>Sheet1!A248</f>
        <v>153006530000</v>
      </c>
      <c r="B437" s="594" t="str">
        <f>IFERROR(VLOOKUP(A437,Sheet1!$A$4:$H$2722,5,0),"-")</f>
        <v>Profil CW 100/06/3000 Intraprofil</v>
      </c>
      <c r="C437" s="595" t="e">
        <f>VLOOKUP(#REF!,Sheet1!$A$4:$H$2722,7,1)</f>
        <v>#REF!</v>
      </c>
      <c r="D437" s="596" t="e">
        <f>VLOOKUP(#REF!,Sheet1!$A$4:$H$2722,7,1)</f>
        <v>#REF!</v>
      </c>
      <c r="E437" s="31" t="str">
        <f>IFERROR(VLOOKUP(A437,Sheet1!$A$4:$N$2722,7,1),"-")</f>
        <v xml:space="preserve">ml </v>
      </c>
      <c r="F437" s="39">
        <f>IFERROR(VLOOKUP(A437,Sheet1!$A$4:$N$2722,9,1),"-")</f>
        <v>0.6</v>
      </c>
      <c r="G437" s="58">
        <f>IFERROR(VLOOKUP(A437,Sheet1!$A$4:$N$2722,10,1),"-")</f>
        <v>100</v>
      </c>
      <c r="H437" s="39">
        <f>IFERROR(VLOOKUP(A437,Sheet1!$A$4:$N$2722,11,1),"-")</f>
        <v>3000</v>
      </c>
      <c r="I437" s="130">
        <f>IFERROR(VLOOKUP($A437,Sheet1!$A$4:$H$2722,8,1),"-")</f>
        <v>6.65</v>
      </c>
      <c r="J437" s="26">
        <f>I437-(I437*Cuprins!$H$14)</f>
        <v>6.65</v>
      </c>
      <c r="K437" s="9"/>
      <c r="L437" s="701"/>
    </row>
    <row r="438" spans="1:12" ht="15" customHeight="1" x14ac:dyDescent="0.3">
      <c r="A438" s="107">
        <f>Sheet1!A249</f>
        <v>153006540000</v>
      </c>
      <c r="B438" s="593" t="str">
        <f>IFERROR(VLOOKUP(A438,Sheet1!$A$4:$H$2722,5,0),"-")</f>
        <v>Profil CW 100/06/4000 Intraprofil</v>
      </c>
      <c r="C438" s="593" t="e">
        <f>VLOOKUP(#REF!,Sheet1!$A$4:$H$2722,7,1)</f>
        <v>#REF!</v>
      </c>
      <c r="D438" s="593" t="e">
        <f>VLOOKUP(#REF!,Sheet1!$A$4:$H$2722,7,1)</f>
        <v>#REF!</v>
      </c>
      <c r="E438" s="20" t="str">
        <f>IFERROR(VLOOKUP(A438,Sheet1!$A$4:$N$2722,7,1),"-")</f>
        <v xml:space="preserve">ml </v>
      </c>
      <c r="F438" s="38">
        <f>IFERROR(VLOOKUP(A438,Sheet1!$A$4:$N$2722,9,1),"-")</f>
        <v>0.6</v>
      </c>
      <c r="G438" s="38">
        <f>IFERROR(VLOOKUP(A438,Sheet1!$A$4:$N$2722,10,1),"-")</f>
        <v>100</v>
      </c>
      <c r="H438" s="38">
        <f>IFERROR(VLOOKUP(A438,Sheet1!$A$4:$N$2722,11,1),"-")</f>
        <v>4000</v>
      </c>
      <c r="I438" s="129">
        <f>IFERROR(VLOOKUP($A438,Sheet1!$A$4:$H$2722,8,1),"-")</f>
        <v>6.65</v>
      </c>
      <c r="J438" s="25">
        <f>I438-(I438*Cuprins!$H$14)</f>
        <v>6.65</v>
      </c>
      <c r="L438" s="701"/>
    </row>
    <row r="439" spans="1:12" ht="15" customHeight="1" x14ac:dyDescent="0.3">
      <c r="A439" s="105">
        <f>Sheet1!A250</f>
        <v>153006630000</v>
      </c>
      <c r="B439" s="594" t="str">
        <f>IFERROR(VLOOKUP(A439,Sheet1!$A$4:$H$2722,5,0),"-")</f>
        <v>Profil UW 50/06/3000 Intraprofil</v>
      </c>
      <c r="C439" s="595" t="e">
        <f>VLOOKUP(#REF!,Sheet1!$A$4:$H$2722,7,1)</f>
        <v>#REF!</v>
      </c>
      <c r="D439" s="596" t="e">
        <f>VLOOKUP(#REF!,Sheet1!$A$4:$H$2722,7,1)</f>
        <v>#REF!</v>
      </c>
      <c r="E439" s="31" t="str">
        <f>IFERROR(VLOOKUP(A439,Sheet1!$A$4:$N$2722,7,1),"-")</f>
        <v xml:space="preserve">ml </v>
      </c>
      <c r="F439" s="39">
        <f>IFERROR(VLOOKUP(A439,Sheet1!$A$4:$N$2722,9,1),"-")</f>
        <v>0.6</v>
      </c>
      <c r="G439" s="58">
        <f>IFERROR(VLOOKUP(A439,Sheet1!$A$4:$N$2722,10,1),"-")</f>
        <v>50</v>
      </c>
      <c r="H439" s="39">
        <f>IFERROR(VLOOKUP(A439,Sheet1!$A$4:$N$2722,11,1),"-")</f>
        <v>3000</v>
      </c>
      <c r="I439" s="130">
        <f>IFERROR(VLOOKUP($A439,Sheet1!$A$4:$H$2722,8,1),"-")</f>
        <v>4.1500000000000004</v>
      </c>
      <c r="J439" s="26">
        <f>I439-(I439*Cuprins!$H$14)</f>
        <v>4.1500000000000004</v>
      </c>
      <c r="K439" s="9"/>
      <c r="L439" s="701"/>
    </row>
    <row r="440" spans="1:12" ht="15" customHeight="1" x14ac:dyDescent="0.3">
      <c r="A440" s="107">
        <f>Sheet1!A251</f>
        <v>153006640000</v>
      </c>
      <c r="B440" s="593" t="str">
        <f>IFERROR(VLOOKUP(A440,Sheet1!$A$4:$H$2722,5,0),"-")</f>
        <v>Profil UW 50/06/4000 Intraprofil</v>
      </c>
      <c r="C440" s="593" t="e">
        <f>VLOOKUP(#REF!,Sheet1!$A$4:$H$2722,7,1)</f>
        <v>#REF!</v>
      </c>
      <c r="D440" s="593" t="e">
        <f>VLOOKUP(#REF!,Sheet1!$A$4:$H$2722,7,1)</f>
        <v>#REF!</v>
      </c>
      <c r="E440" s="20" t="str">
        <f>IFERROR(VLOOKUP(A440,Sheet1!$A$4:$N$2722,7,1),"-")</f>
        <v xml:space="preserve">ml </v>
      </c>
      <c r="F440" s="38">
        <f>IFERROR(VLOOKUP(A440,Sheet1!$A$4:$N$2722,9,1),"-")</f>
        <v>0.6</v>
      </c>
      <c r="G440" s="38">
        <f>IFERROR(VLOOKUP(A440,Sheet1!$A$4:$N$2722,10,1),"-")</f>
        <v>50</v>
      </c>
      <c r="H440" s="38">
        <f>IFERROR(VLOOKUP(A440,Sheet1!$A$4:$N$2722,11,1),"-")</f>
        <v>4000</v>
      </c>
      <c r="I440" s="129">
        <f>IFERROR(VLOOKUP($A440,Sheet1!$A$4:$H$2722,8,1),"-")</f>
        <v>4.1500000000000004</v>
      </c>
      <c r="J440" s="25">
        <f>I440-(I440*Cuprins!$H$14)</f>
        <v>4.1500000000000004</v>
      </c>
      <c r="K440" s="9"/>
      <c r="L440" s="701"/>
    </row>
    <row r="441" spans="1:12" ht="15" customHeight="1" x14ac:dyDescent="0.3">
      <c r="A441" s="105">
        <f>Sheet1!A252</f>
        <v>153006730000</v>
      </c>
      <c r="B441" s="594" t="str">
        <f>IFERROR(VLOOKUP(A441,Sheet1!$A$4:$H$2722,5,0),"-")</f>
        <v>Profil UW 75/06/3000 Intraprofil</v>
      </c>
      <c r="C441" s="595" t="e">
        <f>VLOOKUP(#REF!,Sheet1!$A$4:$H$2722,7,1)</f>
        <v>#REF!</v>
      </c>
      <c r="D441" s="596" t="e">
        <f>VLOOKUP(#REF!,Sheet1!$A$4:$H$2722,7,1)</f>
        <v>#REF!</v>
      </c>
      <c r="E441" s="31" t="str">
        <f>IFERROR(VLOOKUP(A441,Sheet1!$A$4:$N$2722,7,1),"-")</f>
        <v xml:space="preserve">ml </v>
      </c>
      <c r="F441" s="39">
        <f>IFERROR(VLOOKUP(A441,Sheet1!$A$4:$N$2722,9,1),"-")</f>
        <v>0.6</v>
      </c>
      <c r="G441" s="58">
        <f>IFERROR(VLOOKUP(A441,Sheet1!$A$4:$N$2722,10,1),"-")</f>
        <v>75</v>
      </c>
      <c r="H441" s="39">
        <f>IFERROR(VLOOKUP(A441,Sheet1!$A$4:$N$2722,11,1),"-")</f>
        <v>3000</v>
      </c>
      <c r="I441" s="130">
        <f>IFERROR(VLOOKUP($A441,Sheet1!$A$4:$H$2722,8,1),"-")</f>
        <v>4.99</v>
      </c>
      <c r="J441" s="26">
        <f>I441-(I441*Cuprins!$H$14)</f>
        <v>4.99</v>
      </c>
      <c r="K441" s="9"/>
      <c r="L441" s="701"/>
    </row>
    <row r="442" spans="1:12" ht="15" customHeight="1" x14ac:dyDescent="0.3">
      <c r="A442" s="107">
        <f>Sheet1!A253</f>
        <v>153006740000</v>
      </c>
      <c r="B442" s="593" t="str">
        <f>IFERROR(VLOOKUP(A442,Sheet1!$A$4:$H$2722,5,0),"-")</f>
        <v>Profil UW 75/06/4000 Intraprofil</v>
      </c>
      <c r="C442" s="593" t="e">
        <f>VLOOKUP(#REF!,Sheet1!$A$4:$H$2722,7,1)</f>
        <v>#REF!</v>
      </c>
      <c r="D442" s="593" t="e">
        <f>VLOOKUP(#REF!,Sheet1!$A$4:$H$2722,7,1)</f>
        <v>#REF!</v>
      </c>
      <c r="E442" s="20" t="str">
        <f>IFERROR(VLOOKUP(A442,Sheet1!$A$4:$N$2722,7,1),"-")</f>
        <v xml:space="preserve">ml </v>
      </c>
      <c r="F442" s="38">
        <f>IFERROR(VLOOKUP(A442,Sheet1!$A$4:$N$2722,9,1),"-")</f>
        <v>0.6</v>
      </c>
      <c r="G442" s="38">
        <f>IFERROR(VLOOKUP(A442,Sheet1!$A$4:$N$2722,10,1),"-")</f>
        <v>75</v>
      </c>
      <c r="H442" s="38">
        <f>IFERROR(VLOOKUP(A442,Sheet1!$A$4:$N$2722,11,1),"-")</f>
        <v>4000</v>
      </c>
      <c r="I442" s="129">
        <f>IFERROR(VLOOKUP($A442,Sheet1!$A$4:$H$2722,8,1),"-")</f>
        <v>4.99</v>
      </c>
      <c r="J442" s="25">
        <f>I442-(I442*Cuprins!$H$14)</f>
        <v>4.99</v>
      </c>
      <c r="K442" s="9"/>
      <c r="L442" s="701"/>
    </row>
    <row r="443" spans="1:12" ht="15" customHeight="1" x14ac:dyDescent="0.3">
      <c r="A443" s="105">
        <f>Sheet1!A254</f>
        <v>153006830000</v>
      </c>
      <c r="B443" s="594" t="str">
        <f>IFERROR(VLOOKUP(A443,Sheet1!$A$4:$H$2722,5,0),"-")</f>
        <v>Profil UW 100/06/3000 Intraprofil</v>
      </c>
      <c r="C443" s="595" t="e">
        <f>VLOOKUP(#REF!,Sheet1!$A$4:$H$2722,7,1)</f>
        <v>#REF!</v>
      </c>
      <c r="D443" s="596" t="e">
        <f>VLOOKUP(#REF!,Sheet1!$A$4:$H$2722,7,1)</f>
        <v>#REF!</v>
      </c>
      <c r="E443" s="31" t="str">
        <f>IFERROR(VLOOKUP(A443,Sheet1!$A$4:$N$2722,7,1),"-")</f>
        <v xml:space="preserve">ml </v>
      </c>
      <c r="F443" s="39">
        <f>IFERROR(VLOOKUP(A443,Sheet1!$A$4:$N$2722,9,1),"-")</f>
        <v>0.6</v>
      </c>
      <c r="G443" s="58">
        <f>IFERROR(VLOOKUP(A443,Sheet1!$A$4:$N$2722,10,1),"-")</f>
        <v>100</v>
      </c>
      <c r="H443" s="39">
        <f>IFERROR(VLOOKUP(A443,Sheet1!$A$4:$N$2722,11,1),"-")</f>
        <v>3000</v>
      </c>
      <c r="I443" s="130">
        <f>IFERROR(VLOOKUP($A443,Sheet1!$A$4:$H$2722,8,1),"-")</f>
        <v>5.81</v>
      </c>
      <c r="J443" s="26">
        <f>I443-(I443*Cuprins!$H$14)</f>
        <v>5.81</v>
      </c>
      <c r="K443" s="9"/>
      <c r="L443" s="701"/>
    </row>
    <row r="444" spans="1:12" ht="15" customHeight="1" x14ac:dyDescent="0.3">
      <c r="A444" s="108">
        <f>Sheet1!A255</f>
        <v>153006840000</v>
      </c>
      <c r="B444" s="609" t="str">
        <f>IFERROR(VLOOKUP(A444,Sheet1!$A$4:$H$2722,5,0),"-")</f>
        <v>Profil UW 100/06/4000 Intraprofil</v>
      </c>
      <c r="C444" s="609" t="e">
        <f>VLOOKUP(#REF!,Sheet1!$A$4:$H$2722,7,1)</f>
        <v>#REF!</v>
      </c>
      <c r="D444" s="609" t="e">
        <f>VLOOKUP(#REF!,Sheet1!$A$4:$H$2722,7,1)</f>
        <v>#REF!</v>
      </c>
      <c r="E444" s="27" t="str">
        <f>IFERROR(VLOOKUP(A444,Sheet1!$A$4:$N$2722,7,1),"-")</f>
        <v xml:space="preserve">ml </v>
      </c>
      <c r="F444" s="35">
        <f>IFERROR(VLOOKUP(A444,Sheet1!$A$4:$N$2722,9,1),"-")</f>
        <v>0.6</v>
      </c>
      <c r="G444" s="35">
        <f>IFERROR(VLOOKUP(A444,Sheet1!$A$4:$N$2722,10,1),"-")</f>
        <v>100</v>
      </c>
      <c r="H444" s="35">
        <f>IFERROR(VLOOKUP(A444,Sheet1!$A$4:$N$2722,11,1),"-")</f>
        <v>4000</v>
      </c>
      <c r="I444" s="131">
        <f>IFERROR(VLOOKUP($A444,Sheet1!$A$4:$H$2722,8,1),"-")</f>
        <v>5.81</v>
      </c>
      <c r="J444" s="29">
        <f>I444-(I444*Cuprins!$H$14)</f>
        <v>5.81</v>
      </c>
      <c r="K444" s="9"/>
      <c r="L444" s="701"/>
    </row>
    <row r="445" spans="1:12" ht="15" customHeight="1" x14ac:dyDescent="0.3">
      <c r="K445" s="9"/>
      <c r="L445" s="701"/>
    </row>
    <row r="446" spans="1:12" ht="15" customHeight="1" x14ac:dyDescent="0.3">
      <c r="K446" s="9"/>
      <c r="L446" s="701"/>
    </row>
    <row r="447" spans="1:12" ht="15" customHeight="1" x14ac:dyDescent="0.3">
      <c r="K447" s="9"/>
      <c r="L447" s="701"/>
    </row>
    <row r="448" spans="1:12" ht="15" customHeight="1" x14ac:dyDescent="0.3">
      <c r="L448" s="701"/>
    </row>
    <row r="449" spans="11:12" ht="15" customHeight="1" x14ac:dyDescent="0.3">
      <c r="L449" s="701"/>
    </row>
    <row r="450" spans="11:12" ht="15" customHeight="1" x14ac:dyDescent="0.3">
      <c r="L450" s="701"/>
    </row>
    <row r="451" spans="11:12" ht="15" customHeight="1" x14ac:dyDescent="0.3">
      <c r="K451" s="7"/>
      <c r="L451" s="701"/>
    </row>
    <row r="452" spans="11:12" ht="15" customHeight="1" x14ac:dyDescent="0.3">
      <c r="L452" s="701"/>
    </row>
    <row r="453" spans="11:12" ht="15" customHeight="1" x14ac:dyDescent="0.3">
      <c r="L453" s="701"/>
    </row>
    <row r="454" spans="11:12" ht="15" customHeight="1" x14ac:dyDescent="0.3">
      <c r="K454" s="9"/>
      <c r="L454" s="701"/>
    </row>
    <row r="455" spans="11:12" ht="15" customHeight="1" x14ac:dyDescent="0.3">
      <c r="L455" s="701"/>
    </row>
    <row r="456" spans="11:12" ht="15" customHeight="1" x14ac:dyDescent="0.3">
      <c r="L456" s="701"/>
    </row>
    <row r="457" spans="11:12" ht="15" customHeight="1" x14ac:dyDescent="0.3">
      <c r="L457" s="701"/>
    </row>
    <row r="458" spans="11:12" ht="15" customHeight="1" x14ac:dyDescent="0.3">
      <c r="K458" s="7"/>
      <c r="L458" s="701"/>
    </row>
    <row r="459" spans="11:12" ht="15" customHeight="1" x14ac:dyDescent="0.3">
      <c r="L459" s="701"/>
    </row>
    <row r="460" spans="11:12" ht="15" customHeight="1" x14ac:dyDescent="0.3">
      <c r="L460" s="701"/>
    </row>
    <row r="461" spans="11:12" ht="15" customHeight="1" x14ac:dyDescent="0.3">
      <c r="L461" s="701"/>
    </row>
    <row r="462" spans="11:12" ht="15" customHeight="1" x14ac:dyDescent="0.3">
      <c r="L462" s="701"/>
    </row>
    <row r="463" spans="11:12" ht="15" customHeight="1" x14ac:dyDescent="0.3">
      <c r="L463" s="701"/>
    </row>
    <row r="464" spans="11:12" ht="15" customHeight="1" x14ac:dyDescent="0.3">
      <c r="L464" s="701"/>
    </row>
    <row r="465" spans="12:12" ht="15" customHeight="1" x14ac:dyDescent="0.3">
      <c r="L465" s="701"/>
    </row>
    <row r="466" spans="12:12" ht="15" customHeight="1" x14ac:dyDescent="0.3">
      <c r="L466" s="701"/>
    </row>
    <row r="467" spans="12:12" ht="15" customHeight="1" x14ac:dyDescent="0.3">
      <c r="L467" s="701"/>
    </row>
    <row r="468" spans="12:12" ht="15" customHeight="1" x14ac:dyDescent="0.3">
      <c r="L468" s="701"/>
    </row>
    <row r="469" spans="12:12" ht="15" customHeight="1" x14ac:dyDescent="0.3">
      <c r="L469" s="701"/>
    </row>
  </sheetData>
  <mergeCells count="404">
    <mergeCell ref="L314:L328"/>
    <mergeCell ref="A386:A388"/>
    <mergeCell ref="L329:L330"/>
    <mergeCell ref="L331:L365"/>
    <mergeCell ref="L366:L380"/>
    <mergeCell ref="A396:A398"/>
    <mergeCell ref="B379:D379"/>
    <mergeCell ref="B380:D380"/>
    <mergeCell ref="B386:D388"/>
    <mergeCell ref="A384:A385"/>
    <mergeCell ref="B384:H385"/>
    <mergeCell ref="I384:J385"/>
    <mergeCell ref="B381:D381"/>
    <mergeCell ref="F396:F398"/>
    <mergeCell ref="G396:G398"/>
    <mergeCell ref="H396:H398"/>
    <mergeCell ref="I396:I398"/>
    <mergeCell ref="E318:E320"/>
    <mergeCell ref="F318:F320"/>
    <mergeCell ref="G318:G320"/>
    <mergeCell ref="H318:H320"/>
    <mergeCell ref="I318:I320"/>
    <mergeCell ref="J318:J320"/>
    <mergeCell ref="A374:A376"/>
    <mergeCell ref="L54:L68"/>
    <mergeCell ref="B13:D13"/>
    <mergeCell ref="B14:D14"/>
    <mergeCell ref="L121:L122"/>
    <mergeCell ref="B15:D15"/>
    <mergeCell ref="B16:D16"/>
    <mergeCell ref="L262:L276"/>
    <mergeCell ref="L279:L313"/>
    <mergeCell ref="L69:L70"/>
    <mergeCell ref="L71:L105"/>
    <mergeCell ref="L106:L120"/>
    <mergeCell ref="L123:L157"/>
    <mergeCell ref="B23:D23"/>
    <mergeCell ref="I270:I272"/>
    <mergeCell ref="L2:L16"/>
    <mergeCell ref="B31:D31"/>
    <mergeCell ref="B32:D32"/>
    <mergeCell ref="B33:D33"/>
    <mergeCell ref="B34:D34"/>
    <mergeCell ref="B35:D35"/>
    <mergeCell ref="B36:D36"/>
    <mergeCell ref="L19:L53"/>
    <mergeCell ref="B24:D24"/>
    <mergeCell ref="B17:D17"/>
    <mergeCell ref="L17:L18"/>
    <mergeCell ref="B18:D18"/>
    <mergeCell ref="B19:D19"/>
    <mergeCell ref="B20:D20"/>
    <mergeCell ref="A26:A27"/>
    <mergeCell ref="B26:H27"/>
    <mergeCell ref="I26:J27"/>
    <mergeCell ref="A28:A30"/>
    <mergeCell ref="B28:D30"/>
    <mergeCell ref="E28:E30"/>
    <mergeCell ref="F28:F30"/>
    <mergeCell ref="G28:G30"/>
    <mergeCell ref="H28:H30"/>
    <mergeCell ref="I28:I30"/>
    <mergeCell ref="J28:J30"/>
    <mergeCell ref="B21:D21"/>
    <mergeCell ref="B22:D22"/>
    <mergeCell ref="A4:A6"/>
    <mergeCell ref="B4:H6"/>
    <mergeCell ref="I4:J6"/>
    <mergeCell ref="A8:A9"/>
    <mergeCell ref="B8:H9"/>
    <mergeCell ref="I8:J9"/>
    <mergeCell ref="A10:A12"/>
    <mergeCell ref="B10:D12"/>
    <mergeCell ref="E10:E12"/>
    <mergeCell ref="F10:F12"/>
    <mergeCell ref="G10:G12"/>
    <mergeCell ref="H10:H12"/>
    <mergeCell ref="I10:I12"/>
    <mergeCell ref="J10:J12"/>
    <mergeCell ref="A426:A428"/>
    <mergeCell ref="B426:D428"/>
    <mergeCell ref="E426:E428"/>
    <mergeCell ref="F426:F428"/>
    <mergeCell ref="G426:G428"/>
    <mergeCell ref="H426:H428"/>
    <mergeCell ref="I426:I428"/>
    <mergeCell ref="J426:J428"/>
    <mergeCell ref="B402:D402"/>
    <mergeCell ref="A424:A425"/>
    <mergeCell ref="B424:H425"/>
    <mergeCell ref="I424:J425"/>
    <mergeCell ref="A420:A422"/>
    <mergeCell ref="B420:H422"/>
    <mergeCell ref="I420:J422"/>
    <mergeCell ref="J270:J272"/>
    <mergeCell ref="B254:D254"/>
    <mergeCell ref="B255:D255"/>
    <mergeCell ref="A238:A240"/>
    <mergeCell ref="A394:A395"/>
    <mergeCell ref="B394:H395"/>
    <mergeCell ref="I394:J395"/>
    <mergeCell ref="A292:A294"/>
    <mergeCell ref="B292:D294"/>
    <mergeCell ref="E292:E294"/>
    <mergeCell ref="F292:F294"/>
    <mergeCell ref="G292:G294"/>
    <mergeCell ref="H292:H294"/>
    <mergeCell ref="I292:I294"/>
    <mergeCell ref="J292:J294"/>
    <mergeCell ref="B288:D288"/>
    <mergeCell ref="B284:D284"/>
    <mergeCell ref="B285:D285"/>
    <mergeCell ref="B286:D286"/>
    <mergeCell ref="B287:D287"/>
    <mergeCell ref="A270:A272"/>
    <mergeCell ref="E386:E388"/>
    <mergeCell ref="F386:F388"/>
    <mergeCell ref="E270:E272"/>
    <mergeCell ref="F270:F272"/>
    <mergeCell ref="A316:A317"/>
    <mergeCell ref="B316:H317"/>
    <mergeCell ref="I316:J317"/>
    <mergeCell ref="A372:A373"/>
    <mergeCell ref="B372:H373"/>
    <mergeCell ref="I372:J373"/>
    <mergeCell ref="B279:D279"/>
    <mergeCell ref="B298:D298"/>
    <mergeCell ref="B280:D280"/>
    <mergeCell ref="B281:D281"/>
    <mergeCell ref="B282:D282"/>
    <mergeCell ref="B283:D283"/>
    <mergeCell ref="B299:D299"/>
    <mergeCell ref="B300:D300"/>
    <mergeCell ref="B295:D295"/>
    <mergeCell ref="B296:D296"/>
    <mergeCell ref="B297:D297"/>
    <mergeCell ref="B301:D301"/>
    <mergeCell ref="B302:D302"/>
    <mergeCell ref="B303:D303"/>
    <mergeCell ref="G270:G272"/>
    <mergeCell ref="H270:H272"/>
    <mergeCell ref="A318:A320"/>
    <mergeCell ref="B374:D376"/>
    <mergeCell ref="E374:E376"/>
    <mergeCell ref="F374:F376"/>
    <mergeCell ref="G374:G376"/>
    <mergeCell ref="J374:J376"/>
    <mergeCell ref="B324:D324"/>
    <mergeCell ref="B325:D325"/>
    <mergeCell ref="B326:D326"/>
    <mergeCell ref="H374:H376"/>
    <mergeCell ref="I374:I376"/>
    <mergeCell ref="A368:A370"/>
    <mergeCell ref="B368:H370"/>
    <mergeCell ref="I368:J370"/>
    <mergeCell ref="A268:A269"/>
    <mergeCell ref="A249:A250"/>
    <mergeCell ref="B249:H250"/>
    <mergeCell ref="A184:A185"/>
    <mergeCell ref="B184:H185"/>
    <mergeCell ref="I184:J185"/>
    <mergeCell ref="A216:A217"/>
    <mergeCell ref="B216:H217"/>
    <mergeCell ref="I216:J217"/>
    <mergeCell ref="A236:A237"/>
    <mergeCell ref="B236:H237"/>
    <mergeCell ref="I236:J237"/>
    <mergeCell ref="A212:A214"/>
    <mergeCell ref="B212:H214"/>
    <mergeCell ref="I212:J214"/>
    <mergeCell ref="B233:D233"/>
    <mergeCell ref="B234:D234"/>
    <mergeCell ref="A218:A220"/>
    <mergeCell ref="B218:D220"/>
    <mergeCell ref="B224:D224"/>
    <mergeCell ref="B225:D225"/>
    <mergeCell ref="I180:J182"/>
    <mergeCell ref="A163:A165"/>
    <mergeCell ref="B163:D165"/>
    <mergeCell ref="E163:E165"/>
    <mergeCell ref="A290:A291"/>
    <mergeCell ref="B290:H291"/>
    <mergeCell ref="I290:J291"/>
    <mergeCell ref="A264:A266"/>
    <mergeCell ref="B264:H266"/>
    <mergeCell ref="I264:J266"/>
    <mergeCell ref="E238:E240"/>
    <mergeCell ref="F238:F240"/>
    <mergeCell ref="G238:G240"/>
    <mergeCell ref="H238:H240"/>
    <mergeCell ref="I238:I240"/>
    <mergeCell ref="J238:J240"/>
    <mergeCell ref="A251:A253"/>
    <mergeCell ref="B251:D253"/>
    <mergeCell ref="E251:E253"/>
    <mergeCell ref="F251:F253"/>
    <mergeCell ref="G251:G253"/>
    <mergeCell ref="H251:H253"/>
    <mergeCell ref="I251:I253"/>
    <mergeCell ref="J251:J253"/>
    <mergeCell ref="B221:D221"/>
    <mergeCell ref="B223:D223"/>
    <mergeCell ref="B192:D192"/>
    <mergeCell ref="B193:D193"/>
    <mergeCell ref="B232:D232"/>
    <mergeCell ref="A180:A182"/>
    <mergeCell ref="B180:H182"/>
    <mergeCell ref="A186:A188"/>
    <mergeCell ref="B186:D188"/>
    <mergeCell ref="E186:E188"/>
    <mergeCell ref="F186:F188"/>
    <mergeCell ref="G186:G188"/>
    <mergeCell ref="H186:H188"/>
    <mergeCell ref="B230:D230"/>
    <mergeCell ref="B231:D231"/>
    <mergeCell ref="I218:I220"/>
    <mergeCell ref="J218:J220"/>
    <mergeCell ref="B194:D194"/>
    <mergeCell ref="E218:E220"/>
    <mergeCell ref="F218:F220"/>
    <mergeCell ref="G218:G220"/>
    <mergeCell ref="H218:H220"/>
    <mergeCell ref="A108:A110"/>
    <mergeCell ref="B108:H110"/>
    <mergeCell ref="I108:J110"/>
    <mergeCell ref="I163:I165"/>
    <mergeCell ref="J163:J165"/>
    <mergeCell ref="A160:A161"/>
    <mergeCell ref="G163:G165"/>
    <mergeCell ref="H163:H165"/>
    <mergeCell ref="B160:H161"/>
    <mergeCell ref="I160:J161"/>
    <mergeCell ref="B171:D171"/>
    <mergeCell ref="B167:D167"/>
    <mergeCell ref="B173:D173"/>
    <mergeCell ref="B174:D174"/>
    <mergeCell ref="B175:D175"/>
    <mergeCell ref="B144:D144"/>
    <mergeCell ref="B139:D139"/>
    <mergeCell ref="A136:A138"/>
    <mergeCell ref="B136:D138"/>
    <mergeCell ref="E136:E138"/>
    <mergeCell ref="F136:F138"/>
    <mergeCell ref="G136:G138"/>
    <mergeCell ref="H136:H138"/>
    <mergeCell ref="I136:I138"/>
    <mergeCell ref="J136:J138"/>
    <mergeCell ref="A112:A113"/>
    <mergeCell ref="B112:H113"/>
    <mergeCell ref="I112:J113"/>
    <mergeCell ref="A134:A135"/>
    <mergeCell ref="B134:H135"/>
    <mergeCell ref="I134:J135"/>
    <mergeCell ref="A114:A116"/>
    <mergeCell ref="B114:D116"/>
    <mergeCell ref="E114:E116"/>
    <mergeCell ref="F114:F116"/>
    <mergeCell ref="G114:G116"/>
    <mergeCell ref="H114:H116"/>
    <mergeCell ref="I114:I116"/>
    <mergeCell ref="J114:J116"/>
    <mergeCell ref="A56:A58"/>
    <mergeCell ref="A60:A61"/>
    <mergeCell ref="B60:H61"/>
    <mergeCell ref="I60:J61"/>
    <mergeCell ref="A62:A64"/>
    <mergeCell ref="B62:D64"/>
    <mergeCell ref="E62:E64"/>
    <mergeCell ref="F62:F64"/>
    <mergeCell ref="G62:G64"/>
    <mergeCell ref="H62:H64"/>
    <mergeCell ref="I62:I64"/>
    <mergeCell ref="J62:J64"/>
    <mergeCell ref="B56:H58"/>
    <mergeCell ref="I56:J58"/>
    <mergeCell ref="B304:D304"/>
    <mergeCell ref="B305:D305"/>
    <mergeCell ref="B306:D306"/>
    <mergeCell ref="B321:D321"/>
    <mergeCell ref="B322:D322"/>
    <mergeCell ref="B323:D323"/>
    <mergeCell ref="B310:D310"/>
    <mergeCell ref="B307:D307"/>
    <mergeCell ref="B308:D308"/>
    <mergeCell ref="B309:D309"/>
    <mergeCell ref="B238:D240"/>
    <mergeCell ref="B243:D243"/>
    <mergeCell ref="B244:D244"/>
    <mergeCell ref="B241:D241"/>
    <mergeCell ref="B318:D320"/>
    <mergeCell ref="B172:D172"/>
    <mergeCell ref="F163:F165"/>
    <mergeCell ref="L227:L261"/>
    <mergeCell ref="L225:L226"/>
    <mergeCell ref="B228:D228"/>
    <mergeCell ref="L277:L278"/>
    <mergeCell ref="B273:D273"/>
    <mergeCell ref="B274:D274"/>
    <mergeCell ref="B275:D275"/>
    <mergeCell ref="B276:D276"/>
    <mergeCell ref="B277:D277"/>
    <mergeCell ref="B278:D278"/>
    <mergeCell ref="B256:D256"/>
    <mergeCell ref="B257:D257"/>
    <mergeCell ref="B227:D227"/>
    <mergeCell ref="B245:D245"/>
    <mergeCell ref="B246:D246"/>
    <mergeCell ref="B242:D242"/>
    <mergeCell ref="B226:D226"/>
    <mergeCell ref="I249:J250"/>
    <mergeCell ref="I268:J269"/>
    <mergeCell ref="B268:H269"/>
    <mergeCell ref="B270:D272"/>
    <mergeCell ref="B229:D229"/>
    <mergeCell ref="B70:D70"/>
    <mergeCell ref="B71:D71"/>
    <mergeCell ref="L210:L224"/>
    <mergeCell ref="B222:D222"/>
    <mergeCell ref="B196:D196"/>
    <mergeCell ref="B197:D197"/>
    <mergeCell ref="B198:D198"/>
    <mergeCell ref="B195:D195"/>
    <mergeCell ref="I186:I188"/>
    <mergeCell ref="J186:J188"/>
    <mergeCell ref="L158:L172"/>
    <mergeCell ref="L173:L174"/>
    <mergeCell ref="L175:L209"/>
    <mergeCell ref="B189:D189"/>
    <mergeCell ref="B190:D190"/>
    <mergeCell ref="B191:D191"/>
    <mergeCell ref="B176:D176"/>
    <mergeCell ref="B177:D177"/>
    <mergeCell ref="B170:D170"/>
    <mergeCell ref="B65:D65"/>
    <mergeCell ref="B74:D74"/>
    <mergeCell ref="B73:D73"/>
    <mergeCell ref="B117:D117"/>
    <mergeCell ref="B118:D118"/>
    <mergeCell ref="B76:D76"/>
    <mergeCell ref="B66:D66"/>
    <mergeCell ref="B67:D67"/>
    <mergeCell ref="B68:D68"/>
    <mergeCell ref="B69:D69"/>
    <mergeCell ref="B75:D75"/>
    <mergeCell ref="B72:D72"/>
    <mergeCell ref="B168:D168"/>
    <mergeCell ref="B169:D169"/>
    <mergeCell ref="B166:D166"/>
    <mergeCell ref="B130:D130"/>
    <mergeCell ref="B131:D131"/>
    <mergeCell ref="B119:D119"/>
    <mergeCell ref="B120:D120"/>
    <mergeCell ref="B121:D121"/>
    <mergeCell ref="B126:D126"/>
    <mergeCell ref="B127:D127"/>
    <mergeCell ref="B128:D128"/>
    <mergeCell ref="B142:D142"/>
    <mergeCell ref="B143:D143"/>
    <mergeCell ref="B140:D140"/>
    <mergeCell ref="B141:D141"/>
    <mergeCell ref="B132:D132"/>
    <mergeCell ref="B122:D122"/>
    <mergeCell ref="B123:D123"/>
    <mergeCell ref="B124:D124"/>
    <mergeCell ref="B125:D125"/>
    <mergeCell ref="B129:D129"/>
    <mergeCell ref="B442:D442"/>
    <mergeCell ref="B443:D443"/>
    <mergeCell ref="B444:D444"/>
    <mergeCell ref="L433:L434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L435:L469"/>
    <mergeCell ref="B431:D431"/>
    <mergeCell ref="B432:D432"/>
    <mergeCell ref="B391:D391"/>
    <mergeCell ref="B392:D392"/>
    <mergeCell ref="B382:D382"/>
    <mergeCell ref="B389:D389"/>
    <mergeCell ref="L381:L382"/>
    <mergeCell ref="B377:D377"/>
    <mergeCell ref="B378:D378"/>
    <mergeCell ref="B429:D429"/>
    <mergeCell ref="B430:D430"/>
    <mergeCell ref="B400:D400"/>
    <mergeCell ref="B401:D401"/>
    <mergeCell ref="B390:D390"/>
    <mergeCell ref="G386:G388"/>
    <mergeCell ref="H386:H388"/>
    <mergeCell ref="I386:I388"/>
    <mergeCell ref="J386:J388"/>
    <mergeCell ref="B399:D399"/>
    <mergeCell ref="B396:D398"/>
    <mergeCell ref="E396:E398"/>
    <mergeCell ref="L383:L417"/>
    <mergeCell ref="L418:L432"/>
    <mergeCell ref="J396:J398"/>
  </mergeCells>
  <hyperlinks>
    <hyperlink ref="A1" location="Cuprins!A1" display="cuprins" xr:uid="{00000000-0004-0000-0800-000000000000}"/>
    <hyperlink ref="C1" location="'Fisa de proiect'!A1" display="Fisa de Proiect" xr:uid="{00000000-0004-0000-0800-000001000000}"/>
  </hyperlinks>
  <pageMargins left="0.15748031496062992" right="0.15748031496062992" top="0.27559055118110237" bottom="0.27559055118110237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43</vt:i4>
      </vt:variant>
    </vt:vector>
  </HeadingPairs>
  <TitlesOfParts>
    <vt:vector size="87" baseType="lpstr">
      <vt:lpstr>Sheet1</vt:lpstr>
      <vt:lpstr>Prezentare</vt:lpstr>
      <vt:lpstr>Cuprins</vt:lpstr>
      <vt:lpstr>Fisa de proiect</vt:lpstr>
      <vt:lpstr>Cost de transport</vt:lpstr>
      <vt:lpstr>Tencuiala Uscata</vt:lpstr>
      <vt:lpstr>Gleturi</vt:lpstr>
      <vt:lpstr>OSB</vt:lpstr>
      <vt:lpstr>Profile GC</vt:lpstr>
      <vt:lpstr>Sist. Fixare</vt:lpstr>
      <vt:lpstr>Accesorii CD UA</vt:lpstr>
      <vt:lpstr>Benzi</vt:lpstr>
      <vt:lpstr>Profile tencuiala</vt:lpstr>
      <vt:lpstr>Sist. suspendare</vt:lpstr>
      <vt:lpstr>Trape fara Foc</vt:lpstr>
      <vt:lpstr>Trape R Foc</vt:lpstr>
      <vt:lpstr>Vata de Sticla</vt:lpstr>
      <vt:lpstr>Vata bazatica</vt:lpstr>
      <vt:lpstr>Wedi</vt:lpstr>
      <vt:lpstr>XPS</vt:lpstr>
      <vt:lpstr>Tavan FM</vt:lpstr>
      <vt:lpstr>Tavan Metalic</vt:lpstr>
      <vt:lpstr>Tavan Vata</vt:lpstr>
      <vt:lpstr>Canopy</vt:lpstr>
      <vt:lpstr>Tavan Gips</vt:lpstr>
      <vt:lpstr>Structura Tavan</vt:lpstr>
      <vt:lpstr>Accesorii TC</vt:lpstr>
      <vt:lpstr>tencuiala</vt:lpstr>
      <vt:lpstr>Accesorii tencuiala</vt:lpstr>
      <vt:lpstr>Pardoseala suprainaltata</vt:lpstr>
      <vt:lpstr>Adeziv kerakol</vt:lpstr>
      <vt:lpstr>Ardex</vt:lpstr>
      <vt:lpstr>Kerakoll</vt:lpstr>
      <vt:lpstr>baumit</vt:lpstr>
      <vt:lpstr>Amorsa Caparol</vt:lpstr>
      <vt:lpstr>Vopsea Interior</vt:lpstr>
      <vt:lpstr>Vopsea Exterior</vt:lpstr>
      <vt:lpstr>Tencuiala Caparol</vt:lpstr>
      <vt:lpstr>EPS</vt:lpstr>
      <vt:lpstr>Profile TS</vt:lpstr>
      <vt:lpstr>Accesorii TS</vt:lpstr>
      <vt:lpstr>Scule</vt:lpstr>
      <vt:lpstr>Izolatii tehnice</vt:lpstr>
      <vt:lpstr>Protectii la foc</vt:lpstr>
      <vt:lpstr>'Accesorii CD UA'!Print_Area</vt:lpstr>
      <vt:lpstr>'Accesorii TC'!Print_Area</vt:lpstr>
      <vt:lpstr>'Accesorii tencuiala'!Print_Area</vt:lpstr>
      <vt:lpstr>'Accesorii TS'!Print_Area</vt:lpstr>
      <vt:lpstr>'Adeziv kerakol'!Print_Area</vt:lpstr>
      <vt:lpstr>'Amorsa Caparol'!Print_Area</vt:lpstr>
      <vt:lpstr>Ardex!Print_Area</vt:lpstr>
      <vt:lpstr>baumit!Print_Area</vt:lpstr>
      <vt:lpstr>Benzi!Print_Area</vt:lpstr>
      <vt:lpstr>Canopy!Print_Area</vt:lpstr>
      <vt:lpstr>'Cost de transport'!Print_Area</vt:lpstr>
      <vt:lpstr>Cuprins!Print_Area</vt:lpstr>
      <vt:lpstr>EPS!Print_Area</vt:lpstr>
      <vt:lpstr>'Fisa de proiect'!Print_Area</vt:lpstr>
      <vt:lpstr>Gleturi!Print_Area</vt:lpstr>
      <vt:lpstr>'Izolatii tehnice'!Print_Area</vt:lpstr>
      <vt:lpstr>Kerakoll!Print_Area</vt:lpstr>
      <vt:lpstr>OSB!Print_Area</vt:lpstr>
      <vt:lpstr>'Pardoseala suprainaltata'!Print_Area</vt:lpstr>
      <vt:lpstr>Prezentare!Print_Area</vt:lpstr>
      <vt:lpstr>'Profile GC'!Print_Area</vt:lpstr>
      <vt:lpstr>'Profile tencuiala'!Print_Area</vt:lpstr>
      <vt:lpstr>'Profile TS'!Print_Area</vt:lpstr>
      <vt:lpstr>'Protectii la foc'!Print_Area</vt:lpstr>
      <vt:lpstr>Scule!Print_Area</vt:lpstr>
      <vt:lpstr>'Sist. Fixare'!Print_Area</vt:lpstr>
      <vt:lpstr>'Sist. suspendare'!Print_Area</vt:lpstr>
      <vt:lpstr>'Structura Tavan'!Print_Area</vt:lpstr>
      <vt:lpstr>'Tavan FM'!Print_Area</vt:lpstr>
      <vt:lpstr>'Tavan Gips'!Print_Area</vt:lpstr>
      <vt:lpstr>'Tavan Metalic'!Print_Area</vt:lpstr>
      <vt:lpstr>'Tavan Vata'!Print_Area</vt:lpstr>
      <vt:lpstr>tencuiala!Print_Area</vt:lpstr>
      <vt:lpstr>'Tencuiala Caparol'!Print_Area</vt:lpstr>
      <vt:lpstr>'Tencuiala Uscata'!Print_Area</vt:lpstr>
      <vt:lpstr>'Trape fara Foc'!Print_Area</vt:lpstr>
      <vt:lpstr>'Trape R Foc'!Print_Area</vt:lpstr>
      <vt:lpstr>'Vata bazatica'!Print_Area</vt:lpstr>
      <vt:lpstr>'Vata de Sticla'!Print_Area</vt:lpstr>
      <vt:lpstr>'Vopsea Exterior'!Print_Area</vt:lpstr>
      <vt:lpstr>'Vopsea Interior'!Print_Area</vt:lpstr>
      <vt:lpstr>Wedi!Print_Area</vt:lpstr>
      <vt:lpstr>XPS!Print_Area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Iozsef Szappanyos</dc:creator>
  <cp:lastModifiedBy>Andrei Pistritu</cp:lastModifiedBy>
  <cp:lastPrinted>2019-10-02T10:33:10Z</cp:lastPrinted>
  <dcterms:created xsi:type="dcterms:W3CDTF">2018-05-21T11:38:37Z</dcterms:created>
  <dcterms:modified xsi:type="dcterms:W3CDTF">2019-10-02T11:54:38Z</dcterms:modified>
</cp:coreProperties>
</file>